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50" windowWidth="15120" windowHeight="7365" activeTab="4"/>
  </bookViews>
  <sheets>
    <sheet name="EVAL JURÍDICA" sheetId="24" r:id="rId1"/>
    <sheet name="GARANTÍA" sheetId="25" r:id="rId2"/>
    <sheet name="EVAL FINANC" sheetId="23" r:id="rId3"/>
    <sheet name="EVAL TECN" sheetId="1" r:id="rId4"/>
    <sheet name="RUP CIIU" sheetId="5" r:id="rId5"/>
    <sheet name="CAP ORG TEC" sheetId="6" r:id="rId6"/>
    <sheet name="EXP PROB" sheetId="7" r:id="rId7"/>
    <sheet name="EXP ACREDITADA" sheetId="18" r:id="rId8"/>
    <sheet name="DIR GENERAL" sheetId="19" r:id="rId9"/>
    <sheet name="JURIDICO" sheetId="20" r:id="rId10"/>
    <sheet name="TECNICO" sheetId="21" r:id="rId11"/>
    <sheet name="ADMINISTRATIVO" sheetId="22" r:id="rId12"/>
  </sheets>
  <externalReferences>
    <externalReference r:id="rId13"/>
  </externalReferences>
  <definedNames>
    <definedName name="_Ref316637388" localSheetId="5">'CAP ORG TEC'!#REF!</definedName>
    <definedName name="_Ref316637388" localSheetId="6">'EXP PROB'!#REF!</definedName>
    <definedName name="_Ref316637388" localSheetId="4">'RUP CIIU'!#REF!</definedName>
    <definedName name="_Ref330294147" localSheetId="5">'CAP ORG TEC'!#REF!</definedName>
    <definedName name="_Ref330294147" localSheetId="6">'EXP PROB'!#REF!</definedName>
    <definedName name="_Ref330294147" localSheetId="4">'RUP CIIU'!#REF!</definedName>
    <definedName name="_Toc254162223" localSheetId="0">'EVAL JURÍDICA'!#REF!</definedName>
    <definedName name="_Toc254162224" localSheetId="0">'EVAL JURÍDICA'!$A$6</definedName>
    <definedName name="_Toc254162229" localSheetId="0">[1]Hoja1!$A$64</definedName>
    <definedName name="_Toc254162231" localSheetId="0">[1]Hoja1!$A$73</definedName>
    <definedName name="_Toc293682431" localSheetId="0">[1]Hoja1!$A$28</definedName>
    <definedName name="_Toc293682432" localSheetId="0">[1]Hoja1!$A$47</definedName>
    <definedName name="_Toc293682436" localSheetId="0">[1]Hoja1!$A$51</definedName>
    <definedName name="_Toc299527597" localSheetId="0">[1]Hoja1!$A$23</definedName>
    <definedName name="_Toc299628070" localSheetId="0">[1]Hoja1!$A$31</definedName>
    <definedName name="_Toc299628078" localSheetId="0">'EVAL JURÍDICA'!#REF!</definedName>
    <definedName name="_Toc303605262" localSheetId="5">'CAP ORG TEC'!#REF!</definedName>
    <definedName name="_Toc303605262" localSheetId="6">'EXP PROB'!#REF!</definedName>
    <definedName name="_Toc303605262" localSheetId="4">'RUP CIIU'!#REF!</definedName>
  </definedNames>
  <calcPr calcId="145621"/>
</workbook>
</file>

<file path=xl/calcChain.xml><?xml version="1.0" encoding="utf-8"?>
<calcChain xmlns="http://schemas.openxmlformats.org/spreadsheetml/2006/main">
  <c r="C13" i="18" l="1"/>
  <c r="C13" i="7"/>
  <c r="C13" i="6"/>
  <c r="G33" i="1"/>
  <c r="F33" i="1"/>
  <c r="F32" i="1"/>
  <c r="G32" i="1" s="1"/>
  <c r="G31" i="1"/>
  <c r="F31" i="1"/>
  <c r="F30" i="1"/>
  <c r="G30" i="1" s="1"/>
  <c r="G29" i="1"/>
  <c r="F29" i="1"/>
  <c r="G20" i="1" l="1"/>
  <c r="C16" i="18" l="1"/>
  <c r="C15" i="18"/>
  <c r="E33" i="1" l="1"/>
  <c r="E32" i="1"/>
  <c r="E31" i="1"/>
  <c r="E30" i="1"/>
  <c r="D15" i="22" l="1"/>
  <c r="B15" i="22"/>
  <c r="L8" i="22"/>
  <c r="E15" i="22" s="1"/>
  <c r="L7" i="22"/>
  <c r="L6" i="22"/>
  <c r="D15" i="21"/>
  <c r="B15" i="21"/>
  <c r="L8" i="21"/>
  <c r="E15" i="21" s="1"/>
  <c r="L7" i="21"/>
  <c r="L6" i="21"/>
  <c r="D15" i="20"/>
  <c r="B15" i="20"/>
  <c r="L7" i="20"/>
  <c r="E15" i="20" s="1"/>
  <c r="L6" i="20"/>
  <c r="D15" i="19"/>
  <c r="L9" i="19"/>
  <c r="L10" i="19" s="1"/>
  <c r="E15" i="19" s="1"/>
  <c r="L8" i="19"/>
  <c r="L7" i="19"/>
  <c r="L6" i="19"/>
  <c r="M29" i="18"/>
  <c r="E26" i="1" s="1"/>
  <c r="S28" i="18"/>
  <c r="P28" i="18"/>
  <c r="R28" i="18" s="1"/>
  <c r="J28" i="18"/>
  <c r="K28" i="18" s="1"/>
  <c r="I28" i="18"/>
  <c r="P27" i="18"/>
  <c r="R27" i="18" s="1"/>
  <c r="J27" i="18"/>
  <c r="K27" i="18" s="1"/>
  <c r="I27" i="18"/>
  <c r="S26" i="18"/>
  <c r="R26" i="18"/>
  <c r="T26" i="18" s="1"/>
  <c r="K26" i="18"/>
  <c r="J26" i="18"/>
  <c r="I26" i="18"/>
  <c r="S25" i="18"/>
  <c r="P25" i="18"/>
  <c r="R25" i="18" s="1"/>
  <c r="L25" i="18"/>
  <c r="L29" i="18" s="1"/>
  <c r="E25" i="1" s="1"/>
  <c r="J25" i="18"/>
  <c r="K25" i="18" s="1"/>
  <c r="I25" i="18"/>
  <c r="S24" i="18"/>
  <c r="P24" i="18"/>
  <c r="R24" i="18" s="1"/>
  <c r="J24" i="18"/>
  <c r="K24" i="18" s="1"/>
  <c r="I24" i="18"/>
  <c r="T24" i="18" l="1"/>
  <c r="T25" i="18"/>
  <c r="T28" i="18"/>
  <c r="E14" i="22"/>
  <c r="C14" i="22" s="1"/>
  <c r="C15" i="22"/>
  <c r="E14" i="21"/>
  <c r="C14" i="21" s="1"/>
  <c r="C15" i="21"/>
  <c r="E14" i="20"/>
  <c r="C14" i="20" s="1"/>
  <c r="C15" i="20"/>
  <c r="E14" i="19"/>
  <c r="C14" i="19" s="1"/>
  <c r="C15" i="19"/>
  <c r="T29" i="18"/>
  <c r="E24" i="1" s="1"/>
  <c r="E21" i="1" l="1"/>
  <c r="G20" i="6"/>
  <c r="E22" i="1" l="1"/>
  <c r="F26" i="1" l="1"/>
  <c r="F20" i="7"/>
  <c r="C16" i="7"/>
  <c r="C15" i="7"/>
  <c r="C15" i="6"/>
  <c r="C16" i="6"/>
  <c r="D8" i="6"/>
  <c r="C16" i="5"/>
  <c r="C15" i="5"/>
  <c r="F22" i="1"/>
  <c r="G22" i="1" s="1"/>
  <c r="D24" i="1"/>
  <c r="H20" i="6" l="1"/>
  <c r="F21" i="1"/>
  <c r="G21" i="1" s="1"/>
  <c r="F25" i="1"/>
  <c r="F24" i="1" l="1"/>
  <c r="F23" i="1" s="1"/>
  <c r="G23" i="1" s="1"/>
  <c r="F18" i="1" l="1"/>
  <c r="G18" i="1" s="1"/>
</calcChain>
</file>

<file path=xl/comments1.xml><?xml version="1.0" encoding="utf-8"?>
<comments xmlns="http://schemas.openxmlformats.org/spreadsheetml/2006/main">
  <authors>
    <author>Carolina Albis</author>
  </authors>
  <commentList>
    <comment ref="H21" authorId="0">
      <text>
        <r>
          <rPr>
            <sz val="9"/>
            <color indexed="81"/>
            <rFont val="Tahoma"/>
            <family val="2"/>
          </rPr>
          <t xml:space="preserve">1=CUMPLE
0=NO CUMPLE
</t>
        </r>
      </text>
    </comment>
  </commentList>
</comments>
</file>

<file path=xl/comments2.xml><?xml version="1.0" encoding="utf-8"?>
<comments xmlns="http://schemas.openxmlformats.org/spreadsheetml/2006/main">
  <authors>
    <author>Carolina Albis</author>
  </authors>
  <commentList>
    <comment ref="F21" authorId="0">
      <text>
        <r>
          <rPr>
            <sz val="9"/>
            <color indexed="81"/>
            <rFont val="Tahoma"/>
            <family val="2"/>
          </rPr>
          <t xml:space="preserve">1=CUMPLE
0=NO CUMPLE
</t>
        </r>
      </text>
    </comment>
  </commentList>
</comments>
</file>

<file path=xl/comments3.xml><?xml version="1.0" encoding="utf-8"?>
<comments xmlns="http://schemas.openxmlformats.org/spreadsheetml/2006/main">
  <authors>
    <author>Carolina Albis</author>
    <author>Jaime Enrique Torres Santos</author>
  </authors>
  <commentList>
    <comment ref="V23" authorId="0">
      <text>
        <r>
          <rPr>
            <sz val="9"/>
            <color indexed="81"/>
            <rFont val="Tahoma"/>
            <family val="2"/>
          </rPr>
          <t>1=CUMPLE
0=NO CUMPLE</t>
        </r>
      </text>
    </comment>
    <comment ref="P27" authorId="1">
      <text>
        <r>
          <rPr>
            <b/>
            <sz val="9"/>
            <color indexed="81"/>
            <rFont val="Tahoma"/>
            <family val="2"/>
          </rPr>
          <t>Jaime Enrique Torres Santos:</t>
        </r>
        <r>
          <rPr>
            <sz val="9"/>
            <color indexed="81"/>
            <rFont val="Tahoma"/>
            <family val="2"/>
          </rPr>
          <t xml:space="preserve">
valor diferente al reportado por el proponente en el cuadro resumen
</t>
        </r>
      </text>
    </comment>
    <comment ref="P28" authorId="1">
      <text>
        <r>
          <rPr>
            <b/>
            <sz val="9"/>
            <color indexed="81"/>
            <rFont val="Tahoma"/>
            <family val="2"/>
          </rPr>
          <t>Jaime Enrique Torres Santos:</t>
        </r>
        <r>
          <rPr>
            <sz val="9"/>
            <color indexed="81"/>
            <rFont val="Tahoma"/>
            <family val="2"/>
          </rPr>
          <t xml:space="preserve">
valor diferente al reportado por el proponente en el cuadro resumen</t>
        </r>
      </text>
    </comment>
  </commentList>
</comments>
</file>

<file path=xl/comments4.xml><?xml version="1.0" encoding="utf-8"?>
<comments xmlns="http://schemas.openxmlformats.org/spreadsheetml/2006/main">
  <authors>
    <author>Ivonne Maritza Vergara Flechas</author>
    <author>Jaime Enrique Torres Santos</author>
  </authors>
  <commentList>
    <comment ref="M6" authorId="0">
      <text>
        <r>
          <rPr>
            <sz val="9"/>
            <color indexed="81"/>
            <rFont val="Tahoma"/>
            <family val="2"/>
          </rPr>
          <t>1=CUMPLE
0=NO CUMPLE</t>
        </r>
      </text>
    </comment>
    <comment ref="M7" authorId="0">
      <text>
        <r>
          <rPr>
            <sz val="9"/>
            <color indexed="81"/>
            <rFont val="Tahoma"/>
            <family val="2"/>
          </rPr>
          <t>1=CUMPLE
0=NO CUMPLE</t>
        </r>
      </text>
    </comment>
    <comment ref="M8" authorId="0">
      <text>
        <r>
          <rPr>
            <sz val="9"/>
            <color indexed="81"/>
            <rFont val="Tahoma"/>
            <family val="2"/>
          </rPr>
          <t>1=CUMPLE
0=NO CUMPLE</t>
        </r>
      </text>
    </comment>
    <comment ref="K9" authorId="1">
      <text>
        <r>
          <rPr>
            <b/>
            <sz val="9"/>
            <color indexed="81"/>
            <rFont val="Tahoma"/>
            <family val="2"/>
          </rPr>
          <t>Jaime Enrique Torres Santos:</t>
        </r>
        <r>
          <rPr>
            <sz val="9"/>
            <color indexed="81"/>
            <rFont val="Tahoma"/>
            <family val="2"/>
          </rPr>
          <t xml:space="preserve">
Fechas de presentación de la oferta</t>
        </r>
      </text>
    </comment>
    <comment ref="M9" authorId="0">
      <text>
        <r>
          <rPr>
            <sz val="9"/>
            <color indexed="81"/>
            <rFont val="Tahoma"/>
            <family val="2"/>
          </rPr>
          <t>1=CUMPLE
0=NO CUMPLE</t>
        </r>
      </text>
    </comment>
  </commentList>
</comments>
</file>

<file path=xl/sharedStrings.xml><?xml version="1.0" encoding="utf-8"?>
<sst xmlns="http://schemas.openxmlformats.org/spreadsheetml/2006/main" count="628" uniqueCount="313">
  <si>
    <t>CARGO</t>
  </si>
  <si>
    <t>FOLIO</t>
  </si>
  <si>
    <t>CUMPLE</t>
  </si>
  <si>
    <t>El Proponente individual o los Miembros del Proponente Plural, sea persona jurídica nacional o persona jurídica extranjera con sucursal o domicilio en Colombia deberá estar inscrito en el RUP  en la Actividad 2 – Consultor.</t>
  </si>
  <si>
    <t>El Proponente individual o Miembros del Proponente Plural, sea persona jurídica nacional o persona jurídica extranjera con sucursal o domicilio en Colombia, deberán estar clasificados de acuerdo al Sistema de Clasificación Industrial Internacional Uniforme (CIIU), adoptado por Colombia, y revisado por el Departamento Nacional de Estadística –DANE- vigente al momento de realizar su inscripción, actualización o renovación en el Registro Único de Proponentes, de acuerdo a lo establecido en la Tabla 3. 
Tratándose de Proponentes Plurales, cada uno de los Miembros del Proponente Plural deberán acreditar la inscripción en el RUP en la actividad señalada (Consultor 2), y adicionalmente, el Miembro que concurra a la acreditación de la clasificación en el RUP, deberá estar inscrito en la Actividad CIIU indicada en la Tabla 3. 
En todo caso, el Miembro del Proponente Plural que acredite la clasificación en la Actividad CIIU  requerida en la Tabla 3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clasificación CIIU.</t>
  </si>
  <si>
    <t>REQUISITO</t>
  </si>
  <si>
    <t xml:space="preserve">MIEMBRO QUE ACREDITA </t>
  </si>
  <si>
    <t>CAPACIDAD DE ORGANIZACIÓN TÉCNICA</t>
  </si>
  <si>
    <t>TOTAL CAPACIDAD DE ORGANIZACIÓN TÉCNICA</t>
  </si>
  <si>
    <t xml:space="preserve">La Organización técnica se determinará teniendo en cuenta a los socios o asociados, personal profesional universitario, personal administrativo, tecnólogo y operativo, vinculado mediante una relación contractual en la cual desarrollen actividades referentes estrictamente con la Consultoría a la fecha de Cierre del Concurso de Méritos 003 de 2012.
...
El requisito de Organización técnica para el presente concurso de méritos es de ochenta y cuatro (84).
En caso de Proponentes Plurales, se admitirá que el requisito referido en el presente numeral se acredite mediante la suma simple de la capacidad de organización técnica individual de los Miembros del Proponente que acrediten la capacidad de organización técnica. </t>
  </si>
  <si>
    <t xml:space="preserve">El(los) Miembro(s) del Proponente Plural que presenten la Capacidad de Organización técnica deberá(n) tener una participación igual o superior al veinticinco por ciento (25%) en la respectiva forma asociativa. </t>
  </si>
  <si>
    <t>NA</t>
  </si>
  <si>
    <t>AÑOS COMO CONSULTOR</t>
  </si>
  <si>
    <t>EXPERIENCIA PROBABLE</t>
  </si>
  <si>
    <t>La Experiencia Probable mínima como Consultor, en los casos de Proponente Plural, deberá ser acreditada por uno solo de los Miembros del Proponente respectivo. En este caso, el Miembro del Proponente Plural que acredite la Experiencia Probable como Consultor deberá tener una participación igual o superior al veinticinco por ciento (25%) dentro de la respectiva forma asociativa (Consorcio o Unión Temporal). En el Anexo 1 – Carta de presentación de la Propuesta se deberá indicar el Miembro del Proponente Plural que concurra a la acreditación de la Experiencia Probable.</t>
  </si>
  <si>
    <t>REQUISITO HABILITANTE</t>
  </si>
  <si>
    <t>CLASIFICACIÓN CIIU</t>
  </si>
  <si>
    <t>REQUISIT0</t>
  </si>
  <si>
    <t>VALOR REPORTADO</t>
  </si>
  <si>
    <t>EXPERIENCIA ACREDITADA</t>
  </si>
  <si>
    <t>NODOS</t>
  </si>
  <si>
    <t>DIRECTOR ADMINISTRATIVO Y FINANCIERO</t>
  </si>
  <si>
    <t>HABILITADO / RECHAZADO</t>
  </si>
  <si>
    <t>Valor de contratos en SMMLV</t>
  </si>
  <si>
    <t>Kilómetros</t>
  </si>
  <si>
    <t>Nodos</t>
  </si>
  <si>
    <t>Director General</t>
  </si>
  <si>
    <t>Director Técnico</t>
  </si>
  <si>
    <t>Director Jurídico</t>
  </si>
  <si>
    <t>Director Administrativo y Financiero</t>
  </si>
  <si>
    <t>MIEMBRO QUE ACREDITA</t>
  </si>
  <si>
    <t>CONCURSO DE MÉRITOS 003 DE 2012: INTERVENTORÍA INTEGRAL AL PROYECTO NACIONAL DE FIBRA ÓPTICA</t>
  </si>
  <si>
    <t xml:space="preserve">MIEMBROS: </t>
  </si>
  <si>
    <t xml:space="preserve">PROPONENTE: </t>
  </si>
  <si>
    <t>OBSERVACIÓN</t>
  </si>
  <si>
    <t>NUMERAL 3.3.1.4</t>
  </si>
  <si>
    <t>NUMERAL 3.3.5</t>
  </si>
  <si>
    <t>NUMERAL 3.3.2.1.</t>
  </si>
  <si>
    <r>
      <t xml:space="preserve">El Proponente Individual, o el Miembro que concurra a la acreditación de la Experiencia Probable  en caso de Proponente Plural, deberá acreditar una </t>
    </r>
    <r>
      <rPr>
        <b/>
        <sz val="11"/>
        <color theme="1"/>
        <rFont val="Calibri"/>
        <family val="2"/>
        <scheme val="minor"/>
      </rPr>
      <t>Experiencia Probable  mínima de cinco (5) años como Consultor</t>
    </r>
    <r>
      <rPr>
        <sz val="11"/>
        <color theme="1"/>
        <rFont val="Calibri"/>
        <family val="2"/>
        <scheme val="minor"/>
      </rPr>
      <t xml:space="preserve">. </t>
    </r>
  </si>
  <si>
    <t>ITEM</t>
  </si>
  <si>
    <t>CONTRATANTE</t>
  </si>
  <si>
    <t>OBJETO</t>
  </si>
  <si>
    <t>INICIO</t>
  </si>
  <si>
    <t>MIEMBRO QUE REPORTA LA EXPERIENCIA</t>
  </si>
  <si>
    <t>KM</t>
  </si>
  <si>
    <t>TOTAL</t>
  </si>
  <si>
    <t xml:space="preserve">EJECUCIÓN </t>
  </si>
  <si>
    <t>FECHA INICIO</t>
  </si>
  <si>
    <t>FECHA FINALIZACIÓN</t>
  </si>
  <si>
    <t>VALOR EN EUROS</t>
  </si>
  <si>
    <t>SMMLV DEL AÑO DE TERMINACIÓN DEL CONTRATO</t>
  </si>
  <si>
    <t>CERTIFICACIONES EXPERIENCIA ACREDITADA</t>
  </si>
  <si>
    <t>VALOR EN PESOS</t>
  </si>
  <si>
    <t>Fecha de cierre</t>
  </si>
  <si>
    <t>VALIDACIÓN FECHA INICIO CONTRATO (ENTRE 15 AÑOS ANTERIORES A FECHA DE CIERRE)</t>
  </si>
  <si>
    <t>VALIDACIÓN DURACIÓN DEL CONTRATO (MÍNIMO 4 MESES)</t>
  </si>
  <si>
    <t xml:space="preserve">Duración mínima del contrato </t>
  </si>
  <si>
    <t>DURACIÓN DEL CONTRATO EN MESES</t>
  </si>
  <si>
    <t>TASA DE CONVERSION EUROS A DÓLAR</t>
  </si>
  <si>
    <t>TASA DE CONVERSIÓN DÓLAR A PESOS</t>
  </si>
  <si>
    <t>VALOR EN DÓLARES</t>
  </si>
  <si>
    <t>Año</t>
  </si>
  <si>
    <t>SMMLV</t>
  </si>
  <si>
    <t xml:space="preserve">DIRECTOR GENERAL 
</t>
  </si>
  <si>
    <t>REQUISITOS EQUIPO DE TRABAJO</t>
  </si>
  <si>
    <t>OBSERVACIONES</t>
  </si>
  <si>
    <t>EMPRESA</t>
  </si>
  <si>
    <t>FIN</t>
  </si>
  <si>
    <t>MESES</t>
  </si>
  <si>
    <t>CEDULA</t>
  </si>
  <si>
    <t>N/A</t>
  </si>
  <si>
    <t>SI</t>
  </si>
  <si>
    <t>FORMACION ACADEMICA</t>
  </si>
  <si>
    <t>Profesional graduado en ramas de Ingeniería, Economía o Administración</t>
  </si>
  <si>
    <t>MATRICUAL PROFESIONAL O TARJETA PROFESIONAL</t>
  </si>
  <si>
    <t>Adjuntar copia de la Tarjeta Profesional</t>
  </si>
  <si>
    <t>EXPERIENCIA ESPECIFICA MINIMA</t>
  </si>
  <si>
    <t>Haber ejercido actividades como Director, Interventor, Supervisor, Coordinador o Gerente o en cargos de dirección equivalentes en cualquiera de las siguientes áreas:
*Interventoría en proyectos de diseño y/o montaje y/o puesta en funcionamiento de Sistemas de Telecomunicaciones
*Interventoría de proyectos para la prestación de servicios de telecomunicaciones
*Interventoría de proyectos para el desarrollo de actividades de telecomunicaciones para proyectos de infraestructura física en alguno de los siguientes sectores de: Gas, minas, energía, transporte, petróleo, aguas.</t>
  </si>
  <si>
    <t>CUADRO DE EXPERIENCIA</t>
  </si>
  <si>
    <t>CARTA DE COMPROMISO</t>
  </si>
  <si>
    <t>Presentación de carta de Compromiso</t>
  </si>
  <si>
    <t>OK</t>
  </si>
  <si>
    <t xml:space="preserve">DEDICACION </t>
  </si>
  <si>
    <t>FECHA DE GRADO</t>
  </si>
  <si>
    <t>EXPERIENCIA REPORTADA A PARTIR DE LA FECHA DE GRADO</t>
  </si>
  <si>
    <t xml:space="preserve"> EXPERIENCIA ESPECIFICA ( AÑOS)</t>
  </si>
  <si>
    <t>EXPERIENCIA ESPECIFICA (MESES)</t>
  </si>
  <si>
    <t>Profesional graduado en Derecho</t>
  </si>
  <si>
    <t>ABOGADO</t>
  </si>
  <si>
    <t xml:space="preserve">Haber ejercido actividades de Asesor, Director, Coordinador o Gerente, o en cargos de dirección equivalentes en el área jurídica en cualquiera de los siguientes sectores:
*Telecomunicaciones
*Infraestructura física en alguno de los siguientes sectores de: Gas, minas, energía, transporte, petróleos, aguas. </t>
  </si>
  <si>
    <t>CARTA COMPROMISO</t>
  </si>
  <si>
    <t>VERIFICACIÓN DE EXPERIENCIA</t>
  </si>
  <si>
    <t>DIRECTOR JURIDICO</t>
  </si>
  <si>
    <t>EXPERIENCIA ESPECIFICA EN AÑOS</t>
  </si>
  <si>
    <t>EXPERIENCIA ESPECIFICA EN MESES</t>
  </si>
  <si>
    <t>De conformidad con el artículo 229 del decreto ley 019 de 2012, la experiencia profesional a ser verificada y valorada será únicamente aquella obtenida a partir de la terminación y aprobación del pensum académico de educación superior, de conformidad con la certificación expedida por la respectiva institución de educación superior que deberá ser presentada junto con la Propuesta</t>
  </si>
  <si>
    <t>Profesional graduado en ramas de la Ingeniera</t>
  </si>
  <si>
    <t>Ingeniero Electrónico</t>
  </si>
  <si>
    <t>Profesional  graduado en ramas de la Economía, Contaduría, Derecho, Administración o Finanzas e Ingeniería Industrial e Ingeniería Financiera</t>
  </si>
  <si>
    <t xml:space="preserve">DEDICACIÓN </t>
  </si>
  <si>
    <t>DIRECTOR TECNICO</t>
  </si>
  <si>
    <t>FORMACIÓN ACADEMICA</t>
  </si>
  <si>
    <t>CÉDULA</t>
  </si>
  <si>
    <t>VERIFICACIÓN DE REQUISITOS HABILITANTES TÉCNICOS</t>
  </si>
  <si>
    <t>VALOR EN SMMLV</t>
  </si>
  <si>
    <t>UNIÓN TEMPORAL INTERVENTORES FIBRA ÓPTICA 2012</t>
  </si>
  <si>
    <t>RED4 TELECOMUNICACIONES S.C</t>
  </si>
  <si>
    <t>DCS DIGITAL COMMUNICATION SYSTEMS S.A.S</t>
  </si>
  <si>
    <t>101
13 a 15</t>
  </si>
  <si>
    <t xml:space="preserve">DCS DIGITAL COMMUNICATION SYSTEMS SAS se encuentra inscrito en el RUP en la Actividad CONSULTOR
RED4 TELECOMUNICACIONES es un Miembro/Proponente extranjero por lo que no está obligado a presentar clasificación en el RUP
</t>
  </si>
  <si>
    <t>De acuerdo con el documento de aclaraciones con radicado 511503 de fecha 2/11/2012, el Miembro del Proponente que acredita la la Clasificación CIIU es RED 4 TELECOMUNICACIONES S C, cuya participación en el Proponente Plural es del 70%; y que por ser Miembro de origen extranjero no está obligado a presentar clasificación en el RUP</t>
  </si>
  <si>
    <t>Doc de aclaraciones</t>
  </si>
  <si>
    <t>RED 4 TELECOMUNICACIONES S.C.</t>
  </si>
  <si>
    <t>De acuerdo a la Carta de Presentación, el Miembro que acredita la Capacidad de Organización Técnica es RED 4 TELECOMUNICACIONES S.C.</t>
  </si>
  <si>
    <t>De acuerdo al Documento Acuerdo de Consorcio, la participación porcentual de RED 4 TELECOMUNICACIONES S.C. es del 70%</t>
  </si>
  <si>
    <t>De acuerdo a la Carta de Presentación, el Miembro que acredita la Experiencia Probable es DCS DIGITAL COMMUNICATION SYSTEMS SAS</t>
  </si>
  <si>
    <t>De acuerdo al Documento de constitución de unión temporal, la participación porcentual de DCS DIGITAL COMMUNICATION SYSTEMS SAS es del 30%</t>
  </si>
  <si>
    <t>62-65</t>
  </si>
  <si>
    <t>RED 4 TELECOMUNICACIONES</t>
  </si>
  <si>
    <t>Total Play</t>
  </si>
  <si>
    <t>INSTALACIONB DE LA RED FTHH, DESARROLLO Y AUDITORIA</t>
  </si>
  <si>
    <t>75-76</t>
  </si>
  <si>
    <t>LEVANTAMIENTO Y DISEÑO DE CLUSTERS.</t>
  </si>
  <si>
    <t>80-81</t>
  </si>
  <si>
    <t>CABLEVISION</t>
  </si>
  <si>
    <t>INTERVENTORIA DE LA RED DE FIBRA OPTICA INSTALADA PARA LA MODERNIZACION DE LA RED EXISTENTE EN LAS CIUDADES DE SALTILLO, SABINAS, NUEVA ROSITA, MUZQUIZ, RAMOS ARIZPE, PIEDRAS NEGRAS, CIUDAD ACUÑA, MIGUEL ALEMAN Y REYNOSA, CORRESPONDIENTES AL ESTADO DE COAHUILA.</t>
  </si>
  <si>
    <t>85-86</t>
  </si>
  <si>
    <t>GIGACABLE</t>
  </si>
  <si>
    <t>CONSULTORIA, LEVANTAMIENTO DE CAMPO, DISEÑO DE LA RED, IMPLEMENTACION DE PLANTA EXTERNA, PUESTA EN MARCHAD E LA PLANTA EXTERNA DE MANERA BIDIRECCIONAL, TRAMITE DE PERMISOS NECESARIOS PARA LA IMPLEMENTACION DE LA RED, INTERVENTORIA Y CONSULTA EN EL PROCESO DE PLANEACION, DISEÑO Y DESARROLLO DEL PROYECTO GIGACABLE EN LAS AREAS TECNICO ADMINISTRATIVAS.</t>
  </si>
  <si>
    <t>No Reporta</t>
  </si>
  <si>
    <t>89-90</t>
  </si>
  <si>
    <t>ACTUALIZACION DE LA RED DE FIBRA OPTICA, PARA LA MODIFICACION DE PLANTA EXTERNA, CON EL OBJETO DE IMPLEMENTAR LOS NUEVOS SERVICIOS DIGITALES QUE OFRECERA CABLEVISION EN LA SEDE DE MEXICO D.F. TANTO EN SUS DIFERENTES DELEGACIONES Y AREAS CONURBANAS DEL ESTADO DE MEXICO.</t>
  </si>
  <si>
    <t>94-95</t>
  </si>
  <si>
    <t>ARMANDO RAFAEL MORALES ESPINIO</t>
  </si>
  <si>
    <t xml:space="preserve"> 0008014464051 (México)</t>
  </si>
  <si>
    <t>TELECABLE DEL CENTRO - MEXICO</t>
  </si>
  <si>
    <t>No se anexa certificación.</t>
  </si>
  <si>
    <t xml:space="preserve">Ingeniero en Electrónica.                       (Titulo sin apostillar) </t>
  </si>
  <si>
    <t>DIRECTOR GENERAL DE INGENIERIA Y DESARROLLO</t>
  </si>
  <si>
    <t>Cedula 1913372. Con efectos de patente para ejercer la profesión. (México)                                                             (Sin Apostillar)</t>
  </si>
  <si>
    <t>HI TELECOMUNICACIONES S.A. DE C.V. - MEXICO</t>
  </si>
  <si>
    <t>DIRECTOR CORPORATIVO DE INGENIERIA Y DESARROLLO</t>
  </si>
  <si>
    <t>NO</t>
  </si>
  <si>
    <t>Se anexa "CUADRO DE EXPERIENCIA" pero no se anexan certificaciones de soporte.</t>
  </si>
  <si>
    <t>Red 4 Comunicaciones</t>
  </si>
  <si>
    <t>DIRECTOR DE OPERACIONES</t>
  </si>
  <si>
    <t>HELBERT RENEC CORTES JARA</t>
  </si>
  <si>
    <t>A &amp; S SERV</t>
  </si>
  <si>
    <t>ASESOR JURIDICO</t>
  </si>
  <si>
    <t>No se anexa copia de la tarjeta profesional. En el certificado laboral se relaciona el numereo de  la tarjeta (71771 del C.S. de la J)</t>
  </si>
  <si>
    <t xml:space="preserve">JORGE ERNESTO ROJAS BRIÑEZ  </t>
  </si>
  <si>
    <t>I.D.M. INTER DIG. MACHINES. (COLOMBIA)</t>
  </si>
  <si>
    <t>GERENTE GENERAL</t>
  </si>
  <si>
    <t>No se anexan certificación.</t>
  </si>
  <si>
    <t>DIGITAL COMMUNICATION SYSTEMS S.A.S.</t>
  </si>
  <si>
    <t>MATRICULA NRO. CN206-27807</t>
  </si>
  <si>
    <t>EDGAR ORLANDO MEJIA ARIZA</t>
  </si>
  <si>
    <t>C.C  19.249.377</t>
  </si>
  <si>
    <t>FONDO PROMOCION TURISTICA</t>
  </si>
  <si>
    <t>DIRECTOR ADMINISTRATIVO FINANCIERO</t>
  </si>
  <si>
    <t>Ingeniero Industrial.                           (No anexa copia de Titulo)</t>
  </si>
  <si>
    <t>ELECTRA</t>
  </si>
  <si>
    <t>NO SE PRESENTA</t>
  </si>
  <si>
    <t>NO SE PRESENTA COPIA DEL TITULO</t>
  </si>
  <si>
    <t>3. UNION TEMPORAL INTERVENTORES FIBRA OPTICA 2012</t>
  </si>
  <si>
    <t>MIEMBRO DEL PROPONENTE QUE ACREDITA</t>
  </si>
  <si>
    <t>VALOR ACREDITADO</t>
  </si>
  <si>
    <t>EVALUACIÓN</t>
  </si>
  <si>
    <t>El(los) Miembro(s) del Proponente Plural que acrediten la Capacidad financiera deberán tener una participación igual o superior al veinticinco (25%) en la respectiva forma asociativa.</t>
  </si>
  <si>
    <t>RED4 TELECOMUNICACIONES S.C. / DCS DIGITAL COMMUNICATION SYSTEMS S.A.S.</t>
  </si>
  <si>
    <t>Ninguna</t>
  </si>
  <si>
    <t xml:space="preserve"> Al menos uno de los Miembros que acredite la Capacidad Financiera deberá estar inscrito en la actividad CIIU requerida en la Tabla 3.</t>
  </si>
  <si>
    <t>No presenta</t>
  </si>
  <si>
    <t>NO CUMPLE</t>
  </si>
  <si>
    <t>Documento de constitución de la forma asociativa: condiciones de exclusión o cesión de la participación en el respectivo Proponente Plural para la acreditación de la capacidad financiera</t>
  </si>
  <si>
    <t>Documento de aclaraciones</t>
  </si>
  <si>
    <t>Presentación del Anexo 5 y soportes financieros</t>
  </si>
  <si>
    <t>24 y 25</t>
  </si>
  <si>
    <t>Los estados financieros en pesos colombianos reportados por el miembro RED4 TELECOMUNICACIONES S.C. no utiliza la tasa de cambio requerida por el pliego de condiciones en su numeral 3.3.3</t>
  </si>
  <si>
    <t>El requisito de capital real para el presente concurso de méritos es mayor o igual a nueve coma sesenta por ciento (9,60%) del valor de Presupuesto Oficial</t>
  </si>
  <si>
    <t>NO VÁLIDO</t>
  </si>
  <si>
    <t xml:space="preserve">El requisito de Liquidez para el presente concurso de méritos deberá ser mayor o igual a uno coma cien (1,100). </t>
  </si>
  <si>
    <t xml:space="preserve">El porcentaje de endeudamiento, establecido como requisito para el presente concurso de méritos, deberá ser menor o igual al setenta por ciento(70,00%). </t>
  </si>
  <si>
    <t>El requisito mínimo de Capital de trabajo para el presente concurso de méritos es mayor o igual al diez por ciento (10%) del valor del presupuesto oficial.</t>
  </si>
  <si>
    <t xml:space="preserve">El indicador de crecimiento del EBITDA deberá ser mayor o igual a cero coma novecientos (0,900). </t>
  </si>
  <si>
    <t>Documento de constitución de la forma asociativa: condiciones de exclusión o cesión de la participación en el respectivo Proponente Plural para la acreditación del cupo de crédito.</t>
  </si>
  <si>
    <t>Cupo de crédito</t>
  </si>
  <si>
    <t>67 y 68</t>
  </si>
  <si>
    <t>El cupo de crédito del miembro  RED4 TELECOMUNICACIONES S.C. no presenta confirmación del banco corresponsal en Colombia. El proponente no presenta a acto que faculta a los firmantes para expedir la certificación de los cupos de crédito presentados por los miembros RED4 TELECOMUNICACIONES SC y DCS DIGITAL COMMUNICATION SYSTEMS SAS.</t>
  </si>
  <si>
    <t>CONCURSO DE MÉRITOS NO. 003 DE 2012 - FONDO TIC - EVALUACIÓN JURÍDICA</t>
  </si>
  <si>
    <t>UNIÓN TEMPORAL INTERVENTORES FIBRA ÓPTICA  2012</t>
  </si>
  <si>
    <t>REQUISITOS</t>
  </si>
  <si>
    <t>CUMPLE/NO CUMPLE</t>
  </si>
  <si>
    <t>FOLIOS</t>
  </si>
  <si>
    <t>1. CARTA DE PRESENTACIÓN DE LA PROPUESTA</t>
  </si>
  <si>
    <r>
      <t>Presentación de</t>
    </r>
    <r>
      <rPr>
        <b/>
        <sz val="11"/>
        <rFont val="Arial Narrow"/>
        <family val="2"/>
      </rPr>
      <t xml:space="preserve"> Anexo No. 1</t>
    </r>
  </si>
  <si>
    <t>Quien la suscriba debe contar con facultades para ello, así como, para suscribir el Contrato en caso de adjudicación del mismo y para notificarse de cualquier decisión administrativa o judicial</t>
  </si>
  <si>
    <t>4-8</t>
  </si>
  <si>
    <t>Suscriben los representantes legales de las sociedades y de la UT.</t>
  </si>
  <si>
    <t>En caso de Proponentes Plurales, la Carta de Presentación de la Propuesta deberá ser suscrita por el representante convencional del Proponente Plural.</t>
  </si>
  <si>
    <t xml:space="preserve">Fotocopia del documento de identificación de quien suscribe la Carta de Presentación de la Propuesta. </t>
  </si>
  <si>
    <t>20-22</t>
  </si>
  <si>
    <t xml:space="preserve">Aval tecnico, anexo copia de la matricula profesional </t>
  </si>
  <si>
    <t>No trae firma de ingeniero - causal de rechazo</t>
  </si>
  <si>
    <t>2. CONDICIONES JURÍDICAS</t>
  </si>
  <si>
    <t>2.1. PROPONENTES O MIEMBROS DE PROPONENTES PLURALES NACIONALES</t>
  </si>
  <si>
    <t>Certificado de existencia y representación legal expedido por la correspondiente Cámara de Comercio</t>
  </si>
  <si>
    <t>Objeto social - Servicios de Consultoria</t>
  </si>
  <si>
    <t>El objeto de ambas sociedades comprende los servicios de consultoría</t>
  </si>
  <si>
    <t>Representante Legal debe contar con facultades para consorciarse o unirse para presentar propuesta, suscribir y ejecutar el contrato</t>
  </si>
  <si>
    <t>Los representantes legales de ambas sociedades cuentan con amplias facultades</t>
  </si>
  <si>
    <t xml:space="preserve">En caso de que se requiera, se deberá adjuntar el acta de atribuciones al representante o apoderado, autenticada por quien actuó como secretario de la reunión de la junta de socios o asamblea de accionistas  </t>
  </si>
  <si>
    <t>Antelación menor o igual a treinta (30) días calendario a la fecha de su presentación</t>
  </si>
  <si>
    <t>13-15</t>
  </si>
  <si>
    <t>Duración de  Proponente  o  miembro de un Proponente Plural igual o superior a la vigencia del Contrato y un (1) año más</t>
  </si>
  <si>
    <r>
      <rPr>
        <b/>
        <u/>
        <sz val="11"/>
        <rFont val="Arial Narrow"/>
        <family val="2"/>
      </rPr>
      <t>Si  no cuenta con esta duración</t>
    </r>
    <r>
      <rPr>
        <sz val="11"/>
        <rFont val="Arial Narrow"/>
        <family val="2"/>
      </rPr>
      <t>: documentos con los cuales se pruebe que el órgano encargado de tal modificación estatutaria la ha aprobado, sujeta a la condición que sea adjudicada el Concurso de Méritos</t>
    </r>
  </si>
  <si>
    <t>2.2. PROPONENTES O MIEMBROS DE PROPONENTES PLURALES  EXTRANJEROS SIN DOMICILIO NI SUCURSAL EN COLOMBIA</t>
  </si>
  <si>
    <t>La representación legal se prueba con: (i) el certificado expedido por la autoridad competente de cada país, o, (ii) con la correspondiente certificación expedida por el Cónsul de Colombia, donde conste que la sociedad existe como persona jurídica, el nombre de quien o quienes, de acuerdo con las disposiciones estatutarias, ejercen la representación legal y que dentro de su objeto social se encuentren la prestación de servicios de consultoría</t>
  </si>
  <si>
    <t>La sociedad extranjera presenta certificación expedida por el Vice Cónsul Colombiano en ciudad de México. La sociedad colombiana presenta certificado de Cámara de Comercio</t>
  </si>
  <si>
    <t>Debe haber sido expedido con una antelación menor o igual a treinta (30) días calendario a la fecha de cierre del Concurso de Méritos</t>
  </si>
  <si>
    <t>2.5.1. Acreditar que cuentan con un apoderado debidamente constituido, con domicilio en Colombia</t>
  </si>
  <si>
    <t>2.5.2. Acreditar un representante legal o apoderado  con facultades amplias y suficientes para presentar la Propuesta, suscribir y ejecutar el Contrato de Interventoría, mediante poder autenticado</t>
  </si>
  <si>
    <t>2.4.PROPONENTE INDIVIDUAL O MIEMBROS DEL PROPONENTE QUE ESTÉN CONSTITUIDOS COMO S.A.S</t>
  </si>
  <si>
    <t>2.4.1. Su objeto social puede comprender la prestación de servicios de consultoría o cualquier actividad comercial o civil licita.</t>
  </si>
  <si>
    <t>10-12</t>
  </si>
  <si>
    <t>2.4.2. El representante legal o apoderado  tiene facultades amplias y suficientes para presentar la Propuesta, suscribir y ejecutar el Contrato de Interventoría</t>
  </si>
  <si>
    <t>Tanto el apoderado de la sociedad extranjera, como el representante legal de la S.A.S., están facultados</t>
  </si>
  <si>
    <t>2.4.3. En caso de que se requiera, se deberá adjuntar el acta de atribuciones al representante o apoderado, autenticada por quien actuó como secretario de la reunión de la junta de socios o asamblea de accionistas</t>
  </si>
  <si>
    <t>2.3. PROPONENTES PLURALES</t>
  </si>
  <si>
    <t>2.3.1. Presentación del documento suscrito por todos y cada uno de sus miembros en virtud del cual hayan constituido el Consorcio o Unión Temporal con el objeto de presentar la Propuesta en forma conjunta, y donde conste lo siguiente:</t>
  </si>
  <si>
    <t>16-19</t>
  </si>
  <si>
    <t>i)         Nombre o razón social, domicilio y representante legal de cada uno de los miembros del Consorcio o de la Unión Temporal.</t>
  </si>
  <si>
    <t>ii) Designar al representante legal con identificación, facultades  suficientes para participar en el concurso, presentar Propuesta, suscribir la carta de presentación, celebrar, modificar  y liquidar el Contrato, y realizar todos los actos conexos, accesorios y connaturales a esos efectos.</t>
  </si>
  <si>
    <t>iii) Porcentaje que representa la participación de cada Miembro del Proponente en el Proponente y reglas basicas que regulan sus relaciones</t>
  </si>
  <si>
    <t>iv) Acreditar una duración mínima de la Unión Temporal o del Consorcio, equivalente entre la fecha de entrega de l  apropuesta y un (1) año más despues de finalizado el contrato.</t>
  </si>
  <si>
    <t>v) Acreditar que los miembros del Proponente en Consorcio o Unión Temporal quedan obligados bajo el respectivo acuerdo asociativo, a abstenerse de ceder su participación, salvo previa y escrita autorización del FONDO TIC, siempre y cuando además, el Cesionario satisfaga las condiciones juridicas, tecnicas, de organización financieras y de experiencia del cedente</t>
  </si>
  <si>
    <t>vi)      Manifestación expresa de cada uno de los Integrantes en el sentido que conoce y acepta los términos del presente Pliego de Condiciones y responde solidariamente tanto por la veracidad de la información y demás manifestaciones incluidas en los documentos y en la Propuesta, como por las obligaciones que el Consorcio o la Unión Temporal asumirían en el Contrato, en caso de adjudicación.</t>
  </si>
  <si>
    <t>vii)Manifestación del proponente que acredite la clasificación del RUP en la actividada CIIU requerida no podrá ser excluido ni ceder su participación sin previa autorización del FONDO TIC</t>
  </si>
  <si>
    <t>viii)Manifestación del proponente que acredite la experiencia probable como consultor en el RUP requerida no podrá ser excluido ni ceder su participación sin previa autorización del FONDO TIC</t>
  </si>
  <si>
    <t>ix) Manifestación del proponente que acredite la experiencia acreditada en el RUP requerida no podrá ser excluido ni ceder su participación sin previa autorización del FONDO TIC</t>
  </si>
  <si>
    <t>x) Manifestación del proponente que acredite la capacidad financiera requerida no podrá ser excluido ni ceder su participación sin previa autorización del FONDO TIC</t>
  </si>
  <si>
    <t>xi) Manifestación del proponente que acredite el cupo de credito requerido no podrá ser excluido ni ceder su participación sin previa autorización del FONDO TIC</t>
  </si>
  <si>
    <t>xii) Manifestación del proponente que acredite la capacidad de organización tecnica requerida no podrá ser excluido ni ceder su participación sin previa autorización del FONDO TIC</t>
  </si>
  <si>
    <t>xiii) Manifestación del proponente que acredite el cumplimiento de determinadas obligaciones requeridas no podrá ser excluido ni ceder su participación sin previa autorización del FONDO TIC</t>
  </si>
  <si>
    <t xml:space="preserve">xiv) En el acuerdo asociativo deberá incluirse una declaración del siguiente tenor, o una equivalente, que sirva para el mismo propósito: ”Nosotros [miembros del Consorcio o Unión Temporal], declaramos que el régimen de responsabilidad solidaria que se predica con respecto a las obligaciones derivadas de la Propuesta por parte de los miembros del [Consorcio o Unión Temporal], incluye la obligación de todos y cada uno de nosotros de asumir la totalidad de los gastos, gestiones, actos y negocios jurídicos necesarios para obtener el cumplimiento de las obligaciones incumplidas, directamente o por parte de un tercero bajo nuestra permanente supervisión, tercero este que deberá ostentar, a juicio del FONDO TIC, condiciones equivalentes al miembro de [Consorcio o la Unión Temporal] que asumió la obligación y acreditó las condiciones de experiencia exigida correspondientes a la obligación incumplida".  </t>
  </si>
  <si>
    <t>RUT</t>
  </si>
  <si>
    <t>Copia del RUT del proponente y de cada uno de ls miembros del proponente plural nacionales expedido por la DIAN</t>
  </si>
  <si>
    <t>CERTIFICACION DE PAGOS AL SISTEMA DE SEGURIDAD SOCIAL Y APORTES PARAFISCALES</t>
  </si>
  <si>
    <t xml:space="preserve">Cada uno de los miembros del proponente plural deberá acreditar que se encuentra al día en dichos pagos, mediante certificación correspondiente a  los últimos seis (6) meses, suscrita por el revisor fiscal o por el representante legal según corresponda. No aplica para personas juridicas extranjeras. </t>
  </si>
  <si>
    <t>256-257</t>
  </si>
  <si>
    <t>La sociedad extranjera no anexa certificación</t>
  </si>
  <si>
    <t>3.1.  RUP</t>
  </si>
  <si>
    <t>Aporte del certificado RUP</t>
  </si>
  <si>
    <t>Certificado en firme y vigente (con corte al 23/10/12)</t>
  </si>
  <si>
    <t>62</t>
  </si>
  <si>
    <t>Inscripción el 2012/07/24</t>
  </si>
  <si>
    <t>Fecha de expedición no mayor a treinta (30) días anteriores a la fecha de cierre del plazo del presente proceso de selección</t>
  </si>
  <si>
    <t>Expedido el 28 de septiembre de 2012</t>
  </si>
  <si>
    <t>Las personas jurídicas extranjeras domiciliadas o con sucursal en Colombia que pretenden participar en el presente Concurso de Méritos, sea a título Individual o como Miembro de un Proponente Plural, deberán acreditar que están inscritos en el Registro Único de Proponentes - RUP.</t>
  </si>
  <si>
    <t>La sociedad extranjera no aporta RUP</t>
  </si>
  <si>
    <t xml:space="preserve">ANEXO No. 7 COMPROMISO ANTICORRUPCIÓN </t>
  </si>
  <si>
    <t>ANEXO No. 7</t>
  </si>
  <si>
    <t>308-310</t>
  </si>
  <si>
    <t>Concurso Méritos 003 de 2012 - interventoria FO</t>
  </si>
  <si>
    <t>Verificación garantia seriedad - numeral 4.2.2.10.1.2.</t>
  </si>
  <si>
    <t>POLIZA DE SERIEDAD DEL OFRECIMIENTO</t>
  </si>
  <si>
    <t>Cumple</t>
  </si>
  <si>
    <t>Aseguradora:</t>
  </si>
  <si>
    <t>Condor</t>
  </si>
  <si>
    <t>Asegurado/Beneficiario: Ministerio de las Tecnologías de la Información y las Comunicaciones y el Fondo de Tecnologías de la Información y las Comunicaciones.</t>
  </si>
  <si>
    <t>Ministerio de las Tecnologías de la Información y las Comunicaciones y el Fondo de Tecnologías de la Información y las Comunicaciones.</t>
  </si>
  <si>
    <t>Si Cumple</t>
  </si>
  <si>
    <t>Tomador:</t>
  </si>
  <si>
    <t>DCS DIGITAL COMUNICATION SISTEMS S.A.S</t>
  </si>
  <si>
    <t>Integrantes:</t>
  </si>
  <si>
    <t>RED 4 TELECOCOMUNICACIONES S.C 70%</t>
  </si>
  <si>
    <t>DCS DIGITAL COMUNICATION SISTEMS S.A.S 30%</t>
  </si>
  <si>
    <t>Los perjuicios derivados del incumplimiento del ofrecimiento</t>
  </si>
  <si>
    <t xml:space="preserve">i) La no suscripción del Contrato de Interventoría sin justa causa por parte del Proponente seleccionado. </t>
  </si>
  <si>
    <t>ii) La no ampliación de la vigencia de la garantía de seriedad de la Propuesta cuando el término previsto en el Pliego de Condiciones para la adjudicación del Contrato de Interventoría se prorrogue o cuando el término previsto para la suscripción del Contrato de Interventoría se prorrogue, siempre y cuando esas prórrogas no excedan un término de tres meses.</t>
  </si>
  <si>
    <t xml:space="preserve">iii) La falta de otorgamiento por parte del Proponente seleccionado, de la garantía de cumplimiento exigida por la Entidad Contratante para amparar el incumplimiento de las obligaciones del Contrato de Interventoría. </t>
  </si>
  <si>
    <t>iv) El retiro de la propuesta después de vencido el término fijado para la presentación de las Propuestas.</t>
  </si>
  <si>
    <t>v) Presentación del recurso humano de manera completa y acorde con los requerimientos de formación académica y de experiencia, dentro de los cinco (5) días hábiles siguientes a la adjudicación del Contrato de Interventoría.</t>
  </si>
  <si>
    <t xml:space="preserve">vi) El haber manifestado ser Mipyme para limitar la convocatoria de un proceso contractual sin cumplir los requisitos establecidos en la normativa para tener tal condición. </t>
  </si>
  <si>
    <t xml:space="preserve">Valor: 10% del Presupuesto Oficial </t>
  </si>
  <si>
    <t>No cumple</t>
  </si>
  <si>
    <t>Vigencia:</t>
  </si>
  <si>
    <t>Desde 23 oct 2012</t>
  </si>
  <si>
    <t>Hasta 23 Ene 2013</t>
  </si>
  <si>
    <t>Firma:</t>
  </si>
  <si>
    <t>Rep. Legal Garante</t>
  </si>
  <si>
    <t>Rep. Legal Tomador</t>
  </si>
  <si>
    <t>Recibo de pago:</t>
  </si>
  <si>
    <t>230-1</t>
  </si>
  <si>
    <t>Observaciones:</t>
  </si>
  <si>
    <t>No Cumple (No se encontro anexo o certificado ampliando valor amparado)</t>
  </si>
  <si>
    <t>AÑOS DE EXPERIENCIA</t>
  </si>
  <si>
    <t>MIEMBROS</t>
  </si>
  <si>
    <t>VERIFICACIÓN DEL EQUIPO DE TRABAJO</t>
  </si>
  <si>
    <t>Por ser extranjero no se encuentra obligado a clasificarse en el RUP</t>
  </si>
  <si>
    <t>10-15
Doc de aclaraciones 511799 del 6/11/2012</t>
  </si>
  <si>
    <t>La sociedad extranjera presenta certificación suscrita por el Vice Cónsul Colombiano en ciudad de México. No aparece el nombre del representante legal, lo cual fue subsanado con la constancia del notario 55 de Aguascaliente debidamente apostillado</t>
  </si>
  <si>
    <t>El certificado de la sociedad extranjera es del 6 de agosto de 2012, el cual se subsana con el doc radicado 511799 del 6/11/2012</t>
  </si>
  <si>
    <t>Ambas sociedades tienen vigencia indefinida. Sin embargo, en doc radicado 511799 presentan una reforma de la duración de la sociedad, que pasa a ser de 20 años</t>
  </si>
  <si>
    <t>La certificación del vicecónsul es del 6 de agosto de 2012, lo cual fue subsanado con la constancia del notario 55 de Aguascaliente debidamente apostillado</t>
  </si>
  <si>
    <t>El representante legal de la sociedad extranjera hizo presentación personal de los documentos ante notario colombiano</t>
  </si>
  <si>
    <t>No está la manifestación expresa, la cual se subsana mediante doc con radicado 511503 del 2 de noviembre de 2012</t>
  </si>
  <si>
    <t>Se realiza solicitud de aclaración mediante comunicación del 29 de Octubre de 2012; En la rta a la solicitud de aclaración, el proponente envía copia del contrato apostillado pero este evidencia que aunque el contratante en el numeral 5 de las declaraciones "tiene el interés en que el constructor lleve a cabo la supervisión, interventoría tecnico-administrativa antes y durante el desarrollo del proyecto,...."  el objeto principal del contrato es la construcción e instalación de la red y del equipo. Adicionalmente en el contrato se especifica que el contratante tendrá un supervisor para el control de los servicios. Por lo anterior, la experiencia acreditada no puede ser  tenida en cuenta.</t>
  </si>
  <si>
    <t>Se realiza solicitud de aclaración mediante comunicación del 29 de Octubre de 2012; En la rta a la solicitud de aclaración, el proponente envía copia del contrato apostillado pero este evidencia que el objeto principal del contrato corresponde a actividades de levantamiento , diseño y digitalización de redes y del equipo</t>
  </si>
  <si>
    <t xml:space="preserve">Se realiza solicitud de aclaración mediante comunicación del 29 de Octubre de 2012; En la respuesta a la solicitud de aclaraciones, el proponente no envía el contrato correspondiente a esta certificación.   </t>
  </si>
  <si>
    <t xml:space="preserve">Se realiza solicitud de aclaración mediante comunicación, en la respuesta a la solicitud de aclaraciones, el proponente no envía el contrato correspondiente a esta certificación.      </t>
  </si>
  <si>
    <r>
      <t xml:space="preserve">Haber participado ejercido actividades de </t>
    </r>
    <r>
      <rPr>
        <b/>
        <sz val="11"/>
        <rFont val="Calibri"/>
        <family val="2"/>
        <scheme val="minor"/>
      </rPr>
      <t>Asesor, Director, Coordinador, supervisor, Interventor o Gerente, o en cargos de dirección equivalentes</t>
    </r>
    <r>
      <rPr>
        <sz val="11"/>
        <rFont val="Calibri"/>
        <family val="2"/>
        <scheme val="minor"/>
      </rPr>
      <t xml:space="preserve">  en cualquiera de las siguientes áreas:
*Interventoría de proyectos para la prestación de servicios de telecomunicaciones.
*Interventoría de proyectos para el desarrollo de actividades de Telecomunicaciones.
Para ser tenido en cuenta dentro de las experiencias válidas reportadas, el profesional deberá poseer por lo menos un año (1) de experiencia válida en diseño y/o gestión y/o instalación, y/o puesta en funcionamiento de redes para la prestación de servicios de Telecomunicaciones.
*Haber participado en diseño y/o gestión y/o instalación, y/o puesta en funcionamiento, de redes para la prestación de servicios de Telecomunicaciones. </t>
    </r>
  </si>
  <si>
    <r>
      <t xml:space="preserve">Haber ejercido actividades de </t>
    </r>
    <r>
      <rPr>
        <b/>
        <sz val="10"/>
        <rFont val="Calibri"/>
        <family val="2"/>
        <scheme val="minor"/>
      </rPr>
      <t>Asesor, Director, Coordinador o Gerente, o en cargos de dirección equivalentes</t>
    </r>
    <r>
      <rPr>
        <sz val="10"/>
        <rFont val="Calibri"/>
        <family val="2"/>
        <scheme val="minor"/>
      </rPr>
      <t xml:space="preserve"> en el área administrativa y/o financiera en cualquiera de los siguientes sectores:
*Telecomunicaciones
*Infraestructura física en alguno de los siguientes sectores de: Gas, minas, energía, transporte, petróleos, aguas.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</si>
</sst>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_);_(* \(#,##0\);_(* &quot;-&quot;??_);_(@_)"/>
    <numFmt numFmtId="165" formatCode="&quot;$&quot;\ #,##0"/>
    <numFmt numFmtId="166" formatCode="[$$-540A]#,##0.00"/>
    <numFmt numFmtId="167" formatCode="_([$€-2]\ * #,##0.00_);_([$€-2]\ * \(#,##0.00\);_([$€-2]\ * &quot;-&quot;??_);_(@_)"/>
    <numFmt numFmtId="168" formatCode="0.00000"/>
    <numFmt numFmtId="169" formatCode="#,##0.00000"/>
    <numFmt numFmtId="170" formatCode="0.000"/>
    <numFmt numFmtId="171" formatCode="&quot;$&quot;\ #,##0.00"/>
  </numFmts>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Calibri"/>
      <family val="2"/>
      <scheme val="minor"/>
    </font>
    <font>
      <sz val="9"/>
      <color indexed="81"/>
      <name val="Tahoma"/>
      <family val="2"/>
    </font>
    <font>
      <i/>
      <sz val="11"/>
      <color theme="1"/>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b/>
      <sz val="10"/>
      <color theme="1"/>
      <name val="Calibri"/>
      <family val="2"/>
      <scheme val="minor"/>
    </font>
    <font>
      <b/>
      <sz val="18"/>
      <color theme="1"/>
      <name val="Calibri"/>
      <family val="2"/>
      <scheme val="minor"/>
    </font>
    <font>
      <sz val="9"/>
      <color theme="1"/>
      <name val="Calibri"/>
      <family val="2"/>
      <scheme val="minor"/>
    </font>
    <font>
      <b/>
      <sz val="12"/>
      <color theme="1"/>
      <name val="Calibri"/>
      <family val="2"/>
      <scheme val="minor"/>
    </font>
    <font>
      <b/>
      <sz val="11"/>
      <name val="Calibri"/>
      <family val="2"/>
      <scheme val="minor"/>
    </font>
    <font>
      <b/>
      <sz val="10"/>
      <name val="Calibri"/>
      <family val="2"/>
      <scheme val="minor"/>
    </font>
    <font>
      <sz val="10"/>
      <name val="Calibri"/>
      <family val="2"/>
      <scheme val="minor"/>
    </font>
    <font>
      <sz val="10"/>
      <color rgb="FFFF0000"/>
      <name val="Calibri"/>
      <family val="2"/>
      <scheme val="minor"/>
    </font>
    <font>
      <sz val="11"/>
      <name val="Calibri"/>
      <family val="2"/>
      <scheme val="minor"/>
    </font>
    <font>
      <b/>
      <sz val="11"/>
      <color rgb="FFFF0000"/>
      <name val="Calibri"/>
      <family val="2"/>
      <scheme val="minor"/>
    </font>
    <font>
      <b/>
      <sz val="9"/>
      <color indexed="81"/>
      <name val="Tahoma"/>
      <family val="2"/>
    </font>
    <font>
      <sz val="11"/>
      <color theme="1"/>
      <name val="Times New Roman"/>
      <family val="2"/>
    </font>
    <font>
      <b/>
      <sz val="18"/>
      <color theme="0"/>
      <name val="Arial Narrow"/>
      <family val="2"/>
    </font>
    <font>
      <sz val="11"/>
      <color theme="1"/>
      <name val="Arial Narrow"/>
      <family val="2"/>
    </font>
    <font>
      <b/>
      <sz val="14"/>
      <color theme="0"/>
      <name val="Arial Narrow"/>
      <family val="2"/>
    </font>
    <font>
      <sz val="11"/>
      <color indexed="8"/>
      <name val="Calibri"/>
      <family val="2"/>
    </font>
    <font>
      <b/>
      <sz val="11"/>
      <name val="Arial Narrow"/>
      <family val="2"/>
    </font>
    <font>
      <sz val="11"/>
      <color indexed="8"/>
      <name val="Arial Narrow"/>
      <family val="2"/>
    </font>
    <font>
      <sz val="11"/>
      <name val="Arial Narrow"/>
      <family val="2"/>
    </font>
    <font>
      <b/>
      <u/>
      <sz val="11"/>
      <name val="Arial Narrow"/>
      <family val="2"/>
    </font>
    <font>
      <sz val="12"/>
      <color rgb="FFFF0000"/>
      <name val="Calibri"/>
      <family val="2"/>
      <scheme val="minor"/>
    </font>
    <font>
      <b/>
      <i/>
      <sz val="11"/>
      <color theme="1"/>
      <name val="Calibri"/>
      <family val="2"/>
      <scheme val="minor"/>
    </font>
    <font>
      <sz val="9"/>
      <name val="Calibri"/>
      <family val="2"/>
      <scheme val="minor"/>
    </font>
    <font>
      <sz val="8"/>
      <name val="Arial Narrow"/>
      <family val="2"/>
    </font>
  </fonts>
  <fills count="9">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0070C0"/>
        <bgColor indexed="64"/>
      </patternFill>
    </fill>
    <fill>
      <patternFill patternType="solid">
        <fgColor rgb="FF92D050"/>
        <bgColor indexed="64"/>
      </patternFill>
    </fill>
    <fill>
      <patternFill patternType="solid">
        <fgColor theme="0"/>
        <bgColor indexed="64"/>
      </patternFill>
    </fill>
    <fill>
      <patternFill patternType="solid">
        <fgColor theme="3" tint="0.59999389629810485"/>
        <bgColor indexed="64"/>
      </patternFill>
    </fill>
    <fill>
      <patternFill patternType="solid">
        <fgColor theme="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21" fillId="0" borderId="0"/>
    <xf numFmtId="0" fontId="25" fillId="0" borderId="0"/>
    <xf numFmtId="0" fontId="25" fillId="0" borderId="0"/>
    <xf numFmtId="0" fontId="7" fillId="0" borderId="0"/>
  </cellStyleXfs>
  <cellXfs count="278">
    <xf numFmtId="0" fontId="0" fillId="0" borderId="0" xfId="0"/>
    <xf numFmtId="0" fontId="0" fillId="0" borderId="0" xfId="0" applyBorder="1"/>
    <xf numFmtId="0" fontId="0" fillId="3" borderId="1" xfId="0" applyFill="1" applyBorder="1" applyAlignment="1">
      <alignment vertical="center"/>
    </xf>
    <xf numFmtId="0" fontId="0" fillId="0" borderId="0" xfId="0" applyFill="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0" fillId="0" borderId="0" xfId="0" applyAlignment="1">
      <alignment vertical="center" wrapText="1"/>
    </xf>
    <xf numFmtId="0" fontId="0" fillId="0" borderId="0" xfId="0" applyAlignment="1">
      <alignment wrapText="1"/>
    </xf>
    <xf numFmtId="0" fontId="0" fillId="0" borderId="0" xfId="0" applyAlignment="1">
      <alignment horizontal="center"/>
    </xf>
    <xf numFmtId="0" fontId="4" fillId="3" borderId="1"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6" fillId="0" borderId="1" xfId="0" applyFont="1" applyBorder="1" applyAlignment="1">
      <alignment horizontal="left" vertical="center" indent="2"/>
    </xf>
    <xf numFmtId="43" fontId="0" fillId="0" borderId="1" xfId="1" applyFont="1" applyBorder="1" applyAlignment="1">
      <alignment vertical="center"/>
    </xf>
    <xf numFmtId="164" fontId="0" fillId="0" borderId="1" xfId="1" applyNumberFormat="1" applyFont="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0" fillId="0" borderId="0" xfId="0" applyAlignment="1"/>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9" fillId="0" borderId="0" xfId="0" applyFont="1" applyAlignment="1">
      <alignment horizontal="right" vertical="center"/>
    </xf>
    <xf numFmtId="0" fontId="8" fillId="0" borderId="0" xfId="0" applyFont="1" applyAlignment="1">
      <alignment vertical="center"/>
    </xf>
    <xf numFmtId="0" fontId="0" fillId="0" borderId="0" xfId="0" applyFont="1"/>
    <xf numFmtId="0" fontId="4" fillId="0" borderId="1" xfId="0" applyFont="1" applyFill="1" applyBorder="1" applyAlignment="1">
      <alignment horizontal="center" vertical="center" wrapText="1"/>
    </xf>
    <xf numFmtId="0" fontId="2" fillId="4" borderId="1" xfId="0" applyFont="1" applyFill="1" applyBorder="1" applyAlignment="1">
      <alignment horizontal="center"/>
    </xf>
    <xf numFmtId="0" fontId="2" fillId="4" borderId="1" xfId="0" applyFont="1" applyFill="1" applyBorder="1" applyAlignment="1">
      <alignment vertical="center" wrapText="1"/>
    </xf>
    <xf numFmtId="0" fontId="0" fillId="7" borderId="1" xfId="0" applyFill="1" applyBorder="1" applyAlignment="1">
      <alignment horizontal="center" vertical="center"/>
    </xf>
    <xf numFmtId="0" fontId="3" fillId="7" borderId="1" xfId="0" applyFont="1" applyFill="1" applyBorder="1" applyAlignment="1">
      <alignment horizontal="center" vertical="center"/>
    </xf>
    <xf numFmtId="0" fontId="3" fillId="7"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0" xfId="0" applyFont="1" applyAlignment="1">
      <alignment horizontal="right" vertical="center"/>
    </xf>
    <xf numFmtId="14" fontId="7" fillId="0" borderId="0" xfId="0" applyNumberFormat="1" applyFont="1" applyBorder="1" applyAlignment="1">
      <alignment horizontal="center" vertical="center"/>
    </xf>
    <xf numFmtId="3" fontId="12" fillId="0" borderId="0"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3" fontId="4" fillId="0" borderId="0"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xf>
    <xf numFmtId="3" fontId="0" fillId="3" borderId="1" xfId="0" applyNumberFormat="1" applyFill="1" applyBorder="1" applyAlignment="1">
      <alignment vertical="center"/>
    </xf>
    <xf numFmtId="14" fontId="4" fillId="0" borderId="0" xfId="0" applyNumberFormat="1" applyFont="1" applyBorder="1" applyAlignment="1">
      <alignment horizontal="center" vertical="center"/>
    </xf>
    <xf numFmtId="0" fontId="9" fillId="6" borderId="0" xfId="0" applyFont="1" applyFill="1" applyBorder="1" applyAlignment="1">
      <alignment horizontal="center"/>
    </xf>
    <xf numFmtId="0" fontId="10" fillId="7" borderId="2"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0" fillId="0" borderId="8" xfId="0" applyBorder="1"/>
    <xf numFmtId="0" fontId="14" fillId="7" borderId="2" xfId="0" applyFont="1" applyFill="1" applyBorder="1" applyAlignment="1">
      <alignment horizontal="center" vertical="center"/>
    </xf>
    <xf numFmtId="0" fontId="15" fillId="7" borderId="2" xfId="0" applyFont="1" applyFill="1" applyBorder="1" applyAlignment="1">
      <alignment horizontal="center" vertical="center" wrapText="1"/>
    </xf>
    <xf numFmtId="0" fontId="15" fillId="7" borderId="2" xfId="0" applyFont="1" applyFill="1" applyBorder="1" applyAlignment="1">
      <alignment horizontal="center" vertical="center"/>
    </xf>
    <xf numFmtId="0" fontId="15" fillId="7"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xf>
    <xf numFmtId="0" fontId="10" fillId="0" borderId="1" xfId="0" applyFont="1" applyBorder="1" applyAlignment="1">
      <alignment horizontal="center" vertical="center" wrapText="1"/>
    </xf>
    <xf numFmtId="0" fontId="9" fillId="0" borderId="0" xfId="0" applyFont="1" applyFill="1" applyBorder="1" applyAlignment="1">
      <alignment horizontal="center"/>
    </xf>
    <xf numFmtId="0" fontId="4" fillId="0" borderId="0" xfId="0" applyFont="1" applyBorder="1" applyAlignment="1">
      <alignment horizontal="center"/>
    </xf>
    <xf numFmtId="0" fontId="10" fillId="0" borderId="1" xfId="0" applyFont="1" applyFill="1" applyBorder="1" applyAlignment="1">
      <alignment horizontal="left"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2" fontId="4" fillId="0" borderId="1" xfId="0" applyNumberFormat="1" applyFont="1" applyBorder="1" applyAlignment="1">
      <alignment horizontal="center" vertical="center"/>
    </xf>
    <xf numFmtId="0" fontId="0" fillId="0" borderId="0" xfId="0" applyFill="1" applyBorder="1"/>
    <xf numFmtId="0" fontId="4" fillId="0" borderId="0" xfId="0" applyFont="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14" fontId="16"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0" fillId="7" borderId="3" xfId="0" applyFont="1" applyFill="1" applyBorder="1" applyAlignment="1">
      <alignment vertical="center" wrapText="1"/>
    </xf>
    <xf numFmtId="0" fontId="10" fillId="7"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4" fillId="0" borderId="0" xfId="0" applyFont="1" applyBorder="1" applyAlignment="1">
      <alignment horizontal="center" vertical="center"/>
    </xf>
    <xf numFmtId="9" fontId="4" fillId="0" borderId="1" xfId="0" applyNumberFormat="1" applyFont="1" applyBorder="1" applyAlignment="1">
      <alignment horizontal="center" vertical="center"/>
    </xf>
    <xf numFmtId="14" fontId="4" fillId="0" borderId="1" xfId="0"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xf>
    <xf numFmtId="0" fontId="0" fillId="0" borderId="8" xfId="0" applyFont="1" applyBorder="1"/>
    <xf numFmtId="0" fontId="0" fillId="0" borderId="0" xfId="0" applyFont="1" applyBorder="1" applyAlignment="1">
      <alignment horizontal="center" wrapText="1"/>
    </xf>
    <xf numFmtId="0" fontId="4" fillId="5" borderId="1" xfId="0" applyFont="1" applyFill="1" applyBorder="1" applyAlignment="1">
      <alignment horizontal="center" vertical="center" wrapText="1"/>
    </xf>
    <xf numFmtId="2" fontId="16" fillId="0" borderId="1" xfId="0" applyNumberFormat="1" applyFont="1" applyBorder="1" applyAlignment="1">
      <alignment horizontal="center" vertical="center" wrapText="1"/>
    </xf>
    <xf numFmtId="0" fontId="19" fillId="0" borderId="0" xfId="0" applyFont="1"/>
    <xf numFmtId="0" fontId="3" fillId="0" borderId="8" xfId="0" applyFont="1" applyFill="1" applyBorder="1" applyAlignment="1">
      <alignment horizontal="center" vertical="center" wrapText="1"/>
    </xf>
    <xf numFmtId="2" fontId="0" fillId="3" borderId="1" xfId="0" applyNumberFormat="1" applyFill="1" applyBorder="1" applyAlignment="1">
      <alignment vertical="center"/>
    </xf>
    <xf numFmtId="0" fontId="4" fillId="0" borderId="0" xfId="0" applyFont="1" applyBorder="1" applyAlignment="1">
      <alignment wrapText="1"/>
    </xf>
    <xf numFmtId="0" fontId="4" fillId="0" borderId="0" xfId="0" applyFont="1" applyBorder="1" applyAlignment="1"/>
    <xf numFmtId="0" fontId="10" fillId="7" borderId="1" xfId="0" applyFont="1" applyFill="1" applyBorder="1" applyAlignment="1">
      <alignment vertical="center" wrapText="1"/>
    </xf>
    <xf numFmtId="0" fontId="4" fillId="3" borderId="3" xfId="0" applyFont="1" applyFill="1" applyBorder="1" applyAlignment="1">
      <alignment horizontal="center" vertical="center"/>
    </xf>
    <xf numFmtId="9" fontId="4" fillId="3" borderId="1" xfId="0" applyNumberFormat="1" applyFont="1" applyFill="1" applyBorder="1" applyAlignment="1">
      <alignment horizontal="center" vertical="center"/>
    </xf>
    <xf numFmtId="0" fontId="16" fillId="3"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5" fillId="7" borderId="1" xfId="0" applyFont="1" applyFill="1" applyBorder="1" applyAlignment="1">
      <alignment horizontal="center" vertical="center" wrapText="1"/>
    </xf>
    <xf numFmtId="0" fontId="15" fillId="7" borderId="1" xfId="0" applyFont="1" applyFill="1" applyBorder="1" applyAlignment="1">
      <alignment horizontal="center" vertical="center"/>
    </xf>
    <xf numFmtId="0" fontId="8" fillId="2" borderId="0"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1" xfId="0" applyFont="1" applyBorder="1" applyAlignment="1">
      <alignment vertical="center"/>
    </xf>
    <xf numFmtId="0" fontId="4" fillId="0" borderId="6" xfId="0" applyFont="1" applyBorder="1" applyAlignment="1">
      <alignment horizontal="left" vertical="center" wrapText="1"/>
    </xf>
    <xf numFmtId="168" fontId="0" fillId="3" borderId="1" xfId="0" applyNumberFormat="1" applyFill="1" applyBorder="1" applyAlignment="1">
      <alignment vertical="center"/>
    </xf>
    <xf numFmtId="4" fontId="0" fillId="3" borderId="1" xfId="0" applyNumberFormat="1" applyFill="1" applyBorder="1" applyAlignment="1">
      <alignment vertical="center"/>
    </xf>
    <xf numFmtId="0" fontId="9" fillId="0" borderId="0" xfId="0" applyFont="1" applyAlignment="1">
      <alignment horizontal="right" vertical="center"/>
    </xf>
    <xf numFmtId="0" fontId="0" fillId="0" borderId="0" xfId="0" applyAlignment="1">
      <alignment horizontal="left" vertical="center"/>
    </xf>
    <xf numFmtId="0" fontId="13" fillId="0" borderId="0" xfId="0" applyFont="1" applyAlignment="1">
      <alignment horizontal="right" vertical="center"/>
    </xf>
    <xf numFmtId="0" fontId="10" fillId="0" borderId="0" xfId="0" applyFont="1" applyFill="1" applyBorder="1" applyAlignment="1">
      <alignment horizontal="center" vertical="center" wrapText="1"/>
    </xf>
    <xf numFmtId="0" fontId="23" fillId="0" borderId="0" xfId="2" applyFont="1"/>
    <xf numFmtId="0" fontId="24" fillId="8" borderId="1" xfId="2" applyFont="1" applyFill="1" applyBorder="1" applyAlignment="1">
      <alignment horizontal="left" vertical="center" wrapText="1"/>
    </xf>
    <xf numFmtId="0" fontId="24" fillId="8" borderId="1" xfId="2" applyFont="1" applyFill="1" applyBorder="1" applyAlignment="1">
      <alignment horizontal="center" vertical="center" wrapText="1"/>
    </xf>
    <xf numFmtId="0" fontId="23" fillId="0" borderId="1" xfId="2" applyNumberFormat="1" applyFont="1" applyBorder="1" applyAlignment="1">
      <alignment horizontal="left" vertical="center" wrapText="1"/>
    </xf>
    <xf numFmtId="0" fontId="23" fillId="0" borderId="1" xfId="2" applyFont="1" applyFill="1" applyBorder="1" applyAlignment="1">
      <alignment horizontal="center" vertical="center" wrapText="1"/>
    </xf>
    <xf numFmtId="0" fontId="23" fillId="0" borderId="1" xfId="2" applyFont="1" applyFill="1" applyBorder="1" applyAlignment="1">
      <alignment horizontal="center" vertical="center"/>
    </xf>
    <xf numFmtId="0" fontId="23" fillId="0" borderId="1" xfId="2" applyFont="1" applyFill="1" applyBorder="1" applyAlignment="1">
      <alignment horizontal="left" vertical="center" wrapText="1"/>
    </xf>
    <xf numFmtId="0" fontId="23" fillId="0" borderId="1" xfId="2" applyFont="1" applyBorder="1" applyAlignment="1">
      <alignment horizontal="left" vertical="center" wrapText="1"/>
    </xf>
    <xf numFmtId="10" fontId="23" fillId="0" borderId="1" xfId="2" applyNumberFormat="1" applyFont="1" applyFill="1" applyBorder="1" applyAlignment="1">
      <alignment horizontal="center" vertical="center"/>
    </xf>
    <xf numFmtId="170" fontId="23" fillId="0" borderId="1" xfId="2" applyNumberFormat="1" applyFont="1" applyFill="1" applyBorder="1" applyAlignment="1">
      <alignment horizontal="center" vertical="center"/>
    </xf>
    <xf numFmtId="3" fontId="23" fillId="0" borderId="1" xfId="2" applyNumberFormat="1" applyFont="1" applyFill="1" applyBorder="1" applyAlignment="1">
      <alignment horizontal="center" vertical="center"/>
    </xf>
    <xf numFmtId="0" fontId="23" fillId="0" borderId="0" xfId="2" applyFont="1" applyAlignment="1">
      <alignment horizontal="left" vertical="center" wrapText="1"/>
    </xf>
    <xf numFmtId="0" fontId="23" fillId="0" borderId="0" xfId="2" applyFont="1" applyAlignment="1">
      <alignment horizontal="center" vertical="center" wrapText="1"/>
    </xf>
    <xf numFmtId="0" fontId="23" fillId="0" borderId="0" xfId="2" applyFont="1" applyAlignment="1">
      <alignment horizontal="center" vertical="center"/>
    </xf>
    <xf numFmtId="0" fontId="27" fillId="0" borderId="0" xfId="3" applyFont="1" applyFill="1" applyAlignment="1">
      <alignment horizontal="center" vertical="center" wrapText="1"/>
    </xf>
    <xf numFmtId="0" fontId="28" fillId="0" borderId="1" xfId="3" applyFont="1" applyFill="1" applyBorder="1" applyAlignment="1">
      <alignment horizontal="center" vertical="center" wrapText="1"/>
    </xf>
    <xf numFmtId="49" fontId="28" fillId="0" borderId="1" xfId="3" applyNumberFormat="1" applyFont="1" applyFill="1" applyBorder="1" applyAlignment="1">
      <alignment horizontal="center" vertical="center" wrapText="1"/>
    </xf>
    <xf numFmtId="17" fontId="28" fillId="0" borderId="1" xfId="3" applyNumberFormat="1" applyFont="1" applyFill="1" applyBorder="1" applyAlignment="1">
      <alignment horizontal="center" vertical="center" wrapText="1"/>
    </xf>
    <xf numFmtId="0" fontId="28" fillId="0" borderId="3" xfId="3" applyFont="1" applyFill="1" applyBorder="1" applyAlignment="1">
      <alignment horizontal="center" vertical="center" wrapText="1"/>
    </xf>
    <xf numFmtId="0" fontId="28" fillId="0" borderId="4" xfId="3" applyFont="1" applyFill="1" applyBorder="1" applyAlignment="1">
      <alignment horizontal="center" vertical="center" wrapText="1"/>
    </xf>
    <xf numFmtId="49" fontId="28" fillId="0" borderId="4" xfId="3" applyNumberFormat="1" applyFont="1" applyFill="1" applyBorder="1" applyAlignment="1">
      <alignment horizontal="center" vertical="center" wrapText="1"/>
    </xf>
    <xf numFmtId="0" fontId="28" fillId="0" borderId="5" xfId="3" applyFont="1" applyFill="1" applyBorder="1" applyAlignment="1">
      <alignment horizontal="center" vertical="center" wrapText="1"/>
    </xf>
    <xf numFmtId="0" fontId="27" fillId="0" borderId="0" xfId="3" applyFont="1" applyFill="1"/>
    <xf numFmtId="49" fontId="27" fillId="0" borderId="0" xfId="3" applyNumberFormat="1" applyFont="1" applyFill="1" applyAlignment="1">
      <alignment horizontal="center" vertical="center" wrapText="1"/>
    </xf>
    <xf numFmtId="0" fontId="7" fillId="0" borderId="0" xfId="5"/>
    <xf numFmtId="0" fontId="7" fillId="0" borderId="0" xfId="5" applyAlignment="1">
      <alignment horizontal="center" vertical="center"/>
    </xf>
    <xf numFmtId="0" fontId="13" fillId="2" borderId="11" xfId="5" applyFont="1" applyFill="1" applyBorder="1" applyAlignment="1">
      <alignment horizontal="center"/>
    </xf>
    <xf numFmtId="0" fontId="7" fillId="0" borderId="12" xfId="5" applyBorder="1"/>
    <xf numFmtId="0" fontId="13" fillId="0" borderId="12" xfId="5" applyFont="1" applyFill="1" applyBorder="1" applyAlignment="1">
      <alignment horizontal="center" vertical="center"/>
    </xf>
    <xf numFmtId="0" fontId="7" fillId="0" borderId="13" xfId="5" applyBorder="1" applyAlignment="1">
      <alignment wrapText="1"/>
    </xf>
    <xf numFmtId="0" fontId="7" fillId="0" borderId="1" xfId="5" applyBorder="1" applyAlignment="1">
      <alignment horizontal="center" vertical="center"/>
    </xf>
    <xf numFmtId="0" fontId="7" fillId="0" borderId="1" xfId="5" applyFill="1" applyBorder="1" applyAlignment="1">
      <alignment horizontal="center" vertical="center"/>
    </xf>
    <xf numFmtId="0" fontId="7" fillId="0" borderId="1" xfId="5" applyBorder="1" applyAlignment="1">
      <alignment horizontal="center" vertical="center" wrapText="1"/>
    </xf>
    <xf numFmtId="0" fontId="7" fillId="0" borderId="13" xfId="5" applyBorder="1"/>
    <xf numFmtId="0" fontId="13" fillId="0" borderId="1" xfId="5" applyFont="1" applyFill="1" applyBorder="1" applyAlignment="1">
      <alignment horizontal="center" vertical="center"/>
    </xf>
    <xf numFmtId="0" fontId="7" fillId="0" borderId="14" xfId="5" applyBorder="1"/>
    <xf numFmtId="49" fontId="7" fillId="0" borderId="0" xfId="5" applyNumberFormat="1"/>
    <xf numFmtId="49" fontId="7" fillId="0" borderId="15" xfId="5" applyNumberFormat="1" applyBorder="1" applyAlignment="1">
      <alignment vertical="center" wrapText="1"/>
    </xf>
    <xf numFmtId="0" fontId="30" fillId="0" borderId="1" xfId="5" applyFont="1" applyBorder="1" applyAlignment="1">
      <alignment horizontal="center" vertical="center"/>
    </xf>
    <xf numFmtId="49" fontId="7" fillId="0" borderId="15" xfId="5" applyNumberFormat="1" applyBorder="1" applyAlignment="1">
      <alignment wrapText="1"/>
    </xf>
    <xf numFmtId="171" fontId="7" fillId="0" borderId="0" xfId="5" applyNumberFormat="1"/>
    <xf numFmtId="49" fontId="7" fillId="0" borderId="15" xfId="5" applyNumberFormat="1" applyBorder="1" applyAlignment="1">
      <alignment horizontal="left" vertical="center" wrapText="1"/>
    </xf>
    <xf numFmtId="49" fontId="7" fillId="0" borderId="16" xfId="5" applyNumberFormat="1" applyBorder="1" applyAlignment="1">
      <alignment wrapText="1"/>
    </xf>
    <xf numFmtId="171" fontId="7" fillId="0" borderId="13" xfId="5" applyNumberFormat="1" applyBorder="1"/>
    <xf numFmtId="171" fontId="7" fillId="0" borderId="1" xfId="5" applyNumberFormat="1" applyBorder="1" applyAlignment="1">
      <alignment horizontal="center" vertical="center"/>
    </xf>
    <xf numFmtId="171" fontId="7" fillId="0" borderId="1" xfId="5" applyNumberFormat="1" applyBorder="1" applyAlignment="1">
      <alignment horizontal="center"/>
    </xf>
    <xf numFmtId="14" fontId="7" fillId="0" borderId="1" xfId="5" applyNumberFormat="1" applyBorder="1" applyAlignment="1">
      <alignment horizontal="center" vertical="center"/>
    </xf>
    <xf numFmtId="14" fontId="7" fillId="0" borderId="15" xfId="5" applyNumberFormat="1" applyBorder="1"/>
    <xf numFmtId="14" fontId="7" fillId="0" borderId="16" xfId="5" applyNumberFormat="1" applyBorder="1" applyAlignment="1">
      <alignment horizontal="left" vertical="center"/>
    </xf>
    <xf numFmtId="49" fontId="7" fillId="0" borderId="14" xfId="5" applyNumberFormat="1" applyBorder="1"/>
    <xf numFmtId="49" fontId="7" fillId="0" borderId="1" xfId="5" applyNumberFormat="1" applyBorder="1" applyAlignment="1">
      <alignment horizontal="center" vertical="center"/>
    </xf>
    <xf numFmtId="49" fontId="7" fillId="0" borderId="15" xfId="5" applyNumberFormat="1" applyBorder="1"/>
    <xf numFmtId="49" fontId="7" fillId="0" borderId="16" xfId="5" applyNumberFormat="1" applyBorder="1"/>
    <xf numFmtId="0" fontId="7" fillId="0" borderId="15" xfId="5" applyBorder="1"/>
    <xf numFmtId="14" fontId="7" fillId="0" borderId="0" xfId="5" applyNumberFormat="1"/>
    <xf numFmtId="49" fontId="7" fillId="0" borderId="17" xfId="5" applyNumberFormat="1" applyFill="1" applyBorder="1"/>
    <xf numFmtId="0" fontId="7" fillId="0" borderId="18" xfId="5" applyBorder="1" applyAlignment="1">
      <alignment horizontal="center" vertical="center"/>
    </xf>
    <xf numFmtId="0" fontId="7" fillId="0" borderId="18" xfId="5" applyBorder="1"/>
    <xf numFmtId="171" fontId="7" fillId="0" borderId="0" xfId="5" applyNumberFormat="1" applyAlignment="1">
      <alignment horizontal="center"/>
    </xf>
    <xf numFmtId="0" fontId="7" fillId="2" borderId="19" xfId="5" applyFill="1" applyBorder="1" applyAlignment="1">
      <alignment horizontal="center" vertical="center" wrapText="1"/>
    </xf>
    <xf numFmtId="2" fontId="7" fillId="0" borderId="0" xfId="5" applyNumberFormat="1"/>
    <xf numFmtId="14" fontId="7" fillId="0" borderId="0" xfId="5" applyNumberFormat="1" applyAlignment="1">
      <alignment horizontal="left" vertical="center"/>
    </xf>
    <xf numFmtId="0" fontId="31" fillId="0" borderId="1" xfId="0" applyFont="1" applyFill="1" applyBorder="1" applyAlignment="1">
      <alignment horizontal="left" vertical="center" indent="1"/>
    </xf>
    <xf numFmtId="0" fontId="18" fillId="0" borderId="0" xfId="0" applyFont="1" applyFill="1"/>
    <xf numFmtId="0" fontId="18"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9" fontId="32" fillId="0" borderId="1" xfId="0" applyNumberFormat="1" applyFont="1" applyFill="1" applyBorder="1" applyAlignment="1">
      <alignment horizontal="center" vertical="center"/>
    </xf>
    <xf numFmtId="14" fontId="16" fillId="0" borderId="1" xfId="0" applyNumberFormat="1" applyFont="1" applyFill="1" applyBorder="1" applyAlignment="1">
      <alignment horizontal="center" vertical="center"/>
    </xf>
    <xf numFmtId="3" fontId="32" fillId="0" borderId="1" xfId="0" applyNumberFormat="1" applyFont="1" applyFill="1" applyBorder="1" applyAlignment="1">
      <alignment horizontal="center" vertical="center"/>
    </xf>
    <xf numFmtId="0" fontId="32" fillId="0" borderId="1" xfId="0" applyFont="1" applyFill="1" applyBorder="1" applyAlignment="1">
      <alignment horizontal="center" vertical="center"/>
    </xf>
    <xf numFmtId="167" fontId="32" fillId="0" borderId="1" xfId="0" applyNumberFormat="1" applyFont="1" applyFill="1" applyBorder="1" applyAlignment="1">
      <alignment horizontal="center" vertical="center"/>
    </xf>
    <xf numFmtId="169" fontId="32" fillId="0" borderId="1" xfId="0" applyNumberFormat="1" applyFont="1" applyFill="1" applyBorder="1" applyAlignment="1">
      <alignment horizontal="center" vertical="center"/>
    </xf>
    <xf numFmtId="166" fontId="32" fillId="0" borderId="1" xfId="0" applyNumberFormat="1" applyFont="1" applyFill="1" applyBorder="1" applyAlignment="1">
      <alignment horizontal="center" vertical="center"/>
    </xf>
    <xf numFmtId="4" fontId="32" fillId="0" borderId="1" xfId="0" applyNumberFormat="1" applyFont="1" applyFill="1" applyBorder="1" applyAlignment="1">
      <alignment horizontal="center" vertical="center"/>
    </xf>
    <xf numFmtId="3" fontId="32" fillId="0" borderId="1" xfId="0" applyNumberFormat="1" applyFont="1" applyFill="1" applyBorder="1" applyAlignment="1">
      <alignment horizontal="center" vertical="center" wrapText="1"/>
    </xf>
    <xf numFmtId="0" fontId="33" fillId="0" borderId="20" xfId="0" applyFont="1" applyFill="1" applyBorder="1" applyAlignment="1">
      <alignment horizontal="justify" vertical="center" wrapText="1"/>
    </xf>
    <xf numFmtId="0" fontId="33" fillId="0" borderId="21" xfId="0" applyFont="1" applyFill="1" applyBorder="1" applyAlignment="1">
      <alignment horizontal="justify" vertical="center" wrapText="1"/>
    </xf>
    <xf numFmtId="0" fontId="33" fillId="0" borderId="22" xfId="0" applyFont="1" applyFill="1" applyBorder="1" applyAlignment="1">
      <alignment horizontal="justify" vertical="center" wrapText="1"/>
    </xf>
    <xf numFmtId="0" fontId="14" fillId="0" borderId="0" xfId="0" applyFont="1" applyFill="1" applyBorder="1" applyAlignment="1">
      <alignment horizontal="center" vertical="center" wrapText="1"/>
    </xf>
    <xf numFmtId="0" fontId="18" fillId="0" borderId="0" xfId="0" applyFont="1" applyFill="1" applyAlignment="1">
      <alignment wrapText="1"/>
    </xf>
    <xf numFmtId="3" fontId="14" fillId="0" borderId="1" xfId="0" applyNumberFormat="1" applyFont="1" applyFill="1" applyBorder="1" applyAlignment="1">
      <alignment horizontal="center" vertical="center"/>
    </xf>
    <xf numFmtId="165" fontId="14" fillId="0" borderId="0" xfId="0" applyNumberFormat="1" applyFont="1" applyFill="1" applyBorder="1" applyAlignment="1">
      <alignment horizontal="center" vertical="center"/>
    </xf>
    <xf numFmtId="14" fontId="16" fillId="0" borderId="1"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3" xfId="0" applyFont="1" applyFill="1" applyBorder="1" applyAlignment="1">
      <alignment horizontal="center" vertical="center" wrapText="1"/>
    </xf>
    <xf numFmtId="0" fontId="18" fillId="0" borderId="8" xfId="0" applyFont="1" applyFill="1" applyBorder="1"/>
    <xf numFmtId="0" fontId="16" fillId="0" borderId="1" xfId="0" applyFont="1" applyFill="1" applyBorder="1" applyAlignment="1">
      <alignment horizontal="center" vertical="center"/>
    </xf>
    <xf numFmtId="0" fontId="16" fillId="0" borderId="1" xfId="0" applyFont="1" applyFill="1" applyBorder="1" applyAlignment="1">
      <alignment horizontal="justify" vertical="center"/>
    </xf>
    <xf numFmtId="0" fontId="16" fillId="0" borderId="1" xfId="0" applyFont="1" applyFill="1" applyBorder="1" applyAlignment="1">
      <alignment horizontal="justify" vertical="center" wrapText="1"/>
    </xf>
    <xf numFmtId="0" fontId="16" fillId="0" borderId="3" xfId="0" applyFont="1" applyFill="1" applyBorder="1" applyAlignment="1">
      <alignment horizontal="center" vertical="center"/>
    </xf>
    <xf numFmtId="0" fontId="18" fillId="0" borderId="0" xfId="0" applyFont="1" applyFill="1" applyBorder="1"/>
    <xf numFmtId="0" fontId="16" fillId="0" borderId="0" xfId="0" applyFont="1" applyFill="1"/>
    <xf numFmtId="0" fontId="16" fillId="0" borderId="0" xfId="0" applyFont="1" applyFill="1" applyAlignment="1">
      <alignment horizontal="center" vertical="center" wrapText="1"/>
    </xf>
    <xf numFmtId="0" fontId="15" fillId="0" borderId="1" xfId="0" applyFont="1" applyFill="1" applyBorder="1" applyAlignment="1">
      <alignment horizontal="center" vertical="center"/>
    </xf>
    <xf numFmtId="0" fontId="16" fillId="0" borderId="1" xfId="0" applyFont="1" applyFill="1" applyBorder="1" applyAlignment="1">
      <alignment vertical="center"/>
    </xf>
    <xf numFmtId="0" fontId="18" fillId="0" borderId="1" xfId="0"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0" fontId="16" fillId="0" borderId="0" xfId="0" applyFont="1" applyFill="1" applyAlignment="1">
      <alignment wrapText="1"/>
    </xf>
    <xf numFmtId="0" fontId="15" fillId="0" borderId="0" xfId="0" applyFont="1" applyFill="1" applyAlignment="1">
      <alignment vertical="center"/>
    </xf>
    <xf numFmtId="0" fontId="15" fillId="0" borderId="0" xfId="0" applyFont="1" applyFill="1" applyAlignment="1">
      <alignment horizontal="center" vertical="center"/>
    </xf>
    <xf numFmtId="0" fontId="18" fillId="0" borderId="0" xfId="0" applyFont="1" applyFill="1" applyAlignment="1">
      <alignment horizontal="center"/>
    </xf>
    <xf numFmtId="0" fontId="18" fillId="0" borderId="0" xfId="0" applyFont="1" applyFill="1" applyBorder="1" applyAlignment="1">
      <alignment horizontal="justify" vertical="center" wrapText="1"/>
    </xf>
    <xf numFmtId="0" fontId="16" fillId="0" borderId="0" xfId="0" applyFont="1" applyFill="1" applyAlignment="1">
      <alignment horizontal="center"/>
    </xf>
    <xf numFmtId="0" fontId="14" fillId="0" borderId="0" xfId="0" applyFont="1" applyFill="1"/>
    <xf numFmtId="9" fontId="16" fillId="0" borderId="1" xfId="0" applyNumberFormat="1" applyFont="1" applyFill="1" applyBorder="1" applyAlignment="1">
      <alignment horizontal="center"/>
    </xf>
    <xf numFmtId="0" fontId="16" fillId="0" borderId="1" xfId="0" applyFont="1" applyFill="1" applyBorder="1" applyAlignment="1">
      <alignment horizontal="center"/>
    </xf>
    <xf numFmtId="0" fontId="16" fillId="0" borderId="9" xfId="0" applyFont="1" applyFill="1" applyBorder="1" applyAlignment="1">
      <alignment horizontal="justify" vertical="center" wrapText="1"/>
    </xf>
    <xf numFmtId="14" fontId="18" fillId="0" borderId="1" xfId="0" applyNumberFormat="1" applyFont="1" applyFill="1" applyBorder="1" applyAlignment="1">
      <alignment horizontal="center"/>
    </xf>
    <xf numFmtId="0" fontId="18" fillId="0" borderId="0" xfId="0" applyFont="1" applyFill="1" applyBorder="1" applyAlignment="1">
      <alignment horizontal="center"/>
    </xf>
    <xf numFmtId="2" fontId="14" fillId="0" borderId="0" xfId="0" applyNumberFormat="1" applyFont="1" applyFill="1"/>
    <xf numFmtId="0" fontId="15" fillId="0" borderId="1" xfId="0" applyFont="1" applyFill="1" applyBorder="1" applyAlignment="1">
      <alignment horizontal="left" vertical="center" wrapText="1"/>
    </xf>
    <xf numFmtId="2" fontId="16" fillId="0" borderId="1" xfId="0" applyNumberFormat="1" applyFont="1" applyFill="1" applyBorder="1" applyAlignment="1">
      <alignment horizontal="center" vertical="center"/>
    </xf>
    <xf numFmtId="0" fontId="16" fillId="0" borderId="1" xfId="0" applyFont="1" applyFill="1" applyBorder="1" applyAlignment="1">
      <alignment vertical="center" wrapText="1"/>
    </xf>
    <xf numFmtId="0" fontId="18" fillId="0" borderId="0" xfId="0" applyFont="1" applyFill="1" applyAlignment="1">
      <alignment vertical="center"/>
    </xf>
    <xf numFmtId="0" fontId="16" fillId="0" borderId="0" xfId="0" applyFont="1" applyFill="1" applyAlignment="1">
      <alignment horizontal="center" vertical="center"/>
    </xf>
    <xf numFmtId="0" fontId="18" fillId="0" borderId="1" xfId="0" applyFont="1" applyFill="1" applyBorder="1" applyAlignment="1">
      <alignment horizontal="justify" vertical="center" wrapText="1"/>
    </xf>
    <xf numFmtId="0" fontId="16" fillId="0" borderId="1" xfId="0" applyFont="1" applyFill="1" applyBorder="1"/>
    <xf numFmtId="9" fontId="16" fillId="0" borderId="1" xfId="0" applyNumberFormat="1" applyFont="1" applyFill="1" applyBorder="1" applyAlignment="1"/>
    <xf numFmtId="14" fontId="16" fillId="0" borderId="1" xfId="0" applyNumberFormat="1" applyFont="1" applyFill="1" applyBorder="1" applyAlignment="1">
      <alignment horizontal="center"/>
    </xf>
    <xf numFmtId="0" fontId="16" fillId="0" borderId="0" xfId="0" applyFont="1" applyFill="1" applyBorder="1" applyAlignment="1">
      <alignment horizontal="center" vertical="center" wrapText="1"/>
    </xf>
    <xf numFmtId="0" fontId="14" fillId="0" borderId="0" xfId="0" applyFont="1" applyFill="1" applyBorder="1"/>
    <xf numFmtId="0" fontId="18" fillId="0" borderId="8" xfId="0" applyFont="1" applyFill="1" applyBorder="1" applyAlignment="1">
      <alignment horizontal="center" vertical="center" wrapText="1"/>
    </xf>
    <xf numFmtId="0" fontId="15" fillId="0" borderId="0" xfId="0" applyFont="1" applyFill="1"/>
    <xf numFmtId="0" fontId="18" fillId="0" borderId="8" xfId="0" applyFont="1" applyFill="1" applyBorder="1" applyAlignment="1">
      <alignment horizontal="center"/>
    </xf>
    <xf numFmtId="0" fontId="26" fillId="0" borderId="3" xfId="3" applyFont="1" applyFill="1" applyBorder="1" applyAlignment="1">
      <alignment horizontal="center" vertical="center" wrapText="1"/>
    </xf>
    <xf numFmtId="0" fontId="26" fillId="0" borderId="4" xfId="3" applyFont="1" applyFill="1" applyBorder="1" applyAlignment="1">
      <alignment horizontal="center" vertical="center" wrapText="1"/>
    </xf>
    <xf numFmtId="0" fontId="26" fillId="0" borderId="5" xfId="3" applyFont="1" applyFill="1" applyBorder="1" applyAlignment="1">
      <alignment horizontal="center" vertical="center" wrapText="1"/>
    </xf>
    <xf numFmtId="0" fontId="26" fillId="0" borderId="6" xfId="3" applyFont="1" applyFill="1" applyBorder="1" applyAlignment="1">
      <alignment horizontal="center" vertical="center" wrapText="1"/>
    </xf>
    <xf numFmtId="0" fontId="26" fillId="0" borderId="9" xfId="3" applyFont="1" applyFill="1" applyBorder="1" applyAlignment="1">
      <alignment horizontal="center" vertical="center" wrapText="1"/>
    </xf>
    <xf numFmtId="0" fontId="26" fillId="0" borderId="2" xfId="3" applyFont="1" applyFill="1" applyBorder="1" applyAlignment="1">
      <alignment horizontal="center" vertical="center" wrapText="1"/>
    </xf>
    <xf numFmtId="49" fontId="26" fillId="0" borderId="6" xfId="3" applyNumberFormat="1" applyFont="1" applyFill="1" applyBorder="1" applyAlignment="1">
      <alignment horizontal="center" vertical="center" wrapText="1"/>
    </xf>
    <xf numFmtId="49" fontId="26" fillId="0" borderId="9" xfId="3" applyNumberFormat="1" applyFont="1" applyFill="1" applyBorder="1" applyAlignment="1">
      <alignment horizontal="center" vertical="center" wrapText="1"/>
    </xf>
    <xf numFmtId="49" fontId="26" fillId="0" borderId="2" xfId="3" applyNumberFormat="1" applyFont="1" applyFill="1" applyBorder="1" applyAlignment="1">
      <alignment horizontal="center" vertical="center" wrapText="1"/>
    </xf>
    <xf numFmtId="0" fontId="26" fillId="6" borderId="3" xfId="3" applyFont="1" applyFill="1" applyBorder="1" applyAlignment="1">
      <alignment horizontal="center" vertical="center" wrapText="1"/>
    </xf>
    <xf numFmtId="0" fontId="26" fillId="6" borderId="4" xfId="3" applyFont="1" applyFill="1" applyBorder="1" applyAlignment="1">
      <alignment horizontal="center" vertical="center" wrapText="1"/>
    </xf>
    <xf numFmtId="0" fontId="26" fillId="6" borderId="5" xfId="3" applyFont="1" applyFill="1" applyBorder="1" applyAlignment="1">
      <alignment horizontal="center" vertical="center" wrapText="1"/>
    </xf>
    <xf numFmtId="0" fontId="22" fillId="8" borderId="10" xfId="2" applyFont="1" applyFill="1" applyBorder="1" applyAlignment="1">
      <alignment horizontal="center" vertical="center" wrapText="1"/>
    </xf>
    <xf numFmtId="0" fontId="3" fillId="0" borderId="1" xfId="0" applyFont="1" applyBorder="1" applyAlignment="1">
      <alignment horizontal="center" vertical="center"/>
    </xf>
    <xf numFmtId="0" fontId="8" fillId="0" borderId="0" xfId="0" applyFont="1" applyAlignment="1">
      <alignment horizontal="center" vertical="center"/>
    </xf>
    <xf numFmtId="0" fontId="0" fillId="3" borderId="0" xfId="0" applyFill="1" applyAlignment="1">
      <alignment vertical="center"/>
    </xf>
    <xf numFmtId="0" fontId="9" fillId="0" borderId="0" xfId="0" applyFont="1" applyAlignment="1">
      <alignment horizontal="right" vertical="center"/>
    </xf>
    <xf numFmtId="0" fontId="8" fillId="0" borderId="0" xfId="0" applyFont="1" applyAlignment="1">
      <alignment horizontal="right" vertical="center"/>
    </xf>
    <xf numFmtId="0" fontId="0" fillId="3" borderId="0" xfId="0" applyFill="1" applyAlignment="1">
      <alignment horizontal="left" vertical="center"/>
    </xf>
    <xf numFmtId="0" fontId="9" fillId="0" borderId="0" xfId="0" applyFont="1" applyAlignment="1">
      <alignment horizontal="center" vertical="center"/>
    </xf>
    <xf numFmtId="0" fontId="0" fillId="0" borderId="0" xfId="0" applyAlignment="1">
      <alignment horizontal="left" vertical="center"/>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2" fillId="4" borderId="3" xfId="0" applyFont="1" applyFill="1" applyBorder="1" applyAlignment="1">
      <alignment horizontal="center"/>
    </xf>
    <xf numFmtId="0" fontId="2" fillId="4" borderId="5" xfId="0" applyFont="1" applyFill="1" applyBorder="1" applyAlignment="1">
      <alignment horizontal="center"/>
    </xf>
    <xf numFmtId="0" fontId="0" fillId="0" borderId="1" xfId="0" applyFont="1" applyBorder="1" applyAlignment="1">
      <alignment horizontal="lef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3" xfId="0" applyFont="1" applyBorder="1" applyAlignment="1">
      <alignment horizontal="justify" vertical="center" wrapText="1"/>
    </xf>
    <xf numFmtId="0" fontId="0" fillId="0" borderId="5" xfId="0" applyFont="1" applyBorder="1" applyAlignment="1">
      <alignment horizontal="justify" vertical="center" wrapText="1"/>
    </xf>
    <xf numFmtId="0" fontId="11" fillId="7" borderId="1" xfId="0" applyFont="1" applyFill="1" applyBorder="1" applyAlignment="1">
      <alignment horizontal="center" vertical="center"/>
    </xf>
    <xf numFmtId="0" fontId="13" fillId="0" borderId="0" xfId="0" applyFont="1" applyAlignment="1">
      <alignment horizontal="right" vertical="center"/>
    </xf>
    <xf numFmtId="0" fontId="0" fillId="0" borderId="0" xfId="0" applyFont="1" applyAlignment="1">
      <alignment horizontal="left" vertical="center"/>
    </xf>
    <xf numFmtId="0" fontId="8" fillId="7" borderId="1" xfId="0" applyFont="1" applyFill="1" applyBorder="1" applyAlignment="1">
      <alignment horizontal="center" wrapText="1"/>
    </xf>
    <xf numFmtId="0" fontId="8" fillId="7" borderId="6" xfId="0" applyFont="1" applyFill="1" applyBorder="1" applyAlignment="1">
      <alignment horizontal="center" wrapText="1"/>
    </xf>
    <xf numFmtId="0" fontId="8" fillId="7" borderId="3" xfId="0" applyFont="1" applyFill="1" applyBorder="1" applyAlignment="1">
      <alignment horizontal="center" wrapText="1"/>
    </xf>
    <xf numFmtId="0" fontId="8" fillId="7" borderId="4" xfId="0" applyFont="1" applyFill="1" applyBorder="1" applyAlignment="1">
      <alignment horizontal="center" wrapText="1"/>
    </xf>
    <xf numFmtId="0" fontId="8" fillId="7" borderId="5" xfId="0" applyFont="1" applyFill="1" applyBorder="1" applyAlignment="1">
      <alignment horizontal="center" wrapText="1"/>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wrapText="1"/>
    </xf>
  </cellXfs>
  <cellStyles count="6">
    <cellStyle name="Millares" xfId="1" builtinId="3"/>
    <cellStyle name="Normal" xfId="0" builtinId="0"/>
    <cellStyle name="Normal 2" xfId="2"/>
    <cellStyle name="Normal 2 2" xfId="4"/>
    <cellStyle name="Normal 3" xfId="3"/>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2</xdr:row>
      <xdr:rowOff>104775</xdr:rowOff>
    </xdr:from>
    <xdr:to>
      <xdr:col>1</xdr:col>
      <xdr:colOff>2962275</xdr:colOff>
      <xdr:row>5</xdr:row>
      <xdr:rowOff>117021</xdr:rowOff>
    </xdr:to>
    <xdr:pic>
      <xdr:nvPicPr>
        <xdr:cNvPr id="5"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85775"/>
          <a:ext cx="2581275" cy="602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981075</xdr:colOff>
      <xdr:row>2</xdr:row>
      <xdr:rowOff>121104</xdr:rowOff>
    </xdr:from>
    <xdr:to>
      <xdr:col>4</xdr:col>
      <xdr:colOff>485775</xdr:colOff>
      <xdr:row>5</xdr:row>
      <xdr:rowOff>53068</xdr:rowOff>
    </xdr:to>
    <xdr:pic>
      <xdr:nvPicPr>
        <xdr:cNvPr id="6"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05400" y="502104"/>
          <a:ext cx="2619375" cy="522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341539</xdr:colOff>
      <xdr:row>1</xdr:row>
      <xdr:rowOff>146957</xdr:rowOff>
    </xdr:from>
    <xdr:to>
      <xdr:col>6</xdr:col>
      <xdr:colOff>2827564</xdr:colOff>
      <xdr:row>6</xdr:row>
      <xdr:rowOff>167368</xdr:rowOff>
    </xdr:to>
    <xdr:pic>
      <xdr:nvPicPr>
        <xdr:cNvPr id="7"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9209314" y="337457"/>
          <a:ext cx="2486025" cy="991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257175</xdr:colOff>
      <xdr:row>2</xdr:row>
      <xdr:rowOff>100600</xdr:rowOff>
    </xdr:from>
    <xdr:to>
      <xdr:col>2</xdr:col>
      <xdr:colOff>1485900</xdr:colOff>
      <xdr:row>5</xdr:row>
      <xdr:rowOff>126546</xdr:rowOff>
    </xdr:to>
    <xdr:pic>
      <xdr:nvPicPr>
        <xdr:cNvPr id="8"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481600"/>
          <a:ext cx="2571750" cy="61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2447925</xdr:colOff>
      <xdr:row>2</xdr:row>
      <xdr:rowOff>101052</xdr:rowOff>
    </xdr:from>
    <xdr:to>
      <xdr:col>3</xdr:col>
      <xdr:colOff>514350</xdr:colOff>
      <xdr:row>5</xdr:row>
      <xdr:rowOff>148035</xdr:rowOff>
    </xdr:to>
    <xdr:pic>
      <xdr:nvPicPr>
        <xdr:cNvPr id="9"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2950" y="482052"/>
          <a:ext cx="1876425" cy="63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665388</xdr:colOff>
      <xdr:row>2</xdr:row>
      <xdr:rowOff>85726</xdr:rowOff>
    </xdr:from>
    <xdr:to>
      <xdr:col>5</xdr:col>
      <xdr:colOff>2339255</xdr:colOff>
      <xdr:row>6</xdr:row>
      <xdr:rowOff>5444</xdr:rowOff>
    </xdr:to>
    <xdr:pic>
      <xdr:nvPicPr>
        <xdr:cNvPr id="10"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42413" y="466726"/>
          <a:ext cx="2435867" cy="700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381000</xdr:colOff>
      <xdr:row>2</xdr:row>
      <xdr:rowOff>104775</xdr:rowOff>
    </xdr:from>
    <xdr:to>
      <xdr:col>2</xdr:col>
      <xdr:colOff>1583531</xdr:colOff>
      <xdr:row>5</xdr:row>
      <xdr:rowOff>117021</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485775"/>
          <a:ext cx="2867025" cy="602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254778</xdr:colOff>
      <xdr:row>2</xdr:row>
      <xdr:rowOff>140154</xdr:rowOff>
    </xdr:from>
    <xdr:to>
      <xdr:col>4</xdr:col>
      <xdr:colOff>592915</xdr:colOff>
      <xdr:row>5</xdr:row>
      <xdr:rowOff>72118</xdr:rowOff>
    </xdr:to>
    <xdr:pic>
      <xdr:nvPicPr>
        <xdr:cNvPr id="3"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72184" y="521154"/>
          <a:ext cx="2266950" cy="527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273844</xdr:colOff>
      <xdr:row>1</xdr:row>
      <xdr:rowOff>108857</xdr:rowOff>
    </xdr:from>
    <xdr:to>
      <xdr:col>8</xdr:col>
      <xdr:colOff>1798865</xdr:colOff>
      <xdr:row>6</xdr:row>
      <xdr:rowOff>129268</xdr:rowOff>
    </xdr:to>
    <xdr:pic>
      <xdr:nvPicPr>
        <xdr:cNvPr id="4"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32344" y="299357"/>
          <a:ext cx="2287021" cy="99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257175</xdr:colOff>
      <xdr:row>2</xdr:row>
      <xdr:rowOff>100600</xdr:rowOff>
    </xdr:from>
    <xdr:to>
      <xdr:col>2</xdr:col>
      <xdr:colOff>1019175</xdr:colOff>
      <xdr:row>5</xdr:row>
      <xdr:rowOff>126546</xdr:rowOff>
    </xdr:to>
    <xdr:pic>
      <xdr:nvPicPr>
        <xdr:cNvPr id="2"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 y="481600"/>
          <a:ext cx="2571750" cy="616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2314575</xdr:colOff>
      <xdr:row>2</xdr:row>
      <xdr:rowOff>101052</xdr:rowOff>
    </xdr:from>
    <xdr:to>
      <xdr:col>3</xdr:col>
      <xdr:colOff>514350</xdr:colOff>
      <xdr:row>5</xdr:row>
      <xdr:rowOff>148035</xdr:rowOff>
    </xdr:to>
    <xdr:pic>
      <xdr:nvPicPr>
        <xdr:cNvPr id="3" name="Picture 4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05300" y="482052"/>
          <a:ext cx="2009775" cy="6375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262965</xdr:colOff>
      <xdr:row>2</xdr:row>
      <xdr:rowOff>133350</xdr:rowOff>
    </xdr:from>
    <xdr:to>
      <xdr:col>6</xdr:col>
      <xdr:colOff>2063030</xdr:colOff>
      <xdr:row>6</xdr:row>
      <xdr:rowOff>176894</xdr:rowOff>
    </xdr:to>
    <xdr:pic>
      <xdr:nvPicPr>
        <xdr:cNvPr id="4" name="Picture 2"/>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92465" y="514350"/>
          <a:ext cx="2562065" cy="824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1071562</xdr:colOff>
      <xdr:row>2</xdr:row>
      <xdr:rowOff>51029</xdr:rowOff>
    </xdr:from>
    <xdr:to>
      <xdr:col>4</xdr:col>
      <xdr:colOff>1095374</xdr:colOff>
      <xdr:row>6</xdr:row>
      <xdr:rowOff>149433</xdr:rowOff>
    </xdr:to>
    <xdr:pic>
      <xdr:nvPicPr>
        <xdr:cNvPr id="2"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0412" y="432029"/>
          <a:ext cx="2824162" cy="8794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445286</xdr:colOff>
      <xdr:row>2</xdr:row>
      <xdr:rowOff>92529</xdr:rowOff>
    </xdr:from>
    <xdr:to>
      <xdr:col>8</xdr:col>
      <xdr:colOff>1524007</xdr:colOff>
      <xdr:row>6</xdr:row>
      <xdr:rowOff>95250</xdr:rowOff>
    </xdr:to>
    <xdr:pic>
      <xdr:nvPicPr>
        <xdr:cNvPr id="3" name="Pictur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13036" y="473529"/>
          <a:ext cx="2040746" cy="78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1047750</xdr:colOff>
      <xdr:row>1</xdr:row>
      <xdr:rowOff>108857</xdr:rowOff>
    </xdr:from>
    <xdr:to>
      <xdr:col>12</xdr:col>
      <xdr:colOff>503466</xdr:colOff>
      <xdr:row>6</xdr:row>
      <xdr:rowOff>105043</xdr:rowOff>
    </xdr:to>
    <xdr:pic>
      <xdr:nvPicPr>
        <xdr:cNvPr id="4"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935075" y="299357"/>
          <a:ext cx="1836966" cy="9677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3">
          <cell r="A23" t="str">
            <v>3.5. CAPACIDAD RESIDUAL DE CONTRATACIÓN (Kr)</v>
          </cell>
        </row>
        <row r="28">
          <cell r="A28" t="str">
            <v>3.6. EXPERIENCIA ACREDITADA</v>
          </cell>
        </row>
        <row r="31">
          <cell r="A31" t="str">
            <v>3.7. ACREDITACIÓN DE REQUISITOS HABILITANTES DE LA MATRIZ DEL PROPONENTE</v>
          </cell>
        </row>
        <row r="47">
          <cell r="A47" t="str">
            <v>3.8. VIGENCIA DE LA PROPUESTA</v>
          </cell>
        </row>
        <row r="51">
          <cell r="A51" t="str">
            <v>3.10. COMPROMISO ANTICORRUPCIÓN</v>
          </cell>
        </row>
        <row r="64">
          <cell r="A64" t="str">
            <v>3.12. CERTIFICACIÓN DE CUMPLIMIENTO DEL ARTÍCULO 50 DE LA LEY 789 DE 2002</v>
          </cell>
        </row>
        <row r="73">
          <cell r="A73" t="str">
            <v>3.14. PROPUESTA TÉCNICA SIMPLIFICADA</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
  <sheetViews>
    <sheetView view="pageBreakPreview" zoomScale="120" zoomScaleSheetLayoutView="120" workbookViewId="0">
      <selection activeCell="A2" sqref="A2:D2"/>
    </sheetView>
  </sheetViews>
  <sheetFormatPr baseColWidth="10" defaultRowHeight="16.5" x14ac:dyDescent="0.25"/>
  <cols>
    <col min="1" max="1" width="49" style="119" customWidth="1"/>
    <col min="2" max="2" width="21.5703125" style="119" customWidth="1"/>
    <col min="3" max="3" width="14.7109375" style="128" customWidth="1"/>
    <col min="4" max="4" width="40.7109375" style="119" customWidth="1"/>
    <col min="5" max="16384" width="11.42578125" style="119"/>
  </cols>
  <sheetData>
    <row r="1" spans="1:4" ht="16.5" customHeight="1" x14ac:dyDescent="0.25">
      <c r="A1" s="236" t="s">
        <v>189</v>
      </c>
      <c r="B1" s="237"/>
      <c r="C1" s="237"/>
      <c r="D1" s="238"/>
    </row>
    <row r="2" spans="1:4" ht="16.5" customHeight="1" x14ac:dyDescent="0.25">
      <c r="A2" s="236" t="s">
        <v>190</v>
      </c>
      <c r="B2" s="237"/>
      <c r="C2" s="237"/>
      <c r="D2" s="238"/>
    </row>
    <row r="3" spans="1:4" x14ac:dyDescent="0.25">
      <c r="A3" s="239" t="s">
        <v>191</v>
      </c>
      <c r="B3" s="239" t="s">
        <v>192</v>
      </c>
      <c r="C3" s="242" t="s">
        <v>193</v>
      </c>
      <c r="D3" s="239" t="s">
        <v>65</v>
      </c>
    </row>
    <row r="4" spans="1:4" x14ac:dyDescent="0.25">
      <c r="A4" s="240"/>
      <c r="B4" s="240"/>
      <c r="C4" s="243"/>
      <c r="D4" s="240"/>
    </row>
    <row r="5" spans="1:4" x14ac:dyDescent="0.25">
      <c r="A5" s="241"/>
      <c r="B5" s="241"/>
      <c r="C5" s="244"/>
      <c r="D5" s="241"/>
    </row>
    <row r="6" spans="1:4" x14ac:dyDescent="0.25">
      <c r="A6" s="236" t="s">
        <v>194</v>
      </c>
      <c r="B6" s="237"/>
      <c r="C6" s="237"/>
      <c r="D6" s="238"/>
    </row>
    <row r="7" spans="1:4" x14ac:dyDescent="0.25">
      <c r="A7" s="120" t="s">
        <v>195</v>
      </c>
      <c r="B7" s="120"/>
      <c r="C7" s="121"/>
      <c r="D7" s="120"/>
    </row>
    <row r="8" spans="1:4" ht="83.25" customHeight="1" x14ac:dyDescent="0.25">
      <c r="A8" s="120" t="s">
        <v>196</v>
      </c>
      <c r="B8" s="120" t="s">
        <v>2</v>
      </c>
      <c r="C8" s="121" t="s">
        <v>197</v>
      </c>
      <c r="D8" s="120" t="s">
        <v>198</v>
      </c>
    </row>
    <row r="9" spans="1:4" ht="16.5" customHeight="1" x14ac:dyDescent="0.25">
      <c r="A9" s="120" t="s">
        <v>199</v>
      </c>
      <c r="B9" s="120" t="s">
        <v>2</v>
      </c>
      <c r="C9" s="121" t="s">
        <v>197</v>
      </c>
      <c r="D9" s="120"/>
    </row>
    <row r="10" spans="1:4" ht="33" x14ac:dyDescent="0.25">
      <c r="A10" s="120" t="s">
        <v>200</v>
      </c>
      <c r="B10" s="120" t="s">
        <v>2</v>
      </c>
      <c r="C10" s="121" t="s">
        <v>201</v>
      </c>
      <c r="D10" s="120"/>
    </row>
    <row r="11" spans="1:4" x14ac:dyDescent="0.25">
      <c r="A11" s="120" t="s">
        <v>202</v>
      </c>
      <c r="B11" s="120" t="s">
        <v>173</v>
      </c>
      <c r="C11" s="121"/>
      <c r="D11" s="120" t="s">
        <v>203</v>
      </c>
    </row>
    <row r="12" spans="1:4" x14ac:dyDescent="0.25">
      <c r="A12" s="236" t="s">
        <v>204</v>
      </c>
      <c r="B12" s="237"/>
      <c r="C12" s="237"/>
      <c r="D12" s="238"/>
    </row>
    <row r="13" spans="1:4" ht="16.5" customHeight="1" x14ac:dyDescent="0.25">
      <c r="A13" s="236" t="s">
        <v>205</v>
      </c>
      <c r="B13" s="237"/>
      <c r="C13" s="237"/>
      <c r="D13" s="238"/>
    </row>
    <row r="14" spans="1:4" ht="88.5" customHeight="1" x14ac:dyDescent="0.25">
      <c r="A14" s="120" t="s">
        <v>206</v>
      </c>
      <c r="B14" s="120" t="s">
        <v>2</v>
      </c>
      <c r="C14" s="121" t="s">
        <v>300</v>
      </c>
      <c r="D14" s="120" t="s">
        <v>301</v>
      </c>
    </row>
    <row r="15" spans="1:4" ht="41.25" customHeight="1" x14ac:dyDescent="0.25">
      <c r="A15" s="120" t="s">
        <v>207</v>
      </c>
      <c r="B15" s="120" t="s">
        <v>2</v>
      </c>
      <c r="C15" s="121"/>
      <c r="D15" s="120" t="s">
        <v>208</v>
      </c>
    </row>
    <row r="16" spans="1:4" ht="49.5" customHeight="1" x14ac:dyDescent="0.25">
      <c r="A16" s="120" t="s">
        <v>209</v>
      </c>
      <c r="B16" s="120" t="s">
        <v>2</v>
      </c>
      <c r="C16" s="121"/>
      <c r="D16" s="120" t="s">
        <v>210</v>
      </c>
    </row>
    <row r="17" spans="1:4" ht="66" x14ac:dyDescent="0.25">
      <c r="A17" s="120" t="s">
        <v>211</v>
      </c>
      <c r="B17" s="120" t="s">
        <v>70</v>
      </c>
      <c r="C17" s="121"/>
      <c r="D17" s="120"/>
    </row>
    <row r="18" spans="1:4" ht="49.5" x14ac:dyDescent="0.25">
      <c r="A18" s="120" t="s">
        <v>212</v>
      </c>
      <c r="B18" s="120" t="s">
        <v>2</v>
      </c>
      <c r="C18" s="121" t="s">
        <v>213</v>
      </c>
      <c r="D18" s="120" t="s">
        <v>302</v>
      </c>
    </row>
    <row r="19" spans="1:4" ht="66" x14ac:dyDescent="0.25">
      <c r="A19" s="120" t="s">
        <v>214</v>
      </c>
      <c r="B19" s="120" t="s">
        <v>2</v>
      </c>
      <c r="C19" s="121" t="s">
        <v>213</v>
      </c>
      <c r="D19" s="120" t="s">
        <v>303</v>
      </c>
    </row>
    <row r="20" spans="1:4" ht="68.25" customHeight="1" x14ac:dyDescent="0.25">
      <c r="A20" s="120" t="s">
        <v>215</v>
      </c>
      <c r="B20" s="120" t="s">
        <v>70</v>
      </c>
      <c r="C20" s="121"/>
      <c r="D20" s="120"/>
    </row>
    <row r="21" spans="1:4" ht="16.5" customHeight="1" x14ac:dyDescent="0.25">
      <c r="A21" s="236" t="s">
        <v>216</v>
      </c>
      <c r="B21" s="237"/>
      <c r="C21" s="237"/>
      <c r="D21" s="238"/>
    </row>
    <row r="22" spans="1:4" ht="149.25" customHeight="1" x14ac:dyDescent="0.25">
      <c r="A22" s="120" t="s">
        <v>217</v>
      </c>
      <c r="B22" s="120" t="s">
        <v>2</v>
      </c>
      <c r="C22" s="120"/>
      <c r="D22" s="120" t="s">
        <v>218</v>
      </c>
    </row>
    <row r="23" spans="1:4" ht="66" x14ac:dyDescent="0.25">
      <c r="A23" s="120" t="s">
        <v>219</v>
      </c>
      <c r="B23" s="120" t="s">
        <v>2</v>
      </c>
      <c r="C23" s="120"/>
      <c r="D23" s="120" t="s">
        <v>304</v>
      </c>
    </row>
    <row r="24" spans="1:4" ht="66" x14ac:dyDescent="0.25">
      <c r="A24" s="120" t="s">
        <v>211</v>
      </c>
      <c r="B24" s="120" t="s">
        <v>70</v>
      </c>
      <c r="C24" s="120"/>
      <c r="D24" s="120"/>
    </row>
    <row r="25" spans="1:4" ht="64.5" customHeight="1" x14ac:dyDescent="0.25">
      <c r="A25" s="120" t="s">
        <v>220</v>
      </c>
      <c r="B25" s="120" t="s">
        <v>2</v>
      </c>
      <c r="C25" s="120"/>
      <c r="D25" s="120" t="s">
        <v>305</v>
      </c>
    </row>
    <row r="26" spans="1:4" ht="66" x14ac:dyDescent="0.25">
      <c r="A26" s="120" t="s">
        <v>221</v>
      </c>
      <c r="B26" s="120" t="s">
        <v>2</v>
      </c>
      <c r="C26" s="120"/>
      <c r="D26" s="120" t="s">
        <v>305</v>
      </c>
    </row>
    <row r="27" spans="1:4" ht="16.5" customHeight="1" x14ac:dyDescent="0.25">
      <c r="A27" s="236" t="s">
        <v>222</v>
      </c>
      <c r="B27" s="237"/>
      <c r="C27" s="237"/>
      <c r="D27" s="238"/>
    </row>
    <row r="28" spans="1:4" ht="49.5" x14ac:dyDescent="0.25">
      <c r="A28" s="120" t="s">
        <v>223</v>
      </c>
      <c r="B28" s="120" t="s">
        <v>2</v>
      </c>
      <c r="C28" s="121" t="s">
        <v>224</v>
      </c>
      <c r="D28" s="120"/>
    </row>
    <row r="29" spans="1:4" ht="49.5" x14ac:dyDescent="0.25">
      <c r="A29" s="120" t="s">
        <v>225</v>
      </c>
      <c r="B29" s="120" t="s">
        <v>2</v>
      </c>
      <c r="C29" s="122">
        <v>42278</v>
      </c>
      <c r="D29" s="120" t="s">
        <v>226</v>
      </c>
    </row>
    <row r="30" spans="1:4" ht="66" x14ac:dyDescent="0.25">
      <c r="A30" s="120" t="s">
        <v>227</v>
      </c>
      <c r="B30" s="120" t="s">
        <v>70</v>
      </c>
      <c r="C30" s="120"/>
      <c r="D30" s="120"/>
    </row>
    <row r="31" spans="1:4" x14ac:dyDescent="0.25">
      <c r="A31" s="236" t="s">
        <v>228</v>
      </c>
      <c r="B31" s="237"/>
      <c r="C31" s="237"/>
      <c r="D31" s="238"/>
    </row>
    <row r="32" spans="1:4" ht="82.5" customHeight="1" x14ac:dyDescent="0.25">
      <c r="A32" s="120" t="s">
        <v>229</v>
      </c>
      <c r="B32" s="120" t="s">
        <v>2</v>
      </c>
      <c r="C32" s="120" t="s">
        <v>230</v>
      </c>
      <c r="D32" s="120"/>
    </row>
    <row r="33" spans="1:4" ht="49.5" x14ac:dyDescent="0.25">
      <c r="A33" s="120" t="s">
        <v>231</v>
      </c>
      <c r="B33" s="120" t="s">
        <v>2</v>
      </c>
      <c r="C33" s="120">
        <v>17</v>
      </c>
      <c r="D33" s="120"/>
    </row>
    <row r="34" spans="1:4" ht="82.5" x14ac:dyDescent="0.25">
      <c r="A34" s="120" t="s">
        <v>232</v>
      </c>
      <c r="B34" s="120" t="s">
        <v>2</v>
      </c>
      <c r="C34" s="120">
        <v>19</v>
      </c>
      <c r="D34" s="120"/>
    </row>
    <row r="35" spans="1:4" ht="49.5" x14ac:dyDescent="0.25">
      <c r="A35" s="120" t="s">
        <v>233</v>
      </c>
      <c r="B35" s="120" t="s">
        <v>2</v>
      </c>
      <c r="C35" s="120">
        <v>18</v>
      </c>
      <c r="D35" s="120"/>
    </row>
    <row r="36" spans="1:4" ht="66" x14ac:dyDescent="0.25">
      <c r="A36" s="120" t="s">
        <v>234</v>
      </c>
      <c r="B36" s="120" t="s">
        <v>2</v>
      </c>
      <c r="C36" s="120">
        <v>18</v>
      </c>
      <c r="D36" s="120"/>
    </row>
    <row r="37" spans="1:4" ht="115.5" x14ac:dyDescent="0.25">
      <c r="A37" s="120" t="s">
        <v>235</v>
      </c>
      <c r="B37" s="120" t="s">
        <v>2</v>
      </c>
      <c r="C37" s="120">
        <v>18</v>
      </c>
      <c r="D37" s="120"/>
    </row>
    <row r="38" spans="1:4" ht="115.5" x14ac:dyDescent="0.25">
      <c r="A38" s="120" t="s">
        <v>236</v>
      </c>
      <c r="B38" s="120" t="s">
        <v>2</v>
      </c>
      <c r="C38" s="120"/>
      <c r="D38" s="120" t="s">
        <v>306</v>
      </c>
    </row>
    <row r="39" spans="1:4" ht="66" x14ac:dyDescent="0.25">
      <c r="A39" s="120" t="s">
        <v>237</v>
      </c>
      <c r="B39" s="120" t="s">
        <v>2</v>
      </c>
      <c r="C39" s="120"/>
      <c r="D39" s="120" t="s">
        <v>306</v>
      </c>
    </row>
    <row r="40" spans="1:4" ht="61.5" customHeight="1" x14ac:dyDescent="0.25">
      <c r="A40" s="120" t="s">
        <v>238</v>
      </c>
      <c r="B40" s="120" t="s">
        <v>2</v>
      </c>
      <c r="C40" s="120"/>
      <c r="D40" s="120" t="s">
        <v>306</v>
      </c>
    </row>
    <row r="41" spans="1:4" ht="66" x14ac:dyDescent="0.25">
      <c r="A41" s="120" t="s">
        <v>239</v>
      </c>
      <c r="B41" s="120" t="s">
        <v>2</v>
      </c>
      <c r="C41" s="120"/>
      <c r="D41" s="120" t="s">
        <v>306</v>
      </c>
    </row>
    <row r="42" spans="1:4" ht="49.5" x14ac:dyDescent="0.25">
      <c r="A42" s="120" t="s">
        <v>240</v>
      </c>
      <c r="B42" s="120" t="s">
        <v>2</v>
      </c>
      <c r="C42" s="120"/>
      <c r="D42" s="120" t="s">
        <v>306</v>
      </c>
    </row>
    <row r="43" spans="1:4" ht="49.5" x14ac:dyDescent="0.25">
      <c r="A43" s="120" t="s">
        <v>241</v>
      </c>
      <c r="B43" s="120" t="s">
        <v>2</v>
      </c>
      <c r="C43" s="120"/>
      <c r="D43" s="120" t="s">
        <v>306</v>
      </c>
    </row>
    <row r="44" spans="1:4" ht="66" x14ac:dyDescent="0.25">
      <c r="A44" s="120" t="s">
        <v>242</v>
      </c>
      <c r="B44" s="120" t="s">
        <v>2</v>
      </c>
      <c r="C44" s="120"/>
      <c r="D44" s="120" t="s">
        <v>306</v>
      </c>
    </row>
    <row r="45" spans="1:4" ht="66" x14ac:dyDescent="0.25">
      <c r="A45" s="120" t="s">
        <v>243</v>
      </c>
      <c r="B45" s="120" t="s">
        <v>2</v>
      </c>
      <c r="C45" s="120"/>
      <c r="D45" s="120" t="s">
        <v>306</v>
      </c>
    </row>
    <row r="46" spans="1:4" ht="280.5" x14ac:dyDescent="0.25">
      <c r="A46" s="120" t="s">
        <v>244</v>
      </c>
      <c r="B46" s="120" t="s">
        <v>2</v>
      </c>
      <c r="C46" s="120"/>
      <c r="D46" s="120" t="s">
        <v>306</v>
      </c>
    </row>
    <row r="47" spans="1:4" x14ac:dyDescent="0.25">
      <c r="A47" s="245" t="s">
        <v>245</v>
      </c>
      <c r="B47" s="246"/>
      <c r="C47" s="246"/>
      <c r="D47" s="247"/>
    </row>
    <row r="48" spans="1:4" ht="49.5" x14ac:dyDescent="0.25">
      <c r="A48" s="120" t="s">
        <v>246</v>
      </c>
      <c r="B48" s="120" t="s">
        <v>2</v>
      </c>
      <c r="C48" s="120">
        <v>232</v>
      </c>
      <c r="D48" s="120"/>
    </row>
    <row r="49" spans="1:4" ht="16.5" customHeight="1" x14ac:dyDescent="0.25">
      <c r="A49" s="245" t="s">
        <v>247</v>
      </c>
      <c r="B49" s="246"/>
      <c r="C49" s="246"/>
      <c r="D49" s="247"/>
    </row>
    <row r="50" spans="1:4" ht="99" x14ac:dyDescent="0.25">
      <c r="A50" s="120" t="s">
        <v>248</v>
      </c>
      <c r="B50" s="120" t="s">
        <v>2</v>
      </c>
      <c r="C50" s="120" t="s">
        <v>249</v>
      </c>
      <c r="D50" s="120" t="s">
        <v>250</v>
      </c>
    </row>
    <row r="51" spans="1:4" x14ac:dyDescent="0.25">
      <c r="A51" s="236" t="s">
        <v>251</v>
      </c>
      <c r="B51" s="237"/>
      <c r="C51" s="237"/>
      <c r="D51" s="238"/>
    </row>
    <row r="52" spans="1:4" x14ac:dyDescent="0.25">
      <c r="A52" s="120" t="s">
        <v>252</v>
      </c>
      <c r="B52" s="120" t="s">
        <v>2</v>
      </c>
      <c r="C52" s="121" t="s">
        <v>117</v>
      </c>
      <c r="D52" s="120"/>
    </row>
    <row r="53" spans="1:4" x14ac:dyDescent="0.25">
      <c r="A53" s="120" t="s">
        <v>253</v>
      </c>
      <c r="B53" s="120" t="s">
        <v>2</v>
      </c>
      <c r="C53" s="121" t="s">
        <v>254</v>
      </c>
      <c r="D53" s="120" t="s">
        <v>255</v>
      </c>
    </row>
    <row r="54" spans="1:4" ht="49.5" x14ac:dyDescent="0.25">
      <c r="A54" s="120" t="s">
        <v>256</v>
      </c>
      <c r="B54" s="120" t="s">
        <v>2</v>
      </c>
      <c r="C54" s="121"/>
      <c r="D54" s="120" t="s">
        <v>257</v>
      </c>
    </row>
    <row r="55" spans="1:4" ht="99" customHeight="1" x14ac:dyDescent="0.25">
      <c r="A55" s="120" t="s">
        <v>258</v>
      </c>
      <c r="B55" s="120" t="s">
        <v>70</v>
      </c>
      <c r="C55" s="121"/>
      <c r="D55" s="120" t="s">
        <v>259</v>
      </c>
    </row>
    <row r="56" spans="1:4" x14ac:dyDescent="0.25">
      <c r="A56" s="236" t="s">
        <v>260</v>
      </c>
      <c r="B56" s="237"/>
      <c r="C56" s="237"/>
      <c r="D56" s="238"/>
    </row>
    <row r="57" spans="1:4" x14ac:dyDescent="0.25">
      <c r="A57" s="123" t="s">
        <v>261</v>
      </c>
      <c r="B57" s="124" t="s">
        <v>2</v>
      </c>
      <c r="C57" s="125" t="s">
        <v>262</v>
      </c>
      <c r="D57" s="126"/>
    </row>
    <row r="58" spans="1:4" x14ac:dyDescent="0.25">
      <c r="C58" s="119"/>
    </row>
    <row r="59" spans="1:4" x14ac:dyDescent="0.25">
      <c r="C59" s="119"/>
    </row>
    <row r="60" spans="1:4" x14ac:dyDescent="0.25">
      <c r="C60" s="119"/>
    </row>
    <row r="61" spans="1:4" x14ac:dyDescent="0.25">
      <c r="C61" s="119"/>
    </row>
    <row r="62" spans="1:4" x14ac:dyDescent="0.25">
      <c r="C62" s="119"/>
    </row>
    <row r="63" spans="1:4" x14ac:dyDescent="0.25">
      <c r="C63" s="119"/>
    </row>
    <row r="64" spans="1:4" x14ac:dyDescent="0.25">
      <c r="C64" s="119"/>
    </row>
    <row r="65" spans="3:3" x14ac:dyDescent="0.25">
      <c r="C65" s="119"/>
    </row>
    <row r="66" spans="3:3" x14ac:dyDescent="0.25">
      <c r="C66" s="119"/>
    </row>
    <row r="67" spans="3:3" x14ac:dyDescent="0.25">
      <c r="C67" s="119"/>
    </row>
    <row r="68" spans="3:3" x14ac:dyDescent="0.25">
      <c r="C68" s="119"/>
    </row>
    <row r="69" spans="3:3" x14ac:dyDescent="0.25">
      <c r="C69" s="119"/>
    </row>
    <row r="70" spans="3:3" x14ac:dyDescent="0.25">
      <c r="C70" s="119"/>
    </row>
    <row r="71" spans="3:3" x14ac:dyDescent="0.25">
      <c r="C71" s="119"/>
    </row>
    <row r="72" spans="3:3" x14ac:dyDescent="0.25">
      <c r="C72" s="119"/>
    </row>
    <row r="73" spans="3:3" ht="74.25" customHeight="1" x14ac:dyDescent="0.25">
      <c r="C73" s="119"/>
    </row>
    <row r="74" spans="3:3" x14ac:dyDescent="0.25">
      <c r="C74" s="119"/>
    </row>
    <row r="75" spans="3:3" x14ac:dyDescent="0.25">
      <c r="C75" s="119"/>
    </row>
    <row r="76" spans="3:3" x14ac:dyDescent="0.25">
      <c r="C76" s="119"/>
    </row>
    <row r="77" spans="3:3" ht="155.25" customHeight="1" x14ac:dyDescent="0.25">
      <c r="C77" s="119"/>
    </row>
    <row r="78" spans="3:3" x14ac:dyDescent="0.25">
      <c r="C78" s="119"/>
    </row>
    <row r="79" spans="3:3" x14ac:dyDescent="0.25">
      <c r="C79" s="119"/>
    </row>
    <row r="80" spans="3:3" x14ac:dyDescent="0.25">
      <c r="C80" s="119"/>
    </row>
    <row r="81" spans="3:3" x14ac:dyDescent="0.25">
      <c r="C81" s="119"/>
    </row>
    <row r="82" spans="3:3" x14ac:dyDescent="0.25">
      <c r="C82" s="119"/>
    </row>
    <row r="83" spans="3:3" x14ac:dyDescent="0.25">
      <c r="C83" s="119"/>
    </row>
    <row r="84" spans="3:3" x14ac:dyDescent="0.25">
      <c r="C84" s="119"/>
    </row>
    <row r="85" spans="3:3" x14ac:dyDescent="0.25">
      <c r="C85" s="119"/>
    </row>
    <row r="86" spans="3:3" x14ac:dyDescent="0.25">
      <c r="C86" s="119"/>
    </row>
    <row r="87" spans="3:3" x14ac:dyDescent="0.25">
      <c r="C87" s="119"/>
    </row>
    <row r="88" spans="3:3" x14ac:dyDescent="0.25">
      <c r="C88" s="119"/>
    </row>
    <row r="89" spans="3:3" x14ac:dyDescent="0.25">
      <c r="C89" s="119"/>
    </row>
    <row r="90" spans="3:3" x14ac:dyDescent="0.25">
      <c r="C90" s="119"/>
    </row>
    <row r="91" spans="3:3" x14ac:dyDescent="0.25">
      <c r="C91" s="119"/>
    </row>
    <row r="92" spans="3:3" x14ac:dyDescent="0.25">
      <c r="C92" s="119"/>
    </row>
    <row r="93" spans="3:3" x14ac:dyDescent="0.25">
      <c r="C93" s="119"/>
    </row>
    <row r="94" spans="3:3" x14ac:dyDescent="0.25">
      <c r="C94" s="119"/>
    </row>
    <row r="95" spans="3:3" ht="230.25" customHeight="1" x14ac:dyDescent="0.25">
      <c r="C95" s="119"/>
    </row>
    <row r="96" spans="3:3" x14ac:dyDescent="0.25">
      <c r="C96" s="119"/>
    </row>
    <row r="97" spans="3:3" x14ac:dyDescent="0.25">
      <c r="C97" s="119"/>
    </row>
    <row r="98" spans="3:3" x14ac:dyDescent="0.25">
      <c r="C98" s="119"/>
    </row>
    <row r="99" spans="3:3" x14ac:dyDescent="0.25">
      <c r="C99" s="119"/>
    </row>
    <row r="100" spans="3:3" x14ac:dyDescent="0.25">
      <c r="C100" s="119"/>
    </row>
    <row r="101" spans="3:3" x14ac:dyDescent="0.25">
      <c r="C101" s="119"/>
    </row>
    <row r="102" spans="3:3" x14ac:dyDescent="0.25">
      <c r="C102" s="119"/>
    </row>
    <row r="103" spans="3:3" x14ac:dyDescent="0.25">
      <c r="C103" s="119"/>
    </row>
    <row r="104" spans="3:3" x14ac:dyDescent="0.25">
      <c r="C104" s="119"/>
    </row>
    <row r="105" spans="3:3" x14ac:dyDescent="0.25">
      <c r="C105" s="119"/>
    </row>
    <row r="106" spans="3:3" x14ac:dyDescent="0.25">
      <c r="C106" s="119"/>
    </row>
    <row r="107" spans="3:3" x14ac:dyDescent="0.25">
      <c r="C107" s="119"/>
    </row>
    <row r="108" spans="3:3" x14ac:dyDescent="0.25">
      <c r="C108" s="119"/>
    </row>
    <row r="109" spans="3:3" x14ac:dyDescent="0.25">
      <c r="C109" s="119"/>
    </row>
    <row r="110" spans="3:3" x14ac:dyDescent="0.25">
      <c r="C110" s="119"/>
    </row>
    <row r="111" spans="3:3" x14ac:dyDescent="0.25">
      <c r="C111" s="119"/>
    </row>
    <row r="112" spans="3:3" x14ac:dyDescent="0.25">
      <c r="C112" s="119"/>
    </row>
    <row r="113" spans="3:3" x14ac:dyDescent="0.25">
      <c r="C113" s="119"/>
    </row>
    <row r="114" spans="3:3" x14ac:dyDescent="0.25">
      <c r="C114" s="119"/>
    </row>
    <row r="115" spans="3:3" x14ac:dyDescent="0.25">
      <c r="C115" s="119"/>
    </row>
    <row r="116" spans="3:3" x14ac:dyDescent="0.25">
      <c r="C116" s="119"/>
    </row>
    <row r="117" spans="3:3" ht="123.75" customHeight="1" x14ac:dyDescent="0.25">
      <c r="C117" s="119"/>
    </row>
    <row r="118" spans="3:3" x14ac:dyDescent="0.25">
      <c r="C118" s="119"/>
    </row>
    <row r="119" spans="3:3" x14ac:dyDescent="0.25">
      <c r="C119" s="119"/>
    </row>
    <row r="120" spans="3:3" x14ac:dyDescent="0.25">
      <c r="C120" s="119"/>
    </row>
    <row r="121" spans="3:3" x14ac:dyDescent="0.25">
      <c r="C121" s="119"/>
    </row>
    <row r="122" spans="3:3" x14ac:dyDescent="0.25">
      <c r="C122" s="119"/>
    </row>
    <row r="123" spans="3:3" x14ac:dyDescent="0.25">
      <c r="C123" s="119"/>
    </row>
    <row r="124" spans="3:3" x14ac:dyDescent="0.25">
      <c r="C124" s="119"/>
    </row>
    <row r="125" spans="3:3" x14ac:dyDescent="0.25">
      <c r="C125" s="119"/>
    </row>
    <row r="126" spans="3:3" x14ac:dyDescent="0.25">
      <c r="C126" s="119"/>
    </row>
    <row r="127" spans="3:3" x14ac:dyDescent="0.25">
      <c r="C127" s="119"/>
    </row>
    <row r="128" spans="3:3" x14ac:dyDescent="0.25">
      <c r="C128" s="119"/>
    </row>
    <row r="129" spans="3:3" x14ac:dyDescent="0.25">
      <c r="C129" s="119"/>
    </row>
    <row r="130" spans="3:3" x14ac:dyDescent="0.25">
      <c r="C130" s="119"/>
    </row>
    <row r="131" spans="3:3" x14ac:dyDescent="0.25">
      <c r="C131" s="119"/>
    </row>
    <row r="132" spans="3:3" x14ac:dyDescent="0.25">
      <c r="C132" s="119"/>
    </row>
    <row r="133" spans="3:3" x14ac:dyDescent="0.25">
      <c r="C133" s="119"/>
    </row>
    <row r="134" spans="3:3" x14ac:dyDescent="0.25">
      <c r="C134" s="119"/>
    </row>
    <row r="135" spans="3:3" x14ac:dyDescent="0.25">
      <c r="C135" s="119"/>
    </row>
    <row r="136" spans="3:3" x14ac:dyDescent="0.25">
      <c r="C136" s="119"/>
    </row>
    <row r="137" spans="3:3" x14ac:dyDescent="0.25">
      <c r="C137" s="119"/>
    </row>
    <row r="138" spans="3:3" x14ac:dyDescent="0.25">
      <c r="C138" s="119"/>
    </row>
    <row r="139" spans="3:3" x14ac:dyDescent="0.25">
      <c r="C139" s="119"/>
    </row>
    <row r="140" spans="3:3" x14ac:dyDescent="0.25">
      <c r="C140" s="119"/>
    </row>
    <row r="141" spans="3:3" x14ac:dyDescent="0.25">
      <c r="C141" s="119"/>
    </row>
    <row r="142" spans="3:3" x14ac:dyDescent="0.25">
      <c r="C142" s="119"/>
    </row>
    <row r="143" spans="3:3" x14ac:dyDescent="0.25">
      <c r="C143" s="119"/>
    </row>
    <row r="144" spans="3:3" x14ac:dyDescent="0.25">
      <c r="C144" s="119"/>
    </row>
    <row r="145" spans="3:3" x14ac:dyDescent="0.25">
      <c r="C145" s="119"/>
    </row>
    <row r="146" spans="3:3" x14ac:dyDescent="0.25">
      <c r="C146" s="119"/>
    </row>
    <row r="147" spans="3:3" x14ac:dyDescent="0.25">
      <c r="C147" s="119"/>
    </row>
    <row r="148" spans="3:3" x14ac:dyDescent="0.25">
      <c r="C148" s="119"/>
    </row>
    <row r="149" spans="3:3" x14ac:dyDescent="0.25">
      <c r="C149" s="119"/>
    </row>
    <row r="150" spans="3:3" x14ac:dyDescent="0.25">
      <c r="C150" s="119"/>
    </row>
    <row r="151" spans="3:3" x14ac:dyDescent="0.25">
      <c r="C151" s="119"/>
    </row>
    <row r="152" spans="3:3" s="127" customFormat="1" x14ac:dyDescent="0.3"/>
    <row r="153" spans="3:3" s="127" customFormat="1" ht="35.25" customHeight="1" x14ac:dyDescent="0.3"/>
    <row r="154" spans="3:3" x14ac:dyDescent="0.25">
      <c r="C154" s="119"/>
    </row>
    <row r="155" spans="3:3" x14ac:dyDescent="0.25">
      <c r="C155" s="119"/>
    </row>
    <row r="156" spans="3:3" x14ac:dyDescent="0.25">
      <c r="C156" s="119"/>
    </row>
    <row r="157" spans="3:3" x14ac:dyDescent="0.25">
      <c r="C157" s="119"/>
    </row>
    <row r="158" spans="3:3" s="127" customFormat="1" x14ac:dyDescent="0.3"/>
    <row r="159" spans="3:3" ht="78" customHeight="1" x14ac:dyDescent="0.25">
      <c r="C159" s="119"/>
    </row>
  </sheetData>
  <mergeCells count="16">
    <mergeCell ref="A47:D47"/>
    <mergeCell ref="A49:D49"/>
    <mergeCell ref="A51:D51"/>
    <mergeCell ref="A56:D56"/>
    <mergeCell ref="A6:D6"/>
    <mergeCell ref="A12:D12"/>
    <mergeCell ref="A13:D13"/>
    <mergeCell ref="A21:D21"/>
    <mergeCell ref="A27:D27"/>
    <mergeCell ref="A31:D31"/>
    <mergeCell ref="A1:D1"/>
    <mergeCell ref="A2:D2"/>
    <mergeCell ref="A3:A5"/>
    <mergeCell ref="B3:B5"/>
    <mergeCell ref="C3:C5"/>
    <mergeCell ref="D3:D5"/>
  </mergeCells>
  <pageMargins left="0.70866141732283472" right="0.70866141732283472" top="0.74803149606299213" bottom="0.74803149606299213" header="0" footer="0"/>
  <pageSetup scale="7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zoomScale="90" zoomScaleNormal="90" workbookViewId="0">
      <selection activeCell="A3" sqref="A3:O3"/>
    </sheetView>
  </sheetViews>
  <sheetFormatPr baseColWidth="10" defaultRowHeight="15" x14ac:dyDescent="0.25"/>
  <cols>
    <col min="1" max="1" width="21.42578125" bestFit="1" customWidth="1"/>
    <col min="2" max="2" width="48.7109375" customWidth="1"/>
    <col min="3" max="3" width="10.42578125" customWidth="1"/>
    <col min="4" max="4" width="6.28515625" bestFit="1" customWidth="1"/>
    <col min="5" max="5" width="26.7109375" style="13" customWidth="1"/>
    <col min="6" max="6" width="2.28515625" customWidth="1"/>
    <col min="7" max="7" width="7.140625" bestFit="1" customWidth="1"/>
    <col min="8" max="8" width="21" style="9" customWidth="1"/>
    <col min="9" max="9" width="23.140625" customWidth="1"/>
    <col min="11" max="11" width="13.140625" customWidth="1"/>
    <col min="12" max="12" width="7.7109375" bestFit="1" customWidth="1"/>
    <col min="13" max="13" width="14.28515625" style="10" customWidth="1"/>
    <col min="14" max="14" width="10.7109375" customWidth="1"/>
    <col min="15" max="15" width="48.28515625" customWidth="1"/>
    <col min="246" max="246" width="21.28515625" bestFit="1" customWidth="1"/>
    <col min="247" max="247" width="21.42578125" bestFit="1" customWidth="1"/>
    <col min="248" max="248" width="48.7109375" customWidth="1"/>
    <col min="249" max="249" width="8.42578125" bestFit="1" customWidth="1"/>
    <col min="250" max="250" width="6.28515625" bestFit="1" customWidth="1"/>
    <col min="252" max="252" width="25.28515625" customWidth="1"/>
    <col min="253" max="253" width="9.42578125" customWidth="1"/>
    <col min="254" max="254" width="15" customWidth="1"/>
    <col min="255" max="255" width="5.28515625" bestFit="1" customWidth="1"/>
    <col min="256" max="256" width="17.5703125" customWidth="1"/>
    <col min="257" max="257" width="19.85546875" customWidth="1"/>
    <col min="258" max="258" width="26.7109375" customWidth="1"/>
    <col min="260" max="260" width="13.140625" customWidth="1"/>
    <col min="261" max="261" width="8.5703125" customWidth="1"/>
    <col min="262" max="262" width="6.7109375" bestFit="1" customWidth="1"/>
    <col min="263" max="263" width="7" customWidth="1"/>
    <col min="264" max="264" width="6.7109375" customWidth="1"/>
    <col min="265" max="265" width="20.7109375" customWidth="1"/>
    <col min="266" max="266" width="10.5703125" customWidth="1"/>
    <col min="267" max="267" width="24.7109375" customWidth="1"/>
    <col min="268" max="268" width="12.140625" customWidth="1"/>
    <col min="269" max="269" width="9.42578125" customWidth="1"/>
    <col min="502" max="502" width="21.28515625" bestFit="1" customWidth="1"/>
    <col min="503" max="503" width="21.42578125" bestFit="1" customWidth="1"/>
    <col min="504" max="504" width="48.7109375" customWidth="1"/>
    <col min="505" max="505" width="8.42578125" bestFit="1" customWidth="1"/>
    <col min="506" max="506" width="6.28515625" bestFit="1" customWidth="1"/>
    <col min="508" max="508" width="25.28515625" customWidth="1"/>
    <col min="509" max="509" width="9.42578125" customWidth="1"/>
    <col min="510" max="510" width="15" customWidth="1"/>
    <col min="511" max="511" width="5.28515625" bestFit="1" customWidth="1"/>
    <col min="512" max="512" width="17.5703125" customWidth="1"/>
    <col min="513" max="513" width="19.85546875" customWidth="1"/>
    <col min="514" max="514" width="26.7109375" customWidth="1"/>
    <col min="516" max="516" width="13.140625" customWidth="1"/>
    <col min="517" max="517" width="8.5703125" customWidth="1"/>
    <col min="518" max="518" width="6.7109375" bestFit="1" customWidth="1"/>
    <col min="519" max="519" width="7" customWidth="1"/>
    <col min="520" max="520" width="6.7109375" customWidth="1"/>
    <col min="521" max="521" width="20.7109375" customWidth="1"/>
    <col min="522" max="522" width="10.5703125" customWidth="1"/>
    <col min="523" max="523" width="24.7109375" customWidth="1"/>
    <col min="524" max="524" width="12.140625" customWidth="1"/>
    <col min="525" max="525" width="9.42578125" customWidth="1"/>
    <col min="758" max="758" width="21.28515625" bestFit="1" customWidth="1"/>
    <col min="759" max="759" width="21.42578125" bestFit="1" customWidth="1"/>
    <col min="760" max="760" width="48.7109375" customWidth="1"/>
    <col min="761" max="761" width="8.42578125" bestFit="1" customWidth="1"/>
    <col min="762" max="762" width="6.28515625" bestFit="1" customWidth="1"/>
    <col min="764" max="764" width="25.28515625" customWidth="1"/>
    <col min="765" max="765" width="9.42578125" customWidth="1"/>
    <col min="766" max="766" width="15" customWidth="1"/>
    <col min="767" max="767" width="5.28515625" bestFit="1" customWidth="1"/>
    <col min="768" max="768" width="17.5703125" customWidth="1"/>
    <col min="769" max="769" width="19.85546875" customWidth="1"/>
    <col min="770" max="770" width="26.7109375" customWidth="1"/>
    <col min="772" max="772" width="13.140625" customWidth="1"/>
    <col min="773" max="773" width="8.5703125" customWidth="1"/>
    <col min="774" max="774" width="6.7109375" bestFit="1" customWidth="1"/>
    <col min="775" max="775" width="7" customWidth="1"/>
    <col min="776" max="776" width="6.7109375" customWidth="1"/>
    <col min="777" max="777" width="20.7109375" customWidth="1"/>
    <col min="778" max="778" width="10.5703125" customWidth="1"/>
    <col min="779" max="779" width="24.7109375" customWidth="1"/>
    <col min="780" max="780" width="12.140625" customWidth="1"/>
    <col min="781" max="781" width="9.42578125" customWidth="1"/>
    <col min="1014" max="1014" width="21.28515625" bestFit="1" customWidth="1"/>
    <col min="1015" max="1015" width="21.42578125" bestFit="1" customWidth="1"/>
    <col min="1016" max="1016" width="48.7109375" customWidth="1"/>
    <col min="1017" max="1017" width="8.42578125" bestFit="1" customWidth="1"/>
    <col min="1018" max="1018" width="6.28515625" bestFit="1" customWidth="1"/>
    <col min="1020" max="1020" width="25.28515625" customWidth="1"/>
    <col min="1021" max="1021" width="9.42578125" customWidth="1"/>
    <col min="1022" max="1022" width="15" customWidth="1"/>
    <col min="1023" max="1023" width="5.28515625" bestFit="1" customWidth="1"/>
    <col min="1024" max="1024" width="17.5703125" customWidth="1"/>
    <col min="1025" max="1025" width="19.85546875" customWidth="1"/>
    <col min="1026" max="1026" width="26.7109375" customWidth="1"/>
    <col min="1028" max="1028" width="13.140625" customWidth="1"/>
    <col min="1029" max="1029" width="8.5703125" customWidth="1"/>
    <col min="1030" max="1030" width="6.7109375" bestFit="1" customWidth="1"/>
    <col min="1031" max="1031" width="7" customWidth="1"/>
    <col min="1032" max="1032" width="6.7109375" customWidth="1"/>
    <col min="1033" max="1033" width="20.7109375" customWidth="1"/>
    <col min="1034" max="1034" width="10.5703125" customWidth="1"/>
    <col min="1035" max="1035" width="24.7109375" customWidth="1"/>
    <col min="1036" max="1036" width="12.140625" customWidth="1"/>
    <col min="1037" max="1037" width="9.42578125" customWidth="1"/>
    <col min="1270" max="1270" width="21.28515625" bestFit="1" customWidth="1"/>
    <col min="1271" max="1271" width="21.42578125" bestFit="1" customWidth="1"/>
    <col min="1272" max="1272" width="48.7109375" customWidth="1"/>
    <col min="1273" max="1273" width="8.42578125" bestFit="1" customWidth="1"/>
    <col min="1274" max="1274" width="6.28515625" bestFit="1" customWidth="1"/>
    <col min="1276" max="1276" width="25.28515625" customWidth="1"/>
    <col min="1277" max="1277" width="9.42578125" customWidth="1"/>
    <col min="1278" max="1278" width="15" customWidth="1"/>
    <col min="1279" max="1279" width="5.28515625" bestFit="1" customWidth="1"/>
    <col min="1280" max="1280" width="17.5703125" customWidth="1"/>
    <col min="1281" max="1281" width="19.85546875" customWidth="1"/>
    <col min="1282" max="1282" width="26.7109375" customWidth="1"/>
    <col min="1284" max="1284" width="13.140625" customWidth="1"/>
    <col min="1285" max="1285" width="8.5703125" customWidth="1"/>
    <col min="1286" max="1286" width="6.7109375" bestFit="1" customWidth="1"/>
    <col min="1287" max="1287" width="7" customWidth="1"/>
    <col min="1288" max="1288" width="6.7109375" customWidth="1"/>
    <col min="1289" max="1289" width="20.7109375" customWidth="1"/>
    <col min="1290" max="1290" width="10.5703125" customWidth="1"/>
    <col min="1291" max="1291" width="24.7109375" customWidth="1"/>
    <col min="1292" max="1292" width="12.140625" customWidth="1"/>
    <col min="1293" max="1293" width="9.42578125" customWidth="1"/>
    <col min="1526" max="1526" width="21.28515625" bestFit="1" customWidth="1"/>
    <col min="1527" max="1527" width="21.42578125" bestFit="1" customWidth="1"/>
    <col min="1528" max="1528" width="48.7109375" customWidth="1"/>
    <col min="1529" max="1529" width="8.42578125" bestFit="1" customWidth="1"/>
    <col min="1530" max="1530" width="6.28515625" bestFit="1" customWidth="1"/>
    <col min="1532" max="1532" width="25.28515625" customWidth="1"/>
    <col min="1533" max="1533" width="9.42578125" customWidth="1"/>
    <col min="1534" max="1534" width="15" customWidth="1"/>
    <col min="1535" max="1535" width="5.28515625" bestFit="1" customWidth="1"/>
    <col min="1536" max="1536" width="17.5703125" customWidth="1"/>
    <col min="1537" max="1537" width="19.85546875" customWidth="1"/>
    <col min="1538" max="1538" width="26.7109375" customWidth="1"/>
    <col min="1540" max="1540" width="13.140625" customWidth="1"/>
    <col min="1541" max="1541" width="8.5703125" customWidth="1"/>
    <col min="1542" max="1542" width="6.7109375" bestFit="1" customWidth="1"/>
    <col min="1543" max="1543" width="7" customWidth="1"/>
    <col min="1544" max="1544" width="6.7109375" customWidth="1"/>
    <col min="1545" max="1545" width="20.7109375" customWidth="1"/>
    <col min="1546" max="1546" width="10.5703125" customWidth="1"/>
    <col min="1547" max="1547" width="24.7109375" customWidth="1"/>
    <col min="1548" max="1548" width="12.140625" customWidth="1"/>
    <col min="1549" max="1549" width="9.42578125" customWidth="1"/>
    <col min="1782" max="1782" width="21.28515625" bestFit="1" customWidth="1"/>
    <col min="1783" max="1783" width="21.42578125" bestFit="1" customWidth="1"/>
    <col min="1784" max="1784" width="48.7109375" customWidth="1"/>
    <col min="1785" max="1785" width="8.42578125" bestFit="1" customWidth="1"/>
    <col min="1786" max="1786" width="6.28515625" bestFit="1" customWidth="1"/>
    <col min="1788" max="1788" width="25.28515625" customWidth="1"/>
    <col min="1789" max="1789" width="9.42578125" customWidth="1"/>
    <col min="1790" max="1790" width="15" customWidth="1"/>
    <col min="1791" max="1791" width="5.28515625" bestFit="1" customWidth="1"/>
    <col min="1792" max="1792" width="17.5703125" customWidth="1"/>
    <col min="1793" max="1793" width="19.85546875" customWidth="1"/>
    <col min="1794" max="1794" width="26.7109375" customWidth="1"/>
    <col min="1796" max="1796" width="13.140625" customWidth="1"/>
    <col min="1797" max="1797" width="8.5703125" customWidth="1"/>
    <col min="1798" max="1798" width="6.7109375" bestFit="1" customWidth="1"/>
    <col min="1799" max="1799" width="7" customWidth="1"/>
    <col min="1800" max="1800" width="6.7109375" customWidth="1"/>
    <col min="1801" max="1801" width="20.7109375" customWidth="1"/>
    <col min="1802" max="1802" width="10.5703125" customWidth="1"/>
    <col min="1803" max="1803" width="24.7109375" customWidth="1"/>
    <col min="1804" max="1804" width="12.140625" customWidth="1"/>
    <col min="1805" max="1805" width="9.42578125" customWidth="1"/>
    <col min="2038" max="2038" width="21.28515625" bestFit="1" customWidth="1"/>
    <col min="2039" max="2039" width="21.42578125" bestFit="1" customWidth="1"/>
    <col min="2040" max="2040" width="48.7109375" customWidth="1"/>
    <col min="2041" max="2041" width="8.42578125" bestFit="1" customWidth="1"/>
    <col min="2042" max="2042" width="6.28515625" bestFit="1" customWidth="1"/>
    <col min="2044" max="2044" width="25.28515625" customWidth="1"/>
    <col min="2045" max="2045" width="9.42578125" customWidth="1"/>
    <col min="2046" max="2046" width="15" customWidth="1"/>
    <col min="2047" max="2047" width="5.28515625" bestFit="1" customWidth="1"/>
    <col min="2048" max="2048" width="17.5703125" customWidth="1"/>
    <col min="2049" max="2049" width="19.85546875" customWidth="1"/>
    <col min="2050" max="2050" width="26.7109375" customWidth="1"/>
    <col min="2052" max="2052" width="13.140625" customWidth="1"/>
    <col min="2053" max="2053" width="8.5703125" customWidth="1"/>
    <col min="2054" max="2054" width="6.7109375" bestFit="1" customWidth="1"/>
    <col min="2055" max="2055" width="7" customWidth="1"/>
    <col min="2056" max="2056" width="6.7109375" customWidth="1"/>
    <col min="2057" max="2057" width="20.7109375" customWidth="1"/>
    <col min="2058" max="2058" width="10.5703125" customWidth="1"/>
    <col min="2059" max="2059" width="24.7109375" customWidth="1"/>
    <col min="2060" max="2060" width="12.140625" customWidth="1"/>
    <col min="2061" max="2061" width="9.42578125" customWidth="1"/>
    <col min="2294" max="2294" width="21.28515625" bestFit="1" customWidth="1"/>
    <col min="2295" max="2295" width="21.42578125" bestFit="1" customWidth="1"/>
    <col min="2296" max="2296" width="48.7109375" customWidth="1"/>
    <col min="2297" max="2297" width="8.42578125" bestFit="1" customWidth="1"/>
    <col min="2298" max="2298" width="6.28515625" bestFit="1" customWidth="1"/>
    <col min="2300" max="2300" width="25.28515625" customWidth="1"/>
    <col min="2301" max="2301" width="9.42578125" customWidth="1"/>
    <col min="2302" max="2302" width="15" customWidth="1"/>
    <col min="2303" max="2303" width="5.28515625" bestFit="1" customWidth="1"/>
    <col min="2304" max="2304" width="17.5703125" customWidth="1"/>
    <col min="2305" max="2305" width="19.85546875" customWidth="1"/>
    <col min="2306" max="2306" width="26.7109375" customWidth="1"/>
    <col min="2308" max="2308" width="13.140625" customWidth="1"/>
    <col min="2309" max="2309" width="8.5703125" customWidth="1"/>
    <col min="2310" max="2310" width="6.7109375" bestFit="1" customWidth="1"/>
    <col min="2311" max="2311" width="7" customWidth="1"/>
    <col min="2312" max="2312" width="6.7109375" customWidth="1"/>
    <col min="2313" max="2313" width="20.7109375" customWidth="1"/>
    <col min="2314" max="2314" width="10.5703125" customWidth="1"/>
    <col min="2315" max="2315" width="24.7109375" customWidth="1"/>
    <col min="2316" max="2316" width="12.140625" customWidth="1"/>
    <col min="2317" max="2317" width="9.42578125" customWidth="1"/>
    <col min="2550" max="2550" width="21.28515625" bestFit="1" customWidth="1"/>
    <col min="2551" max="2551" width="21.42578125" bestFit="1" customWidth="1"/>
    <col min="2552" max="2552" width="48.7109375" customWidth="1"/>
    <col min="2553" max="2553" width="8.42578125" bestFit="1" customWidth="1"/>
    <col min="2554" max="2554" width="6.28515625" bestFit="1" customWidth="1"/>
    <col min="2556" max="2556" width="25.28515625" customWidth="1"/>
    <col min="2557" max="2557" width="9.42578125" customWidth="1"/>
    <col min="2558" max="2558" width="15" customWidth="1"/>
    <col min="2559" max="2559" width="5.28515625" bestFit="1" customWidth="1"/>
    <col min="2560" max="2560" width="17.5703125" customWidth="1"/>
    <col min="2561" max="2561" width="19.85546875" customWidth="1"/>
    <col min="2562" max="2562" width="26.7109375" customWidth="1"/>
    <col min="2564" max="2564" width="13.140625" customWidth="1"/>
    <col min="2565" max="2565" width="8.5703125" customWidth="1"/>
    <col min="2566" max="2566" width="6.7109375" bestFit="1" customWidth="1"/>
    <col min="2567" max="2567" width="7" customWidth="1"/>
    <col min="2568" max="2568" width="6.7109375" customWidth="1"/>
    <col min="2569" max="2569" width="20.7109375" customWidth="1"/>
    <col min="2570" max="2570" width="10.5703125" customWidth="1"/>
    <col min="2571" max="2571" width="24.7109375" customWidth="1"/>
    <col min="2572" max="2572" width="12.140625" customWidth="1"/>
    <col min="2573" max="2573" width="9.42578125" customWidth="1"/>
    <col min="2806" max="2806" width="21.28515625" bestFit="1" customWidth="1"/>
    <col min="2807" max="2807" width="21.42578125" bestFit="1" customWidth="1"/>
    <col min="2808" max="2808" width="48.7109375" customWidth="1"/>
    <col min="2809" max="2809" width="8.42578125" bestFit="1" customWidth="1"/>
    <col min="2810" max="2810" width="6.28515625" bestFit="1" customWidth="1"/>
    <col min="2812" max="2812" width="25.28515625" customWidth="1"/>
    <col min="2813" max="2813" width="9.42578125" customWidth="1"/>
    <col min="2814" max="2814" width="15" customWidth="1"/>
    <col min="2815" max="2815" width="5.28515625" bestFit="1" customWidth="1"/>
    <col min="2816" max="2816" width="17.5703125" customWidth="1"/>
    <col min="2817" max="2817" width="19.85546875" customWidth="1"/>
    <col min="2818" max="2818" width="26.7109375" customWidth="1"/>
    <col min="2820" max="2820" width="13.140625" customWidth="1"/>
    <col min="2821" max="2821" width="8.5703125" customWidth="1"/>
    <col min="2822" max="2822" width="6.7109375" bestFit="1" customWidth="1"/>
    <col min="2823" max="2823" width="7" customWidth="1"/>
    <col min="2824" max="2824" width="6.7109375" customWidth="1"/>
    <col min="2825" max="2825" width="20.7109375" customWidth="1"/>
    <col min="2826" max="2826" width="10.5703125" customWidth="1"/>
    <col min="2827" max="2827" width="24.7109375" customWidth="1"/>
    <col min="2828" max="2828" width="12.140625" customWidth="1"/>
    <col min="2829" max="2829" width="9.42578125" customWidth="1"/>
    <col min="3062" max="3062" width="21.28515625" bestFit="1" customWidth="1"/>
    <col min="3063" max="3063" width="21.42578125" bestFit="1" customWidth="1"/>
    <col min="3064" max="3064" width="48.7109375" customWidth="1"/>
    <col min="3065" max="3065" width="8.42578125" bestFit="1" customWidth="1"/>
    <col min="3066" max="3066" width="6.28515625" bestFit="1" customWidth="1"/>
    <col min="3068" max="3068" width="25.28515625" customWidth="1"/>
    <col min="3069" max="3069" width="9.42578125" customWidth="1"/>
    <col min="3070" max="3070" width="15" customWidth="1"/>
    <col min="3071" max="3071" width="5.28515625" bestFit="1" customWidth="1"/>
    <col min="3072" max="3072" width="17.5703125" customWidth="1"/>
    <col min="3073" max="3073" width="19.85546875" customWidth="1"/>
    <col min="3074" max="3074" width="26.7109375" customWidth="1"/>
    <col min="3076" max="3076" width="13.140625" customWidth="1"/>
    <col min="3077" max="3077" width="8.5703125" customWidth="1"/>
    <col min="3078" max="3078" width="6.7109375" bestFit="1" customWidth="1"/>
    <col min="3079" max="3079" width="7" customWidth="1"/>
    <col min="3080" max="3080" width="6.7109375" customWidth="1"/>
    <col min="3081" max="3081" width="20.7109375" customWidth="1"/>
    <col min="3082" max="3082" width="10.5703125" customWidth="1"/>
    <col min="3083" max="3083" width="24.7109375" customWidth="1"/>
    <col min="3084" max="3084" width="12.140625" customWidth="1"/>
    <col min="3085" max="3085" width="9.42578125" customWidth="1"/>
    <col min="3318" max="3318" width="21.28515625" bestFit="1" customWidth="1"/>
    <col min="3319" max="3319" width="21.42578125" bestFit="1" customWidth="1"/>
    <col min="3320" max="3320" width="48.7109375" customWidth="1"/>
    <col min="3321" max="3321" width="8.42578125" bestFit="1" customWidth="1"/>
    <col min="3322" max="3322" width="6.28515625" bestFit="1" customWidth="1"/>
    <col min="3324" max="3324" width="25.28515625" customWidth="1"/>
    <col min="3325" max="3325" width="9.42578125" customWidth="1"/>
    <col min="3326" max="3326" width="15" customWidth="1"/>
    <col min="3327" max="3327" width="5.28515625" bestFit="1" customWidth="1"/>
    <col min="3328" max="3328" width="17.5703125" customWidth="1"/>
    <col min="3329" max="3329" width="19.85546875" customWidth="1"/>
    <col min="3330" max="3330" width="26.7109375" customWidth="1"/>
    <col min="3332" max="3332" width="13.140625" customWidth="1"/>
    <col min="3333" max="3333" width="8.5703125" customWidth="1"/>
    <col min="3334" max="3334" width="6.7109375" bestFit="1" customWidth="1"/>
    <col min="3335" max="3335" width="7" customWidth="1"/>
    <col min="3336" max="3336" width="6.7109375" customWidth="1"/>
    <col min="3337" max="3337" width="20.7109375" customWidth="1"/>
    <col min="3338" max="3338" width="10.5703125" customWidth="1"/>
    <col min="3339" max="3339" width="24.7109375" customWidth="1"/>
    <col min="3340" max="3340" width="12.140625" customWidth="1"/>
    <col min="3341" max="3341" width="9.42578125" customWidth="1"/>
    <col min="3574" max="3574" width="21.28515625" bestFit="1" customWidth="1"/>
    <col min="3575" max="3575" width="21.42578125" bestFit="1" customWidth="1"/>
    <col min="3576" max="3576" width="48.7109375" customWidth="1"/>
    <col min="3577" max="3577" width="8.42578125" bestFit="1" customWidth="1"/>
    <col min="3578" max="3578" width="6.28515625" bestFit="1" customWidth="1"/>
    <col min="3580" max="3580" width="25.28515625" customWidth="1"/>
    <col min="3581" max="3581" width="9.42578125" customWidth="1"/>
    <col min="3582" max="3582" width="15" customWidth="1"/>
    <col min="3583" max="3583" width="5.28515625" bestFit="1" customWidth="1"/>
    <col min="3584" max="3584" width="17.5703125" customWidth="1"/>
    <col min="3585" max="3585" width="19.85546875" customWidth="1"/>
    <col min="3586" max="3586" width="26.7109375" customWidth="1"/>
    <col min="3588" max="3588" width="13.140625" customWidth="1"/>
    <col min="3589" max="3589" width="8.5703125" customWidth="1"/>
    <col min="3590" max="3590" width="6.7109375" bestFit="1" customWidth="1"/>
    <col min="3591" max="3591" width="7" customWidth="1"/>
    <col min="3592" max="3592" width="6.7109375" customWidth="1"/>
    <col min="3593" max="3593" width="20.7109375" customWidth="1"/>
    <col min="3594" max="3594" width="10.5703125" customWidth="1"/>
    <col min="3595" max="3595" width="24.7109375" customWidth="1"/>
    <col min="3596" max="3596" width="12.140625" customWidth="1"/>
    <col min="3597" max="3597" width="9.42578125" customWidth="1"/>
    <col min="3830" max="3830" width="21.28515625" bestFit="1" customWidth="1"/>
    <col min="3831" max="3831" width="21.42578125" bestFit="1" customWidth="1"/>
    <col min="3832" max="3832" width="48.7109375" customWidth="1"/>
    <col min="3833" max="3833" width="8.42578125" bestFit="1" customWidth="1"/>
    <col min="3834" max="3834" width="6.28515625" bestFit="1" customWidth="1"/>
    <col min="3836" max="3836" width="25.28515625" customWidth="1"/>
    <col min="3837" max="3837" width="9.42578125" customWidth="1"/>
    <col min="3838" max="3838" width="15" customWidth="1"/>
    <col min="3839" max="3839" width="5.28515625" bestFit="1" customWidth="1"/>
    <col min="3840" max="3840" width="17.5703125" customWidth="1"/>
    <col min="3841" max="3841" width="19.85546875" customWidth="1"/>
    <col min="3842" max="3842" width="26.7109375" customWidth="1"/>
    <col min="3844" max="3844" width="13.140625" customWidth="1"/>
    <col min="3845" max="3845" width="8.5703125" customWidth="1"/>
    <col min="3846" max="3846" width="6.7109375" bestFit="1" customWidth="1"/>
    <col min="3847" max="3847" width="7" customWidth="1"/>
    <col min="3848" max="3848" width="6.7109375" customWidth="1"/>
    <col min="3849" max="3849" width="20.7109375" customWidth="1"/>
    <col min="3850" max="3850" width="10.5703125" customWidth="1"/>
    <col min="3851" max="3851" width="24.7109375" customWidth="1"/>
    <col min="3852" max="3852" width="12.140625" customWidth="1"/>
    <col min="3853" max="3853" width="9.42578125" customWidth="1"/>
    <col min="4086" max="4086" width="21.28515625" bestFit="1" customWidth="1"/>
    <col min="4087" max="4087" width="21.42578125" bestFit="1" customWidth="1"/>
    <col min="4088" max="4088" width="48.7109375" customWidth="1"/>
    <col min="4089" max="4089" width="8.42578125" bestFit="1" customWidth="1"/>
    <col min="4090" max="4090" width="6.28515625" bestFit="1" customWidth="1"/>
    <col min="4092" max="4092" width="25.28515625" customWidth="1"/>
    <col min="4093" max="4093" width="9.42578125" customWidth="1"/>
    <col min="4094" max="4094" width="15" customWidth="1"/>
    <col min="4095" max="4095" width="5.28515625" bestFit="1" customWidth="1"/>
    <col min="4096" max="4096" width="17.5703125" customWidth="1"/>
    <col min="4097" max="4097" width="19.85546875" customWidth="1"/>
    <col min="4098" max="4098" width="26.7109375" customWidth="1"/>
    <col min="4100" max="4100" width="13.140625" customWidth="1"/>
    <col min="4101" max="4101" width="8.5703125" customWidth="1"/>
    <col min="4102" max="4102" width="6.7109375" bestFit="1" customWidth="1"/>
    <col min="4103" max="4103" width="7" customWidth="1"/>
    <col min="4104" max="4104" width="6.7109375" customWidth="1"/>
    <col min="4105" max="4105" width="20.7109375" customWidth="1"/>
    <col min="4106" max="4106" width="10.5703125" customWidth="1"/>
    <col min="4107" max="4107" width="24.7109375" customWidth="1"/>
    <col min="4108" max="4108" width="12.140625" customWidth="1"/>
    <col min="4109" max="4109" width="9.42578125" customWidth="1"/>
    <col min="4342" max="4342" width="21.28515625" bestFit="1" customWidth="1"/>
    <col min="4343" max="4343" width="21.42578125" bestFit="1" customWidth="1"/>
    <col min="4344" max="4344" width="48.7109375" customWidth="1"/>
    <col min="4345" max="4345" width="8.42578125" bestFit="1" customWidth="1"/>
    <col min="4346" max="4346" width="6.28515625" bestFit="1" customWidth="1"/>
    <col min="4348" max="4348" width="25.28515625" customWidth="1"/>
    <col min="4349" max="4349" width="9.42578125" customWidth="1"/>
    <col min="4350" max="4350" width="15" customWidth="1"/>
    <col min="4351" max="4351" width="5.28515625" bestFit="1" customWidth="1"/>
    <col min="4352" max="4352" width="17.5703125" customWidth="1"/>
    <col min="4353" max="4353" width="19.85546875" customWidth="1"/>
    <col min="4354" max="4354" width="26.7109375" customWidth="1"/>
    <col min="4356" max="4356" width="13.140625" customWidth="1"/>
    <col min="4357" max="4357" width="8.5703125" customWidth="1"/>
    <col min="4358" max="4358" width="6.7109375" bestFit="1" customWidth="1"/>
    <col min="4359" max="4359" width="7" customWidth="1"/>
    <col min="4360" max="4360" width="6.7109375" customWidth="1"/>
    <col min="4361" max="4361" width="20.7109375" customWidth="1"/>
    <col min="4362" max="4362" width="10.5703125" customWidth="1"/>
    <col min="4363" max="4363" width="24.7109375" customWidth="1"/>
    <col min="4364" max="4364" width="12.140625" customWidth="1"/>
    <col min="4365" max="4365" width="9.42578125" customWidth="1"/>
    <col min="4598" max="4598" width="21.28515625" bestFit="1" customWidth="1"/>
    <col min="4599" max="4599" width="21.42578125" bestFit="1" customWidth="1"/>
    <col min="4600" max="4600" width="48.7109375" customWidth="1"/>
    <col min="4601" max="4601" width="8.42578125" bestFit="1" customWidth="1"/>
    <col min="4602" max="4602" width="6.28515625" bestFit="1" customWidth="1"/>
    <col min="4604" max="4604" width="25.28515625" customWidth="1"/>
    <col min="4605" max="4605" width="9.42578125" customWidth="1"/>
    <col min="4606" max="4606" width="15" customWidth="1"/>
    <col min="4607" max="4607" width="5.28515625" bestFit="1" customWidth="1"/>
    <col min="4608" max="4608" width="17.5703125" customWidth="1"/>
    <col min="4609" max="4609" width="19.85546875" customWidth="1"/>
    <col min="4610" max="4610" width="26.7109375" customWidth="1"/>
    <col min="4612" max="4612" width="13.140625" customWidth="1"/>
    <col min="4613" max="4613" width="8.5703125" customWidth="1"/>
    <col min="4614" max="4614" width="6.7109375" bestFit="1" customWidth="1"/>
    <col min="4615" max="4615" width="7" customWidth="1"/>
    <col min="4616" max="4616" width="6.7109375" customWidth="1"/>
    <col min="4617" max="4617" width="20.7109375" customWidth="1"/>
    <col min="4618" max="4618" width="10.5703125" customWidth="1"/>
    <col min="4619" max="4619" width="24.7109375" customWidth="1"/>
    <col min="4620" max="4620" width="12.140625" customWidth="1"/>
    <col min="4621" max="4621" width="9.42578125" customWidth="1"/>
    <col min="4854" max="4854" width="21.28515625" bestFit="1" customWidth="1"/>
    <col min="4855" max="4855" width="21.42578125" bestFit="1" customWidth="1"/>
    <col min="4856" max="4856" width="48.7109375" customWidth="1"/>
    <col min="4857" max="4857" width="8.42578125" bestFit="1" customWidth="1"/>
    <col min="4858" max="4858" width="6.28515625" bestFit="1" customWidth="1"/>
    <col min="4860" max="4860" width="25.28515625" customWidth="1"/>
    <col min="4861" max="4861" width="9.42578125" customWidth="1"/>
    <col min="4862" max="4862" width="15" customWidth="1"/>
    <col min="4863" max="4863" width="5.28515625" bestFit="1" customWidth="1"/>
    <col min="4864" max="4864" width="17.5703125" customWidth="1"/>
    <col min="4865" max="4865" width="19.85546875" customWidth="1"/>
    <col min="4866" max="4866" width="26.7109375" customWidth="1"/>
    <col min="4868" max="4868" width="13.140625" customWidth="1"/>
    <col min="4869" max="4869" width="8.5703125" customWidth="1"/>
    <col min="4870" max="4870" width="6.7109375" bestFit="1" customWidth="1"/>
    <col min="4871" max="4871" width="7" customWidth="1"/>
    <col min="4872" max="4872" width="6.7109375" customWidth="1"/>
    <col min="4873" max="4873" width="20.7109375" customWidth="1"/>
    <col min="4874" max="4874" width="10.5703125" customWidth="1"/>
    <col min="4875" max="4875" width="24.7109375" customWidth="1"/>
    <col min="4876" max="4876" width="12.140625" customWidth="1"/>
    <col min="4877" max="4877" width="9.42578125" customWidth="1"/>
    <col min="5110" max="5110" width="21.28515625" bestFit="1" customWidth="1"/>
    <col min="5111" max="5111" width="21.42578125" bestFit="1" customWidth="1"/>
    <col min="5112" max="5112" width="48.7109375" customWidth="1"/>
    <col min="5113" max="5113" width="8.42578125" bestFit="1" customWidth="1"/>
    <col min="5114" max="5114" width="6.28515625" bestFit="1" customWidth="1"/>
    <col min="5116" max="5116" width="25.28515625" customWidth="1"/>
    <col min="5117" max="5117" width="9.42578125" customWidth="1"/>
    <col min="5118" max="5118" width="15" customWidth="1"/>
    <col min="5119" max="5119" width="5.28515625" bestFit="1" customWidth="1"/>
    <col min="5120" max="5120" width="17.5703125" customWidth="1"/>
    <col min="5121" max="5121" width="19.85546875" customWidth="1"/>
    <col min="5122" max="5122" width="26.7109375" customWidth="1"/>
    <col min="5124" max="5124" width="13.140625" customWidth="1"/>
    <col min="5125" max="5125" width="8.5703125" customWidth="1"/>
    <col min="5126" max="5126" width="6.7109375" bestFit="1" customWidth="1"/>
    <col min="5127" max="5127" width="7" customWidth="1"/>
    <col min="5128" max="5128" width="6.7109375" customWidth="1"/>
    <col min="5129" max="5129" width="20.7109375" customWidth="1"/>
    <col min="5130" max="5130" width="10.5703125" customWidth="1"/>
    <col min="5131" max="5131" width="24.7109375" customWidth="1"/>
    <col min="5132" max="5132" width="12.140625" customWidth="1"/>
    <col min="5133" max="5133" width="9.42578125" customWidth="1"/>
    <col min="5366" max="5366" width="21.28515625" bestFit="1" customWidth="1"/>
    <col min="5367" max="5367" width="21.42578125" bestFit="1" customWidth="1"/>
    <col min="5368" max="5368" width="48.7109375" customWidth="1"/>
    <col min="5369" max="5369" width="8.42578125" bestFit="1" customWidth="1"/>
    <col min="5370" max="5370" width="6.28515625" bestFit="1" customWidth="1"/>
    <col min="5372" max="5372" width="25.28515625" customWidth="1"/>
    <col min="5373" max="5373" width="9.42578125" customWidth="1"/>
    <col min="5374" max="5374" width="15" customWidth="1"/>
    <col min="5375" max="5375" width="5.28515625" bestFit="1" customWidth="1"/>
    <col min="5376" max="5376" width="17.5703125" customWidth="1"/>
    <col min="5377" max="5377" width="19.85546875" customWidth="1"/>
    <col min="5378" max="5378" width="26.7109375" customWidth="1"/>
    <col min="5380" max="5380" width="13.140625" customWidth="1"/>
    <col min="5381" max="5381" width="8.5703125" customWidth="1"/>
    <col min="5382" max="5382" width="6.7109375" bestFit="1" customWidth="1"/>
    <col min="5383" max="5383" width="7" customWidth="1"/>
    <col min="5384" max="5384" width="6.7109375" customWidth="1"/>
    <col min="5385" max="5385" width="20.7109375" customWidth="1"/>
    <col min="5386" max="5386" width="10.5703125" customWidth="1"/>
    <col min="5387" max="5387" width="24.7109375" customWidth="1"/>
    <col min="5388" max="5388" width="12.140625" customWidth="1"/>
    <col min="5389" max="5389" width="9.42578125" customWidth="1"/>
    <col min="5622" max="5622" width="21.28515625" bestFit="1" customWidth="1"/>
    <col min="5623" max="5623" width="21.42578125" bestFit="1" customWidth="1"/>
    <col min="5624" max="5624" width="48.7109375" customWidth="1"/>
    <col min="5625" max="5625" width="8.42578125" bestFit="1" customWidth="1"/>
    <col min="5626" max="5626" width="6.28515625" bestFit="1" customWidth="1"/>
    <col min="5628" max="5628" width="25.28515625" customWidth="1"/>
    <col min="5629" max="5629" width="9.42578125" customWidth="1"/>
    <col min="5630" max="5630" width="15" customWidth="1"/>
    <col min="5631" max="5631" width="5.28515625" bestFit="1" customWidth="1"/>
    <col min="5632" max="5632" width="17.5703125" customWidth="1"/>
    <col min="5633" max="5633" width="19.85546875" customWidth="1"/>
    <col min="5634" max="5634" width="26.7109375" customWidth="1"/>
    <col min="5636" max="5636" width="13.140625" customWidth="1"/>
    <col min="5637" max="5637" width="8.5703125" customWidth="1"/>
    <col min="5638" max="5638" width="6.7109375" bestFit="1" customWidth="1"/>
    <col min="5639" max="5639" width="7" customWidth="1"/>
    <col min="5640" max="5640" width="6.7109375" customWidth="1"/>
    <col min="5641" max="5641" width="20.7109375" customWidth="1"/>
    <col min="5642" max="5642" width="10.5703125" customWidth="1"/>
    <col min="5643" max="5643" width="24.7109375" customWidth="1"/>
    <col min="5644" max="5644" width="12.140625" customWidth="1"/>
    <col min="5645" max="5645" width="9.42578125" customWidth="1"/>
    <col min="5878" max="5878" width="21.28515625" bestFit="1" customWidth="1"/>
    <col min="5879" max="5879" width="21.42578125" bestFit="1" customWidth="1"/>
    <col min="5880" max="5880" width="48.7109375" customWidth="1"/>
    <col min="5881" max="5881" width="8.42578125" bestFit="1" customWidth="1"/>
    <col min="5882" max="5882" width="6.28515625" bestFit="1" customWidth="1"/>
    <col min="5884" max="5884" width="25.28515625" customWidth="1"/>
    <col min="5885" max="5885" width="9.42578125" customWidth="1"/>
    <col min="5886" max="5886" width="15" customWidth="1"/>
    <col min="5887" max="5887" width="5.28515625" bestFit="1" customWidth="1"/>
    <col min="5888" max="5888" width="17.5703125" customWidth="1"/>
    <col min="5889" max="5889" width="19.85546875" customWidth="1"/>
    <col min="5890" max="5890" width="26.7109375" customWidth="1"/>
    <col min="5892" max="5892" width="13.140625" customWidth="1"/>
    <col min="5893" max="5893" width="8.5703125" customWidth="1"/>
    <col min="5894" max="5894" width="6.7109375" bestFit="1" customWidth="1"/>
    <col min="5895" max="5895" width="7" customWidth="1"/>
    <col min="5896" max="5896" width="6.7109375" customWidth="1"/>
    <col min="5897" max="5897" width="20.7109375" customWidth="1"/>
    <col min="5898" max="5898" width="10.5703125" customWidth="1"/>
    <col min="5899" max="5899" width="24.7109375" customWidth="1"/>
    <col min="5900" max="5900" width="12.140625" customWidth="1"/>
    <col min="5901" max="5901" width="9.42578125" customWidth="1"/>
    <col min="6134" max="6134" width="21.28515625" bestFit="1" customWidth="1"/>
    <col min="6135" max="6135" width="21.42578125" bestFit="1" customWidth="1"/>
    <col min="6136" max="6136" width="48.7109375" customWidth="1"/>
    <col min="6137" max="6137" width="8.42578125" bestFit="1" customWidth="1"/>
    <col min="6138" max="6138" width="6.28515625" bestFit="1" customWidth="1"/>
    <col min="6140" max="6140" width="25.28515625" customWidth="1"/>
    <col min="6141" max="6141" width="9.42578125" customWidth="1"/>
    <col min="6142" max="6142" width="15" customWidth="1"/>
    <col min="6143" max="6143" width="5.28515625" bestFit="1" customWidth="1"/>
    <col min="6144" max="6144" width="17.5703125" customWidth="1"/>
    <col min="6145" max="6145" width="19.85546875" customWidth="1"/>
    <col min="6146" max="6146" width="26.7109375" customWidth="1"/>
    <col min="6148" max="6148" width="13.140625" customWidth="1"/>
    <col min="6149" max="6149" width="8.5703125" customWidth="1"/>
    <col min="6150" max="6150" width="6.7109375" bestFit="1" customWidth="1"/>
    <col min="6151" max="6151" width="7" customWidth="1"/>
    <col min="6152" max="6152" width="6.7109375" customWidth="1"/>
    <col min="6153" max="6153" width="20.7109375" customWidth="1"/>
    <col min="6154" max="6154" width="10.5703125" customWidth="1"/>
    <col min="6155" max="6155" width="24.7109375" customWidth="1"/>
    <col min="6156" max="6156" width="12.140625" customWidth="1"/>
    <col min="6157" max="6157" width="9.42578125" customWidth="1"/>
    <col min="6390" max="6390" width="21.28515625" bestFit="1" customWidth="1"/>
    <col min="6391" max="6391" width="21.42578125" bestFit="1" customWidth="1"/>
    <col min="6392" max="6392" width="48.7109375" customWidth="1"/>
    <col min="6393" max="6393" width="8.42578125" bestFit="1" customWidth="1"/>
    <col min="6394" max="6394" width="6.28515625" bestFit="1" customWidth="1"/>
    <col min="6396" max="6396" width="25.28515625" customWidth="1"/>
    <col min="6397" max="6397" width="9.42578125" customWidth="1"/>
    <col min="6398" max="6398" width="15" customWidth="1"/>
    <col min="6399" max="6399" width="5.28515625" bestFit="1" customWidth="1"/>
    <col min="6400" max="6400" width="17.5703125" customWidth="1"/>
    <col min="6401" max="6401" width="19.85546875" customWidth="1"/>
    <col min="6402" max="6402" width="26.7109375" customWidth="1"/>
    <col min="6404" max="6404" width="13.140625" customWidth="1"/>
    <col min="6405" max="6405" width="8.5703125" customWidth="1"/>
    <col min="6406" max="6406" width="6.7109375" bestFit="1" customWidth="1"/>
    <col min="6407" max="6407" width="7" customWidth="1"/>
    <col min="6408" max="6408" width="6.7109375" customWidth="1"/>
    <col min="6409" max="6409" width="20.7109375" customWidth="1"/>
    <col min="6410" max="6410" width="10.5703125" customWidth="1"/>
    <col min="6411" max="6411" width="24.7109375" customWidth="1"/>
    <col min="6412" max="6412" width="12.140625" customWidth="1"/>
    <col min="6413" max="6413" width="9.42578125" customWidth="1"/>
    <col min="6646" max="6646" width="21.28515625" bestFit="1" customWidth="1"/>
    <col min="6647" max="6647" width="21.42578125" bestFit="1" customWidth="1"/>
    <col min="6648" max="6648" width="48.7109375" customWidth="1"/>
    <col min="6649" max="6649" width="8.42578125" bestFit="1" customWidth="1"/>
    <col min="6650" max="6650" width="6.28515625" bestFit="1" customWidth="1"/>
    <col min="6652" max="6652" width="25.28515625" customWidth="1"/>
    <col min="6653" max="6653" width="9.42578125" customWidth="1"/>
    <col min="6654" max="6654" width="15" customWidth="1"/>
    <col min="6655" max="6655" width="5.28515625" bestFit="1" customWidth="1"/>
    <col min="6656" max="6656" width="17.5703125" customWidth="1"/>
    <col min="6657" max="6657" width="19.85546875" customWidth="1"/>
    <col min="6658" max="6658" width="26.7109375" customWidth="1"/>
    <col min="6660" max="6660" width="13.140625" customWidth="1"/>
    <col min="6661" max="6661" width="8.5703125" customWidth="1"/>
    <col min="6662" max="6662" width="6.7109375" bestFit="1" customWidth="1"/>
    <col min="6663" max="6663" width="7" customWidth="1"/>
    <col min="6664" max="6664" width="6.7109375" customWidth="1"/>
    <col min="6665" max="6665" width="20.7109375" customWidth="1"/>
    <col min="6666" max="6666" width="10.5703125" customWidth="1"/>
    <col min="6667" max="6667" width="24.7109375" customWidth="1"/>
    <col min="6668" max="6668" width="12.140625" customWidth="1"/>
    <col min="6669" max="6669" width="9.42578125" customWidth="1"/>
    <col min="6902" max="6902" width="21.28515625" bestFit="1" customWidth="1"/>
    <col min="6903" max="6903" width="21.42578125" bestFit="1" customWidth="1"/>
    <col min="6904" max="6904" width="48.7109375" customWidth="1"/>
    <col min="6905" max="6905" width="8.42578125" bestFit="1" customWidth="1"/>
    <col min="6906" max="6906" width="6.28515625" bestFit="1" customWidth="1"/>
    <col min="6908" max="6908" width="25.28515625" customWidth="1"/>
    <col min="6909" max="6909" width="9.42578125" customWidth="1"/>
    <col min="6910" max="6910" width="15" customWidth="1"/>
    <col min="6911" max="6911" width="5.28515625" bestFit="1" customWidth="1"/>
    <col min="6912" max="6912" width="17.5703125" customWidth="1"/>
    <col min="6913" max="6913" width="19.85546875" customWidth="1"/>
    <col min="6914" max="6914" width="26.7109375" customWidth="1"/>
    <col min="6916" max="6916" width="13.140625" customWidth="1"/>
    <col min="6917" max="6917" width="8.5703125" customWidth="1"/>
    <col min="6918" max="6918" width="6.7109375" bestFit="1" customWidth="1"/>
    <col min="6919" max="6919" width="7" customWidth="1"/>
    <col min="6920" max="6920" width="6.7109375" customWidth="1"/>
    <col min="6921" max="6921" width="20.7109375" customWidth="1"/>
    <col min="6922" max="6922" width="10.5703125" customWidth="1"/>
    <col min="6923" max="6923" width="24.7109375" customWidth="1"/>
    <col min="6924" max="6924" width="12.140625" customWidth="1"/>
    <col min="6925" max="6925" width="9.42578125" customWidth="1"/>
    <col min="7158" max="7158" width="21.28515625" bestFit="1" customWidth="1"/>
    <col min="7159" max="7159" width="21.42578125" bestFit="1" customWidth="1"/>
    <col min="7160" max="7160" width="48.7109375" customWidth="1"/>
    <col min="7161" max="7161" width="8.42578125" bestFit="1" customWidth="1"/>
    <col min="7162" max="7162" width="6.28515625" bestFit="1" customWidth="1"/>
    <col min="7164" max="7164" width="25.28515625" customWidth="1"/>
    <col min="7165" max="7165" width="9.42578125" customWidth="1"/>
    <col min="7166" max="7166" width="15" customWidth="1"/>
    <col min="7167" max="7167" width="5.28515625" bestFit="1" customWidth="1"/>
    <col min="7168" max="7168" width="17.5703125" customWidth="1"/>
    <col min="7169" max="7169" width="19.85546875" customWidth="1"/>
    <col min="7170" max="7170" width="26.7109375" customWidth="1"/>
    <col min="7172" max="7172" width="13.140625" customWidth="1"/>
    <col min="7173" max="7173" width="8.5703125" customWidth="1"/>
    <col min="7174" max="7174" width="6.7109375" bestFit="1" customWidth="1"/>
    <col min="7175" max="7175" width="7" customWidth="1"/>
    <col min="7176" max="7176" width="6.7109375" customWidth="1"/>
    <col min="7177" max="7177" width="20.7109375" customWidth="1"/>
    <col min="7178" max="7178" width="10.5703125" customWidth="1"/>
    <col min="7179" max="7179" width="24.7109375" customWidth="1"/>
    <col min="7180" max="7180" width="12.140625" customWidth="1"/>
    <col min="7181" max="7181" width="9.42578125" customWidth="1"/>
    <col min="7414" max="7414" width="21.28515625" bestFit="1" customWidth="1"/>
    <col min="7415" max="7415" width="21.42578125" bestFit="1" customWidth="1"/>
    <col min="7416" max="7416" width="48.7109375" customWidth="1"/>
    <col min="7417" max="7417" width="8.42578125" bestFit="1" customWidth="1"/>
    <col min="7418" max="7418" width="6.28515625" bestFit="1" customWidth="1"/>
    <col min="7420" max="7420" width="25.28515625" customWidth="1"/>
    <col min="7421" max="7421" width="9.42578125" customWidth="1"/>
    <col min="7422" max="7422" width="15" customWidth="1"/>
    <col min="7423" max="7423" width="5.28515625" bestFit="1" customWidth="1"/>
    <col min="7424" max="7424" width="17.5703125" customWidth="1"/>
    <col min="7425" max="7425" width="19.85546875" customWidth="1"/>
    <col min="7426" max="7426" width="26.7109375" customWidth="1"/>
    <col min="7428" max="7428" width="13.140625" customWidth="1"/>
    <col min="7429" max="7429" width="8.5703125" customWidth="1"/>
    <col min="7430" max="7430" width="6.7109375" bestFit="1" customWidth="1"/>
    <col min="7431" max="7431" width="7" customWidth="1"/>
    <col min="7432" max="7432" width="6.7109375" customWidth="1"/>
    <col min="7433" max="7433" width="20.7109375" customWidth="1"/>
    <col min="7434" max="7434" width="10.5703125" customWidth="1"/>
    <col min="7435" max="7435" width="24.7109375" customWidth="1"/>
    <col min="7436" max="7436" width="12.140625" customWidth="1"/>
    <col min="7437" max="7437" width="9.42578125" customWidth="1"/>
    <col min="7670" max="7670" width="21.28515625" bestFit="1" customWidth="1"/>
    <col min="7671" max="7671" width="21.42578125" bestFit="1" customWidth="1"/>
    <col min="7672" max="7672" width="48.7109375" customWidth="1"/>
    <col min="7673" max="7673" width="8.42578125" bestFit="1" customWidth="1"/>
    <col min="7674" max="7674" width="6.28515625" bestFit="1" customWidth="1"/>
    <col min="7676" max="7676" width="25.28515625" customWidth="1"/>
    <col min="7677" max="7677" width="9.42578125" customWidth="1"/>
    <col min="7678" max="7678" width="15" customWidth="1"/>
    <col min="7679" max="7679" width="5.28515625" bestFit="1" customWidth="1"/>
    <col min="7680" max="7680" width="17.5703125" customWidth="1"/>
    <col min="7681" max="7681" width="19.85546875" customWidth="1"/>
    <col min="7682" max="7682" width="26.7109375" customWidth="1"/>
    <col min="7684" max="7684" width="13.140625" customWidth="1"/>
    <col min="7685" max="7685" width="8.5703125" customWidth="1"/>
    <col min="7686" max="7686" width="6.7109375" bestFit="1" customWidth="1"/>
    <col min="7687" max="7687" width="7" customWidth="1"/>
    <col min="7688" max="7688" width="6.7109375" customWidth="1"/>
    <col min="7689" max="7689" width="20.7109375" customWidth="1"/>
    <col min="7690" max="7690" width="10.5703125" customWidth="1"/>
    <col min="7691" max="7691" width="24.7109375" customWidth="1"/>
    <col min="7692" max="7692" width="12.140625" customWidth="1"/>
    <col min="7693" max="7693" width="9.42578125" customWidth="1"/>
    <col min="7926" max="7926" width="21.28515625" bestFit="1" customWidth="1"/>
    <col min="7927" max="7927" width="21.42578125" bestFit="1" customWidth="1"/>
    <col min="7928" max="7928" width="48.7109375" customWidth="1"/>
    <col min="7929" max="7929" width="8.42578125" bestFit="1" customWidth="1"/>
    <col min="7930" max="7930" width="6.28515625" bestFit="1" customWidth="1"/>
    <col min="7932" max="7932" width="25.28515625" customWidth="1"/>
    <col min="7933" max="7933" width="9.42578125" customWidth="1"/>
    <col min="7934" max="7934" width="15" customWidth="1"/>
    <col min="7935" max="7935" width="5.28515625" bestFit="1" customWidth="1"/>
    <col min="7936" max="7936" width="17.5703125" customWidth="1"/>
    <col min="7937" max="7937" width="19.85546875" customWidth="1"/>
    <col min="7938" max="7938" width="26.7109375" customWidth="1"/>
    <col min="7940" max="7940" width="13.140625" customWidth="1"/>
    <col min="7941" max="7941" width="8.5703125" customWidth="1"/>
    <col min="7942" max="7942" width="6.7109375" bestFit="1" customWidth="1"/>
    <col min="7943" max="7943" width="7" customWidth="1"/>
    <col min="7944" max="7944" width="6.7109375" customWidth="1"/>
    <col min="7945" max="7945" width="20.7109375" customWidth="1"/>
    <col min="7946" max="7946" width="10.5703125" customWidth="1"/>
    <col min="7947" max="7947" width="24.7109375" customWidth="1"/>
    <col min="7948" max="7948" width="12.140625" customWidth="1"/>
    <col min="7949" max="7949" width="9.42578125" customWidth="1"/>
    <col min="8182" max="8182" width="21.28515625" bestFit="1" customWidth="1"/>
    <col min="8183" max="8183" width="21.42578125" bestFit="1" customWidth="1"/>
    <col min="8184" max="8184" width="48.7109375" customWidth="1"/>
    <col min="8185" max="8185" width="8.42578125" bestFit="1" customWidth="1"/>
    <col min="8186" max="8186" width="6.28515625" bestFit="1" customWidth="1"/>
    <col min="8188" max="8188" width="25.28515625" customWidth="1"/>
    <col min="8189" max="8189" width="9.42578125" customWidth="1"/>
    <col min="8190" max="8190" width="15" customWidth="1"/>
    <col min="8191" max="8191" width="5.28515625" bestFit="1" customWidth="1"/>
    <col min="8192" max="8192" width="17.5703125" customWidth="1"/>
    <col min="8193" max="8193" width="19.85546875" customWidth="1"/>
    <col min="8194" max="8194" width="26.7109375" customWidth="1"/>
    <col min="8196" max="8196" width="13.140625" customWidth="1"/>
    <col min="8197" max="8197" width="8.5703125" customWidth="1"/>
    <col min="8198" max="8198" width="6.7109375" bestFit="1" customWidth="1"/>
    <col min="8199" max="8199" width="7" customWidth="1"/>
    <col min="8200" max="8200" width="6.7109375" customWidth="1"/>
    <col min="8201" max="8201" width="20.7109375" customWidth="1"/>
    <col min="8202" max="8202" width="10.5703125" customWidth="1"/>
    <col min="8203" max="8203" width="24.7109375" customWidth="1"/>
    <col min="8204" max="8204" width="12.140625" customWidth="1"/>
    <col min="8205" max="8205" width="9.42578125" customWidth="1"/>
    <col min="8438" max="8438" width="21.28515625" bestFit="1" customWidth="1"/>
    <col min="8439" max="8439" width="21.42578125" bestFit="1" customWidth="1"/>
    <col min="8440" max="8440" width="48.7109375" customWidth="1"/>
    <col min="8441" max="8441" width="8.42578125" bestFit="1" customWidth="1"/>
    <col min="8442" max="8442" width="6.28515625" bestFit="1" customWidth="1"/>
    <col min="8444" max="8444" width="25.28515625" customWidth="1"/>
    <col min="8445" max="8445" width="9.42578125" customWidth="1"/>
    <col min="8446" max="8446" width="15" customWidth="1"/>
    <col min="8447" max="8447" width="5.28515625" bestFit="1" customWidth="1"/>
    <col min="8448" max="8448" width="17.5703125" customWidth="1"/>
    <col min="8449" max="8449" width="19.85546875" customWidth="1"/>
    <col min="8450" max="8450" width="26.7109375" customWidth="1"/>
    <col min="8452" max="8452" width="13.140625" customWidth="1"/>
    <col min="8453" max="8453" width="8.5703125" customWidth="1"/>
    <col min="8454" max="8454" width="6.7109375" bestFit="1" customWidth="1"/>
    <col min="8455" max="8455" width="7" customWidth="1"/>
    <col min="8456" max="8456" width="6.7109375" customWidth="1"/>
    <col min="8457" max="8457" width="20.7109375" customWidth="1"/>
    <col min="8458" max="8458" width="10.5703125" customWidth="1"/>
    <col min="8459" max="8459" width="24.7109375" customWidth="1"/>
    <col min="8460" max="8460" width="12.140625" customWidth="1"/>
    <col min="8461" max="8461" width="9.42578125" customWidth="1"/>
    <col min="8694" max="8694" width="21.28515625" bestFit="1" customWidth="1"/>
    <col min="8695" max="8695" width="21.42578125" bestFit="1" customWidth="1"/>
    <col min="8696" max="8696" width="48.7109375" customWidth="1"/>
    <col min="8697" max="8697" width="8.42578125" bestFit="1" customWidth="1"/>
    <col min="8698" max="8698" width="6.28515625" bestFit="1" customWidth="1"/>
    <col min="8700" max="8700" width="25.28515625" customWidth="1"/>
    <col min="8701" max="8701" width="9.42578125" customWidth="1"/>
    <col min="8702" max="8702" width="15" customWidth="1"/>
    <col min="8703" max="8703" width="5.28515625" bestFit="1" customWidth="1"/>
    <col min="8704" max="8704" width="17.5703125" customWidth="1"/>
    <col min="8705" max="8705" width="19.85546875" customWidth="1"/>
    <col min="8706" max="8706" width="26.7109375" customWidth="1"/>
    <col min="8708" max="8708" width="13.140625" customWidth="1"/>
    <col min="8709" max="8709" width="8.5703125" customWidth="1"/>
    <col min="8710" max="8710" width="6.7109375" bestFit="1" customWidth="1"/>
    <col min="8711" max="8711" width="7" customWidth="1"/>
    <col min="8712" max="8712" width="6.7109375" customWidth="1"/>
    <col min="8713" max="8713" width="20.7109375" customWidth="1"/>
    <col min="8714" max="8714" width="10.5703125" customWidth="1"/>
    <col min="8715" max="8715" width="24.7109375" customWidth="1"/>
    <col min="8716" max="8716" width="12.140625" customWidth="1"/>
    <col min="8717" max="8717" width="9.42578125" customWidth="1"/>
    <col min="8950" max="8950" width="21.28515625" bestFit="1" customWidth="1"/>
    <col min="8951" max="8951" width="21.42578125" bestFit="1" customWidth="1"/>
    <col min="8952" max="8952" width="48.7109375" customWidth="1"/>
    <col min="8953" max="8953" width="8.42578125" bestFit="1" customWidth="1"/>
    <col min="8954" max="8954" width="6.28515625" bestFit="1" customWidth="1"/>
    <col min="8956" max="8956" width="25.28515625" customWidth="1"/>
    <col min="8957" max="8957" width="9.42578125" customWidth="1"/>
    <col min="8958" max="8958" width="15" customWidth="1"/>
    <col min="8959" max="8959" width="5.28515625" bestFit="1" customWidth="1"/>
    <col min="8960" max="8960" width="17.5703125" customWidth="1"/>
    <col min="8961" max="8961" width="19.85546875" customWidth="1"/>
    <col min="8962" max="8962" width="26.7109375" customWidth="1"/>
    <col min="8964" max="8964" width="13.140625" customWidth="1"/>
    <col min="8965" max="8965" width="8.5703125" customWidth="1"/>
    <col min="8966" max="8966" width="6.7109375" bestFit="1" customWidth="1"/>
    <col min="8967" max="8967" width="7" customWidth="1"/>
    <col min="8968" max="8968" width="6.7109375" customWidth="1"/>
    <col min="8969" max="8969" width="20.7109375" customWidth="1"/>
    <col min="8970" max="8970" width="10.5703125" customWidth="1"/>
    <col min="8971" max="8971" width="24.7109375" customWidth="1"/>
    <col min="8972" max="8972" width="12.140625" customWidth="1"/>
    <col min="8973" max="8973" width="9.42578125" customWidth="1"/>
    <col min="9206" max="9206" width="21.28515625" bestFit="1" customWidth="1"/>
    <col min="9207" max="9207" width="21.42578125" bestFit="1" customWidth="1"/>
    <col min="9208" max="9208" width="48.7109375" customWidth="1"/>
    <col min="9209" max="9209" width="8.42578125" bestFit="1" customWidth="1"/>
    <col min="9210" max="9210" width="6.28515625" bestFit="1" customWidth="1"/>
    <col min="9212" max="9212" width="25.28515625" customWidth="1"/>
    <col min="9213" max="9213" width="9.42578125" customWidth="1"/>
    <col min="9214" max="9214" width="15" customWidth="1"/>
    <col min="9215" max="9215" width="5.28515625" bestFit="1" customWidth="1"/>
    <col min="9216" max="9216" width="17.5703125" customWidth="1"/>
    <col min="9217" max="9217" width="19.85546875" customWidth="1"/>
    <col min="9218" max="9218" width="26.7109375" customWidth="1"/>
    <col min="9220" max="9220" width="13.140625" customWidth="1"/>
    <col min="9221" max="9221" width="8.5703125" customWidth="1"/>
    <col min="9222" max="9222" width="6.7109375" bestFit="1" customWidth="1"/>
    <col min="9223" max="9223" width="7" customWidth="1"/>
    <col min="9224" max="9224" width="6.7109375" customWidth="1"/>
    <col min="9225" max="9225" width="20.7109375" customWidth="1"/>
    <col min="9226" max="9226" width="10.5703125" customWidth="1"/>
    <col min="9227" max="9227" width="24.7109375" customWidth="1"/>
    <col min="9228" max="9228" width="12.140625" customWidth="1"/>
    <col min="9229" max="9229" width="9.42578125" customWidth="1"/>
    <col min="9462" max="9462" width="21.28515625" bestFit="1" customWidth="1"/>
    <col min="9463" max="9463" width="21.42578125" bestFit="1" customWidth="1"/>
    <col min="9464" max="9464" width="48.7109375" customWidth="1"/>
    <col min="9465" max="9465" width="8.42578125" bestFit="1" customWidth="1"/>
    <col min="9466" max="9466" width="6.28515625" bestFit="1" customWidth="1"/>
    <col min="9468" max="9468" width="25.28515625" customWidth="1"/>
    <col min="9469" max="9469" width="9.42578125" customWidth="1"/>
    <col min="9470" max="9470" width="15" customWidth="1"/>
    <col min="9471" max="9471" width="5.28515625" bestFit="1" customWidth="1"/>
    <col min="9472" max="9472" width="17.5703125" customWidth="1"/>
    <col min="9473" max="9473" width="19.85546875" customWidth="1"/>
    <col min="9474" max="9474" width="26.7109375" customWidth="1"/>
    <col min="9476" max="9476" width="13.140625" customWidth="1"/>
    <col min="9477" max="9477" width="8.5703125" customWidth="1"/>
    <col min="9478" max="9478" width="6.7109375" bestFit="1" customWidth="1"/>
    <col min="9479" max="9479" width="7" customWidth="1"/>
    <col min="9480" max="9480" width="6.7109375" customWidth="1"/>
    <col min="9481" max="9481" width="20.7109375" customWidth="1"/>
    <col min="9482" max="9482" width="10.5703125" customWidth="1"/>
    <col min="9483" max="9483" width="24.7109375" customWidth="1"/>
    <col min="9484" max="9484" width="12.140625" customWidth="1"/>
    <col min="9485" max="9485" width="9.42578125" customWidth="1"/>
    <col min="9718" max="9718" width="21.28515625" bestFit="1" customWidth="1"/>
    <col min="9719" max="9719" width="21.42578125" bestFit="1" customWidth="1"/>
    <col min="9720" max="9720" width="48.7109375" customWidth="1"/>
    <col min="9721" max="9721" width="8.42578125" bestFit="1" customWidth="1"/>
    <col min="9722" max="9722" width="6.28515625" bestFit="1" customWidth="1"/>
    <col min="9724" max="9724" width="25.28515625" customWidth="1"/>
    <col min="9725" max="9725" width="9.42578125" customWidth="1"/>
    <col min="9726" max="9726" width="15" customWidth="1"/>
    <col min="9727" max="9727" width="5.28515625" bestFit="1" customWidth="1"/>
    <col min="9728" max="9728" width="17.5703125" customWidth="1"/>
    <col min="9729" max="9729" width="19.85546875" customWidth="1"/>
    <col min="9730" max="9730" width="26.7109375" customWidth="1"/>
    <col min="9732" max="9732" width="13.140625" customWidth="1"/>
    <col min="9733" max="9733" width="8.5703125" customWidth="1"/>
    <col min="9734" max="9734" width="6.7109375" bestFit="1" customWidth="1"/>
    <col min="9735" max="9735" width="7" customWidth="1"/>
    <col min="9736" max="9736" width="6.7109375" customWidth="1"/>
    <col min="9737" max="9737" width="20.7109375" customWidth="1"/>
    <col min="9738" max="9738" width="10.5703125" customWidth="1"/>
    <col min="9739" max="9739" width="24.7109375" customWidth="1"/>
    <col min="9740" max="9740" width="12.140625" customWidth="1"/>
    <col min="9741" max="9741" width="9.42578125" customWidth="1"/>
    <col min="9974" max="9974" width="21.28515625" bestFit="1" customWidth="1"/>
    <col min="9975" max="9975" width="21.42578125" bestFit="1" customWidth="1"/>
    <col min="9976" max="9976" width="48.7109375" customWidth="1"/>
    <col min="9977" max="9977" width="8.42578125" bestFit="1" customWidth="1"/>
    <col min="9978" max="9978" width="6.28515625" bestFit="1" customWidth="1"/>
    <col min="9980" max="9980" width="25.28515625" customWidth="1"/>
    <col min="9981" max="9981" width="9.42578125" customWidth="1"/>
    <col min="9982" max="9982" width="15" customWidth="1"/>
    <col min="9983" max="9983" width="5.28515625" bestFit="1" customWidth="1"/>
    <col min="9984" max="9984" width="17.5703125" customWidth="1"/>
    <col min="9985" max="9985" width="19.85546875" customWidth="1"/>
    <col min="9986" max="9986" width="26.7109375" customWidth="1"/>
    <col min="9988" max="9988" width="13.140625" customWidth="1"/>
    <col min="9989" max="9989" width="8.5703125" customWidth="1"/>
    <col min="9990" max="9990" width="6.7109375" bestFit="1" customWidth="1"/>
    <col min="9991" max="9991" width="7" customWidth="1"/>
    <col min="9992" max="9992" width="6.7109375" customWidth="1"/>
    <col min="9993" max="9993" width="20.7109375" customWidth="1"/>
    <col min="9994" max="9994" width="10.5703125" customWidth="1"/>
    <col min="9995" max="9995" width="24.7109375" customWidth="1"/>
    <col min="9996" max="9996" width="12.140625" customWidth="1"/>
    <col min="9997" max="9997" width="9.42578125" customWidth="1"/>
    <col min="10230" max="10230" width="21.28515625" bestFit="1" customWidth="1"/>
    <col min="10231" max="10231" width="21.42578125" bestFit="1" customWidth="1"/>
    <col min="10232" max="10232" width="48.7109375" customWidth="1"/>
    <col min="10233" max="10233" width="8.42578125" bestFit="1" customWidth="1"/>
    <col min="10234" max="10234" width="6.28515625" bestFit="1" customWidth="1"/>
    <col min="10236" max="10236" width="25.28515625" customWidth="1"/>
    <col min="10237" max="10237" width="9.42578125" customWidth="1"/>
    <col min="10238" max="10238" width="15" customWidth="1"/>
    <col min="10239" max="10239" width="5.28515625" bestFit="1" customWidth="1"/>
    <col min="10240" max="10240" width="17.5703125" customWidth="1"/>
    <col min="10241" max="10241" width="19.85546875" customWidth="1"/>
    <col min="10242" max="10242" width="26.7109375" customWidth="1"/>
    <col min="10244" max="10244" width="13.140625" customWidth="1"/>
    <col min="10245" max="10245" width="8.5703125" customWidth="1"/>
    <col min="10246" max="10246" width="6.7109375" bestFit="1" customWidth="1"/>
    <col min="10247" max="10247" width="7" customWidth="1"/>
    <col min="10248" max="10248" width="6.7109375" customWidth="1"/>
    <col min="10249" max="10249" width="20.7109375" customWidth="1"/>
    <col min="10250" max="10250" width="10.5703125" customWidth="1"/>
    <col min="10251" max="10251" width="24.7109375" customWidth="1"/>
    <col min="10252" max="10252" width="12.140625" customWidth="1"/>
    <col min="10253" max="10253" width="9.42578125" customWidth="1"/>
    <col min="10486" max="10486" width="21.28515625" bestFit="1" customWidth="1"/>
    <col min="10487" max="10487" width="21.42578125" bestFit="1" customWidth="1"/>
    <col min="10488" max="10488" width="48.7109375" customWidth="1"/>
    <col min="10489" max="10489" width="8.42578125" bestFit="1" customWidth="1"/>
    <col min="10490" max="10490" width="6.28515625" bestFit="1" customWidth="1"/>
    <col min="10492" max="10492" width="25.28515625" customWidth="1"/>
    <col min="10493" max="10493" width="9.42578125" customWidth="1"/>
    <col min="10494" max="10494" width="15" customWidth="1"/>
    <col min="10495" max="10495" width="5.28515625" bestFit="1" customWidth="1"/>
    <col min="10496" max="10496" width="17.5703125" customWidth="1"/>
    <col min="10497" max="10497" width="19.85546875" customWidth="1"/>
    <col min="10498" max="10498" width="26.7109375" customWidth="1"/>
    <col min="10500" max="10500" width="13.140625" customWidth="1"/>
    <col min="10501" max="10501" width="8.5703125" customWidth="1"/>
    <col min="10502" max="10502" width="6.7109375" bestFit="1" customWidth="1"/>
    <col min="10503" max="10503" width="7" customWidth="1"/>
    <col min="10504" max="10504" width="6.7109375" customWidth="1"/>
    <col min="10505" max="10505" width="20.7109375" customWidth="1"/>
    <col min="10506" max="10506" width="10.5703125" customWidth="1"/>
    <col min="10507" max="10507" width="24.7109375" customWidth="1"/>
    <col min="10508" max="10508" width="12.140625" customWidth="1"/>
    <col min="10509" max="10509" width="9.42578125" customWidth="1"/>
    <col min="10742" max="10742" width="21.28515625" bestFit="1" customWidth="1"/>
    <col min="10743" max="10743" width="21.42578125" bestFit="1" customWidth="1"/>
    <col min="10744" max="10744" width="48.7109375" customWidth="1"/>
    <col min="10745" max="10745" width="8.42578125" bestFit="1" customWidth="1"/>
    <col min="10746" max="10746" width="6.28515625" bestFit="1" customWidth="1"/>
    <col min="10748" max="10748" width="25.28515625" customWidth="1"/>
    <col min="10749" max="10749" width="9.42578125" customWidth="1"/>
    <col min="10750" max="10750" width="15" customWidth="1"/>
    <col min="10751" max="10751" width="5.28515625" bestFit="1" customWidth="1"/>
    <col min="10752" max="10752" width="17.5703125" customWidth="1"/>
    <col min="10753" max="10753" width="19.85546875" customWidth="1"/>
    <col min="10754" max="10754" width="26.7109375" customWidth="1"/>
    <col min="10756" max="10756" width="13.140625" customWidth="1"/>
    <col min="10757" max="10757" width="8.5703125" customWidth="1"/>
    <col min="10758" max="10758" width="6.7109375" bestFit="1" customWidth="1"/>
    <col min="10759" max="10759" width="7" customWidth="1"/>
    <col min="10760" max="10760" width="6.7109375" customWidth="1"/>
    <col min="10761" max="10761" width="20.7109375" customWidth="1"/>
    <col min="10762" max="10762" width="10.5703125" customWidth="1"/>
    <col min="10763" max="10763" width="24.7109375" customWidth="1"/>
    <col min="10764" max="10764" width="12.140625" customWidth="1"/>
    <col min="10765" max="10765" width="9.42578125" customWidth="1"/>
    <col min="10998" max="10998" width="21.28515625" bestFit="1" customWidth="1"/>
    <col min="10999" max="10999" width="21.42578125" bestFit="1" customWidth="1"/>
    <col min="11000" max="11000" width="48.7109375" customWidth="1"/>
    <col min="11001" max="11001" width="8.42578125" bestFit="1" customWidth="1"/>
    <col min="11002" max="11002" width="6.28515625" bestFit="1" customWidth="1"/>
    <col min="11004" max="11004" width="25.28515625" customWidth="1"/>
    <col min="11005" max="11005" width="9.42578125" customWidth="1"/>
    <col min="11006" max="11006" width="15" customWidth="1"/>
    <col min="11007" max="11007" width="5.28515625" bestFit="1" customWidth="1"/>
    <col min="11008" max="11008" width="17.5703125" customWidth="1"/>
    <col min="11009" max="11009" width="19.85546875" customWidth="1"/>
    <col min="11010" max="11010" width="26.7109375" customWidth="1"/>
    <col min="11012" max="11012" width="13.140625" customWidth="1"/>
    <col min="11013" max="11013" width="8.5703125" customWidth="1"/>
    <col min="11014" max="11014" width="6.7109375" bestFit="1" customWidth="1"/>
    <col min="11015" max="11015" width="7" customWidth="1"/>
    <col min="11016" max="11016" width="6.7109375" customWidth="1"/>
    <col min="11017" max="11017" width="20.7109375" customWidth="1"/>
    <col min="11018" max="11018" width="10.5703125" customWidth="1"/>
    <col min="11019" max="11019" width="24.7109375" customWidth="1"/>
    <col min="11020" max="11020" width="12.140625" customWidth="1"/>
    <col min="11021" max="11021" width="9.42578125" customWidth="1"/>
    <col min="11254" max="11254" width="21.28515625" bestFit="1" customWidth="1"/>
    <col min="11255" max="11255" width="21.42578125" bestFit="1" customWidth="1"/>
    <col min="11256" max="11256" width="48.7109375" customWidth="1"/>
    <col min="11257" max="11257" width="8.42578125" bestFit="1" customWidth="1"/>
    <col min="11258" max="11258" width="6.28515625" bestFit="1" customWidth="1"/>
    <col min="11260" max="11260" width="25.28515625" customWidth="1"/>
    <col min="11261" max="11261" width="9.42578125" customWidth="1"/>
    <col min="11262" max="11262" width="15" customWidth="1"/>
    <col min="11263" max="11263" width="5.28515625" bestFit="1" customWidth="1"/>
    <col min="11264" max="11264" width="17.5703125" customWidth="1"/>
    <col min="11265" max="11265" width="19.85546875" customWidth="1"/>
    <col min="11266" max="11266" width="26.7109375" customWidth="1"/>
    <col min="11268" max="11268" width="13.140625" customWidth="1"/>
    <col min="11269" max="11269" width="8.5703125" customWidth="1"/>
    <col min="11270" max="11270" width="6.7109375" bestFit="1" customWidth="1"/>
    <col min="11271" max="11271" width="7" customWidth="1"/>
    <col min="11272" max="11272" width="6.7109375" customWidth="1"/>
    <col min="11273" max="11273" width="20.7109375" customWidth="1"/>
    <col min="11274" max="11274" width="10.5703125" customWidth="1"/>
    <col min="11275" max="11275" width="24.7109375" customWidth="1"/>
    <col min="11276" max="11276" width="12.140625" customWidth="1"/>
    <col min="11277" max="11277" width="9.42578125" customWidth="1"/>
    <col min="11510" max="11510" width="21.28515625" bestFit="1" customWidth="1"/>
    <col min="11511" max="11511" width="21.42578125" bestFit="1" customWidth="1"/>
    <col min="11512" max="11512" width="48.7109375" customWidth="1"/>
    <col min="11513" max="11513" width="8.42578125" bestFit="1" customWidth="1"/>
    <col min="11514" max="11514" width="6.28515625" bestFit="1" customWidth="1"/>
    <col min="11516" max="11516" width="25.28515625" customWidth="1"/>
    <col min="11517" max="11517" width="9.42578125" customWidth="1"/>
    <col min="11518" max="11518" width="15" customWidth="1"/>
    <col min="11519" max="11519" width="5.28515625" bestFit="1" customWidth="1"/>
    <col min="11520" max="11520" width="17.5703125" customWidth="1"/>
    <col min="11521" max="11521" width="19.85546875" customWidth="1"/>
    <col min="11522" max="11522" width="26.7109375" customWidth="1"/>
    <col min="11524" max="11524" width="13.140625" customWidth="1"/>
    <col min="11525" max="11525" width="8.5703125" customWidth="1"/>
    <col min="11526" max="11526" width="6.7109375" bestFit="1" customWidth="1"/>
    <col min="11527" max="11527" width="7" customWidth="1"/>
    <col min="11528" max="11528" width="6.7109375" customWidth="1"/>
    <col min="11529" max="11529" width="20.7109375" customWidth="1"/>
    <col min="11530" max="11530" width="10.5703125" customWidth="1"/>
    <col min="11531" max="11531" width="24.7109375" customWidth="1"/>
    <col min="11532" max="11532" width="12.140625" customWidth="1"/>
    <col min="11533" max="11533" width="9.42578125" customWidth="1"/>
    <col min="11766" max="11766" width="21.28515625" bestFit="1" customWidth="1"/>
    <col min="11767" max="11767" width="21.42578125" bestFit="1" customWidth="1"/>
    <col min="11768" max="11768" width="48.7109375" customWidth="1"/>
    <col min="11769" max="11769" width="8.42578125" bestFit="1" customWidth="1"/>
    <col min="11770" max="11770" width="6.28515625" bestFit="1" customWidth="1"/>
    <col min="11772" max="11772" width="25.28515625" customWidth="1"/>
    <col min="11773" max="11773" width="9.42578125" customWidth="1"/>
    <col min="11774" max="11774" width="15" customWidth="1"/>
    <col min="11775" max="11775" width="5.28515625" bestFit="1" customWidth="1"/>
    <col min="11776" max="11776" width="17.5703125" customWidth="1"/>
    <col min="11777" max="11777" width="19.85546875" customWidth="1"/>
    <col min="11778" max="11778" width="26.7109375" customWidth="1"/>
    <col min="11780" max="11780" width="13.140625" customWidth="1"/>
    <col min="11781" max="11781" width="8.5703125" customWidth="1"/>
    <col min="11782" max="11782" width="6.7109375" bestFit="1" customWidth="1"/>
    <col min="11783" max="11783" width="7" customWidth="1"/>
    <col min="11784" max="11784" width="6.7109375" customWidth="1"/>
    <col min="11785" max="11785" width="20.7109375" customWidth="1"/>
    <col min="11786" max="11786" width="10.5703125" customWidth="1"/>
    <col min="11787" max="11787" width="24.7109375" customWidth="1"/>
    <col min="11788" max="11788" width="12.140625" customWidth="1"/>
    <col min="11789" max="11789" width="9.42578125" customWidth="1"/>
    <col min="12022" max="12022" width="21.28515625" bestFit="1" customWidth="1"/>
    <col min="12023" max="12023" width="21.42578125" bestFit="1" customWidth="1"/>
    <col min="12024" max="12024" width="48.7109375" customWidth="1"/>
    <col min="12025" max="12025" width="8.42578125" bestFit="1" customWidth="1"/>
    <col min="12026" max="12026" width="6.28515625" bestFit="1" customWidth="1"/>
    <col min="12028" max="12028" width="25.28515625" customWidth="1"/>
    <col min="12029" max="12029" width="9.42578125" customWidth="1"/>
    <col min="12030" max="12030" width="15" customWidth="1"/>
    <col min="12031" max="12031" width="5.28515625" bestFit="1" customWidth="1"/>
    <col min="12032" max="12032" width="17.5703125" customWidth="1"/>
    <col min="12033" max="12033" width="19.85546875" customWidth="1"/>
    <col min="12034" max="12034" width="26.7109375" customWidth="1"/>
    <col min="12036" max="12036" width="13.140625" customWidth="1"/>
    <col min="12037" max="12037" width="8.5703125" customWidth="1"/>
    <col min="12038" max="12038" width="6.7109375" bestFit="1" customWidth="1"/>
    <col min="12039" max="12039" width="7" customWidth="1"/>
    <col min="12040" max="12040" width="6.7109375" customWidth="1"/>
    <col min="12041" max="12041" width="20.7109375" customWidth="1"/>
    <col min="12042" max="12042" width="10.5703125" customWidth="1"/>
    <col min="12043" max="12043" width="24.7109375" customWidth="1"/>
    <col min="12044" max="12044" width="12.140625" customWidth="1"/>
    <col min="12045" max="12045" width="9.42578125" customWidth="1"/>
    <col min="12278" max="12278" width="21.28515625" bestFit="1" customWidth="1"/>
    <col min="12279" max="12279" width="21.42578125" bestFit="1" customWidth="1"/>
    <col min="12280" max="12280" width="48.7109375" customWidth="1"/>
    <col min="12281" max="12281" width="8.42578125" bestFit="1" customWidth="1"/>
    <col min="12282" max="12282" width="6.28515625" bestFit="1" customWidth="1"/>
    <col min="12284" max="12284" width="25.28515625" customWidth="1"/>
    <col min="12285" max="12285" width="9.42578125" customWidth="1"/>
    <col min="12286" max="12286" width="15" customWidth="1"/>
    <col min="12287" max="12287" width="5.28515625" bestFit="1" customWidth="1"/>
    <col min="12288" max="12288" width="17.5703125" customWidth="1"/>
    <col min="12289" max="12289" width="19.85546875" customWidth="1"/>
    <col min="12290" max="12290" width="26.7109375" customWidth="1"/>
    <col min="12292" max="12292" width="13.140625" customWidth="1"/>
    <col min="12293" max="12293" width="8.5703125" customWidth="1"/>
    <col min="12294" max="12294" width="6.7109375" bestFit="1" customWidth="1"/>
    <col min="12295" max="12295" width="7" customWidth="1"/>
    <col min="12296" max="12296" width="6.7109375" customWidth="1"/>
    <col min="12297" max="12297" width="20.7109375" customWidth="1"/>
    <col min="12298" max="12298" width="10.5703125" customWidth="1"/>
    <col min="12299" max="12299" width="24.7109375" customWidth="1"/>
    <col min="12300" max="12300" width="12.140625" customWidth="1"/>
    <col min="12301" max="12301" width="9.42578125" customWidth="1"/>
    <col min="12534" max="12534" width="21.28515625" bestFit="1" customWidth="1"/>
    <col min="12535" max="12535" width="21.42578125" bestFit="1" customWidth="1"/>
    <col min="12536" max="12536" width="48.7109375" customWidth="1"/>
    <col min="12537" max="12537" width="8.42578125" bestFit="1" customWidth="1"/>
    <col min="12538" max="12538" width="6.28515625" bestFit="1" customWidth="1"/>
    <col min="12540" max="12540" width="25.28515625" customWidth="1"/>
    <col min="12541" max="12541" width="9.42578125" customWidth="1"/>
    <col min="12542" max="12542" width="15" customWidth="1"/>
    <col min="12543" max="12543" width="5.28515625" bestFit="1" customWidth="1"/>
    <col min="12544" max="12544" width="17.5703125" customWidth="1"/>
    <col min="12545" max="12545" width="19.85546875" customWidth="1"/>
    <col min="12546" max="12546" width="26.7109375" customWidth="1"/>
    <col min="12548" max="12548" width="13.140625" customWidth="1"/>
    <col min="12549" max="12549" width="8.5703125" customWidth="1"/>
    <col min="12550" max="12550" width="6.7109375" bestFit="1" customWidth="1"/>
    <col min="12551" max="12551" width="7" customWidth="1"/>
    <col min="12552" max="12552" width="6.7109375" customWidth="1"/>
    <col min="12553" max="12553" width="20.7109375" customWidth="1"/>
    <col min="12554" max="12554" width="10.5703125" customWidth="1"/>
    <col min="12555" max="12555" width="24.7109375" customWidth="1"/>
    <col min="12556" max="12556" width="12.140625" customWidth="1"/>
    <col min="12557" max="12557" width="9.42578125" customWidth="1"/>
    <col min="12790" max="12790" width="21.28515625" bestFit="1" customWidth="1"/>
    <col min="12791" max="12791" width="21.42578125" bestFit="1" customWidth="1"/>
    <col min="12792" max="12792" width="48.7109375" customWidth="1"/>
    <col min="12793" max="12793" width="8.42578125" bestFit="1" customWidth="1"/>
    <col min="12794" max="12794" width="6.28515625" bestFit="1" customWidth="1"/>
    <col min="12796" max="12796" width="25.28515625" customWidth="1"/>
    <col min="12797" max="12797" width="9.42578125" customWidth="1"/>
    <col min="12798" max="12798" width="15" customWidth="1"/>
    <col min="12799" max="12799" width="5.28515625" bestFit="1" customWidth="1"/>
    <col min="12800" max="12800" width="17.5703125" customWidth="1"/>
    <col min="12801" max="12801" width="19.85546875" customWidth="1"/>
    <col min="12802" max="12802" width="26.7109375" customWidth="1"/>
    <col min="12804" max="12804" width="13.140625" customWidth="1"/>
    <col min="12805" max="12805" width="8.5703125" customWidth="1"/>
    <col min="12806" max="12806" width="6.7109375" bestFit="1" customWidth="1"/>
    <col min="12807" max="12807" width="7" customWidth="1"/>
    <col min="12808" max="12808" width="6.7109375" customWidth="1"/>
    <col min="12809" max="12809" width="20.7109375" customWidth="1"/>
    <col min="12810" max="12810" width="10.5703125" customWidth="1"/>
    <col min="12811" max="12811" width="24.7109375" customWidth="1"/>
    <col min="12812" max="12812" width="12.140625" customWidth="1"/>
    <col min="12813" max="12813" width="9.42578125" customWidth="1"/>
    <col min="13046" max="13046" width="21.28515625" bestFit="1" customWidth="1"/>
    <col min="13047" max="13047" width="21.42578125" bestFit="1" customWidth="1"/>
    <col min="13048" max="13048" width="48.7109375" customWidth="1"/>
    <col min="13049" max="13049" width="8.42578125" bestFit="1" customWidth="1"/>
    <col min="13050" max="13050" width="6.28515625" bestFit="1" customWidth="1"/>
    <col min="13052" max="13052" width="25.28515625" customWidth="1"/>
    <col min="13053" max="13053" width="9.42578125" customWidth="1"/>
    <col min="13054" max="13054" width="15" customWidth="1"/>
    <col min="13055" max="13055" width="5.28515625" bestFit="1" customWidth="1"/>
    <col min="13056" max="13056" width="17.5703125" customWidth="1"/>
    <col min="13057" max="13057" width="19.85546875" customWidth="1"/>
    <col min="13058" max="13058" width="26.7109375" customWidth="1"/>
    <col min="13060" max="13060" width="13.140625" customWidth="1"/>
    <col min="13061" max="13061" width="8.5703125" customWidth="1"/>
    <col min="13062" max="13062" width="6.7109375" bestFit="1" customWidth="1"/>
    <col min="13063" max="13063" width="7" customWidth="1"/>
    <col min="13064" max="13064" width="6.7109375" customWidth="1"/>
    <col min="13065" max="13065" width="20.7109375" customWidth="1"/>
    <col min="13066" max="13066" width="10.5703125" customWidth="1"/>
    <col min="13067" max="13067" width="24.7109375" customWidth="1"/>
    <col min="13068" max="13068" width="12.140625" customWidth="1"/>
    <col min="13069" max="13069" width="9.42578125" customWidth="1"/>
    <col min="13302" max="13302" width="21.28515625" bestFit="1" customWidth="1"/>
    <col min="13303" max="13303" width="21.42578125" bestFit="1" customWidth="1"/>
    <col min="13304" max="13304" width="48.7109375" customWidth="1"/>
    <col min="13305" max="13305" width="8.42578125" bestFit="1" customWidth="1"/>
    <col min="13306" max="13306" width="6.28515625" bestFit="1" customWidth="1"/>
    <col min="13308" max="13308" width="25.28515625" customWidth="1"/>
    <col min="13309" max="13309" width="9.42578125" customWidth="1"/>
    <col min="13310" max="13310" width="15" customWidth="1"/>
    <col min="13311" max="13311" width="5.28515625" bestFit="1" customWidth="1"/>
    <col min="13312" max="13312" width="17.5703125" customWidth="1"/>
    <col min="13313" max="13313" width="19.85546875" customWidth="1"/>
    <col min="13314" max="13314" width="26.7109375" customWidth="1"/>
    <col min="13316" max="13316" width="13.140625" customWidth="1"/>
    <col min="13317" max="13317" width="8.5703125" customWidth="1"/>
    <col min="13318" max="13318" width="6.7109375" bestFit="1" customWidth="1"/>
    <col min="13319" max="13319" width="7" customWidth="1"/>
    <col min="13320" max="13320" width="6.7109375" customWidth="1"/>
    <col min="13321" max="13321" width="20.7109375" customWidth="1"/>
    <col min="13322" max="13322" width="10.5703125" customWidth="1"/>
    <col min="13323" max="13323" width="24.7109375" customWidth="1"/>
    <col min="13324" max="13324" width="12.140625" customWidth="1"/>
    <col min="13325" max="13325" width="9.42578125" customWidth="1"/>
    <col min="13558" max="13558" width="21.28515625" bestFit="1" customWidth="1"/>
    <col min="13559" max="13559" width="21.42578125" bestFit="1" customWidth="1"/>
    <col min="13560" max="13560" width="48.7109375" customWidth="1"/>
    <col min="13561" max="13561" width="8.42578125" bestFit="1" customWidth="1"/>
    <col min="13562" max="13562" width="6.28515625" bestFit="1" customWidth="1"/>
    <col min="13564" max="13564" width="25.28515625" customWidth="1"/>
    <col min="13565" max="13565" width="9.42578125" customWidth="1"/>
    <col min="13566" max="13566" width="15" customWidth="1"/>
    <col min="13567" max="13567" width="5.28515625" bestFit="1" customWidth="1"/>
    <col min="13568" max="13568" width="17.5703125" customWidth="1"/>
    <col min="13569" max="13569" width="19.85546875" customWidth="1"/>
    <col min="13570" max="13570" width="26.7109375" customWidth="1"/>
    <col min="13572" max="13572" width="13.140625" customWidth="1"/>
    <col min="13573" max="13573" width="8.5703125" customWidth="1"/>
    <col min="13574" max="13574" width="6.7109375" bestFit="1" customWidth="1"/>
    <col min="13575" max="13575" width="7" customWidth="1"/>
    <col min="13576" max="13576" width="6.7109375" customWidth="1"/>
    <col min="13577" max="13577" width="20.7109375" customWidth="1"/>
    <col min="13578" max="13578" width="10.5703125" customWidth="1"/>
    <col min="13579" max="13579" width="24.7109375" customWidth="1"/>
    <col min="13580" max="13580" width="12.140625" customWidth="1"/>
    <col min="13581" max="13581" width="9.42578125" customWidth="1"/>
    <col min="13814" max="13814" width="21.28515625" bestFit="1" customWidth="1"/>
    <col min="13815" max="13815" width="21.42578125" bestFit="1" customWidth="1"/>
    <col min="13816" max="13816" width="48.7109375" customWidth="1"/>
    <col min="13817" max="13817" width="8.42578125" bestFit="1" customWidth="1"/>
    <col min="13818" max="13818" width="6.28515625" bestFit="1" customWidth="1"/>
    <col min="13820" max="13820" width="25.28515625" customWidth="1"/>
    <col min="13821" max="13821" width="9.42578125" customWidth="1"/>
    <col min="13822" max="13822" width="15" customWidth="1"/>
    <col min="13823" max="13823" width="5.28515625" bestFit="1" customWidth="1"/>
    <col min="13824" max="13824" width="17.5703125" customWidth="1"/>
    <col min="13825" max="13825" width="19.85546875" customWidth="1"/>
    <col min="13826" max="13826" width="26.7109375" customWidth="1"/>
    <col min="13828" max="13828" width="13.140625" customWidth="1"/>
    <col min="13829" max="13829" width="8.5703125" customWidth="1"/>
    <col min="13830" max="13830" width="6.7109375" bestFit="1" customWidth="1"/>
    <col min="13831" max="13831" width="7" customWidth="1"/>
    <col min="13832" max="13832" width="6.7109375" customWidth="1"/>
    <col min="13833" max="13833" width="20.7109375" customWidth="1"/>
    <col min="13834" max="13834" width="10.5703125" customWidth="1"/>
    <col min="13835" max="13835" width="24.7109375" customWidth="1"/>
    <col min="13836" max="13836" width="12.140625" customWidth="1"/>
    <col min="13837" max="13837" width="9.42578125" customWidth="1"/>
    <col min="14070" max="14070" width="21.28515625" bestFit="1" customWidth="1"/>
    <col min="14071" max="14071" width="21.42578125" bestFit="1" customWidth="1"/>
    <col min="14072" max="14072" width="48.7109375" customWidth="1"/>
    <col min="14073" max="14073" width="8.42578125" bestFit="1" customWidth="1"/>
    <col min="14074" max="14074" width="6.28515625" bestFit="1" customWidth="1"/>
    <col min="14076" max="14076" width="25.28515625" customWidth="1"/>
    <col min="14077" max="14077" width="9.42578125" customWidth="1"/>
    <col min="14078" max="14078" width="15" customWidth="1"/>
    <col min="14079" max="14079" width="5.28515625" bestFit="1" customWidth="1"/>
    <col min="14080" max="14080" width="17.5703125" customWidth="1"/>
    <col min="14081" max="14081" width="19.85546875" customWidth="1"/>
    <col min="14082" max="14082" width="26.7109375" customWidth="1"/>
    <col min="14084" max="14084" width="13.140625" customWidth="1"/>
    <col min="14085" max="14085" width="8.5703125" customWidth="1"/>
    <col min="14086" max="14086" width="6.7109375" bestFit="1" customWidth="1"/>
    <col min="14087" max="14087" width="7" customWidth="1"/>
    <col min="14088" max="14088" width="6.7109375" customWidth="1"/>
    <col min="14089" max="14089" width="20.7109375" customWidth="1"/>
    <col min="14090" max="14090" width="10.5703125" customWidth="1"/>
    <col min="14091" max="14091" width="24.7109375" customWidth="1"/>
    <col min="14092" max="14092" width="12.140625" customWidth="1"/>
    <col min="14093" max="14093" width="9.42578125" customWidth="1"/>
    <col min="14326" max="14326" width="21.28515625" bestFit="1" customWidth="1"/>
    <col min="14327" max="14327" width="21.42578125" bestFit="1" customWidth="1"/>
    <col min="14328" max="14328" width="48.7109375" customWidth="1"/>
    <col min="14329" max="14329" width="8.42578125" bestFit="1" customWidth="1"/>
    <col min="14330" max="14330" width="6.28515625" bestFit="1" customWidth="1"/>
    <col min="14332" max="14332" width="25.28515625" customWidth="1"/>
    <col min="14333" max="14333" width="9.42578125" customWidth="1"/>
    <col min="14334" max="14334" width="15" customWidth="1"/>
    <col min="14335" max="14335" width="5.28515625" bestFit="1" customWidth="1"/>
    <col min="14336" max="14336" width="17.5703125" customWidth="1"/>
    <col min="14337" max="14337" width="19.85546875" customWidth="1"/>
    <col min="14338" max="14338" width="26.7109375" customWidth="1"/>
    <col min="14340" max="14340" width="13.140625" customWidth="1"/>
    <col min="14341" max="14341" width="8.5703125" customWidth="1"/>
    <col min="14342" max="14342" width="6.7109375" bestFit="1" customWidth="1"/>
    <col min="14343" max="14343" width="7" customWidth="1"/>
    <col min="14344" max="14344" width="6.7109375" customWidth="1"/>
    <col min="14345" max="14345" width="20.7109375" customWidth="1"/>
    <col min="14346" max="14346" width="10.5703125" customWidth="1"/>
    <col min="14347" max="14347" width="24.7109375" customWidth="1"/>
    <col min="14348" max="14348" width="12.140625" customWidth="1"/>
    <col min="14349" max="14349" width="9.42578125" customWidth="1"/>
    <col min="14582" max="14582" width="21.28515625" bestFit="1" customWidth="1"/>
    <col min="14583" max="14583" width="21.42578125" bestFit="1" customWidth="1"/>
    <col min="14584" max="14584" width="48.7109375" customWidth="1"/>
    <col min="14585" max="14585" width="8.42578125" bestFit="1" customWidth="1"/>
    <col min="14586" max="14586" width="6.28515625" bestFit="1" customWidth="1"/>
    <col min="14588" max="14588" width="25.28515625" customWidth="1"/>
    <col min="14589" max="14589" width="9.42578125" customWidth="1"/>
    <col min="14590" max="14590" width="15" customWidth="1"/>
    <col min="14591" max="14591" width="5.28515625" bestFit="1" customWidth="1"/>
    <col min="14592" max="14592" width="17.5703125" customWidth="1"/>
    <col min="14593" max="14593" width="19.85546875" customWidth="1"/>
    <col min="14594" max="14594" width="26.7109375" customWidth="1"/>
    <col min="14596" max="14596" width="13.140625" customWidth="1"/>
    <col min="14597" max="14597" width="8.5703125" customWidth="1"/>
    <col min="14598" max="14598" width="6.7109375" bestFit="1" customWidth="1"/>
    <col min="14599" max="14599" width="7" customWidth="1"/>
    <col min="14600" max="14600" width="6.7109375" customWidth="1"/>
    <col min="14601" max="14601" width="20.7109375" customWidth="1"/>
    <col min="14602" max="14602" width="10.5703125" customWidth="1"/>
    <col min="14603" max="14603" width="24.7109375" customWidth="1"/>
    <col min="14604" max="14604" width="12.140625" customWidth="1"/>
    <col min="14605" max="14605" width="9.42578125" customWidth="1"/>
    <col min="14838" max="14838" width="21.28515625" bestFit="1" customWidth="1"/>
    <col min="14839" max="14839" width="21.42578125" bestFit="1" customWidth="1"/>
    <col min="14840" max="14840" width="48.7109375" customWidth="1"/>
    <col min="14841" max="14841" width="8.42578125" bestFit="1" customWidth="1"/>
    <col min="14842" max="14842" width="6.28515625" bestFit="1" customWidth="1"/>
    <col min="14844" max="14844" width="25.28515625" customWidth="1"/>
    <col min="14845" max="14845" width="9.42578125" customWidth="1"/>
    <col min="14846" max="14846" width="15" customWidth="1"/>
    <col min="14847" max="14847" width="5.28515625" bestFit="1" customWidth="1"/>
    <col min="14848" max="14848" width="17.5703125" customWidth="1"/>
    <col min="14849" max="14849" width="19.85546875" customWidth="1"/>
    <col min="14850" max="14850" width="26.7109375" customWidth="1"/>
    <col min="14852" max="14852" width="13.140625" customWidth="1"/>
    <col min="14853" max="14853" width="8.5703125" customWidth="1"/>
    <col min="14854" max="14854" width="6.7109375" bestFit="1" customWidth="1"/>
    <col min="14855" max="14855" width="7" customWidth="1"/>
    <col min="14856" max="14856" width="6.7109375" customWidth="1"/>
    <col min="14857" max="14857" width="20.7109375" customWidth="1"/>
    <col min="14858" max="14858" width="10.5703125" customWidth="1"/>
    <col min="14859" max="14859" width="24.7109375" customWidth="1"/>
    <col min="14860" max="14860" width="12.140625" customWidth="1"/>
    <col min="14861" max="14861" width="9.42578125" customWidth="1"/>
    <col min="15094" max="15094" width="21.28515625" bestFit="1" customWidth="1"/>
    <col min="15095" max="15095" width="21.42578125" bestFit="1" customWidth="1"/>
    <col min="15096" max="15096" width="48.7109375" customWidth="1"/>
    <col min="15097" max="15097" width="8.42578125" bestFit="1" customWidth="1"/>
    <col min="15098" max="15098" width="6.28515625" bestFit="1" customWidth="1"/>
    <col min="15100" max="15100" width="25.28515625" customWidth="1"/>
    <col min="15101" max="15101" width="9.42578125" customWidth="1"/>
    <col min="15102" max="15102" width="15" customWidth="1"/>
    <col min="15103" max="15103" width="5.28515625" bestFit="1" customWidth="1"/>
    <col min="15104" max="15104" width="17.5703125" customWidth="1"/>
    <col min="15105" max="15105" width="19.85546875" customWidth="1"/>
    <col min="15106" max="15106" width="26.7109375" customWidth="1"/>
    <col min="15108" max="15108" width="13.140625" customWidth="1"/>
    <col min="15109" max="15109" width="8.5703125" customWidth="1"/>
    <col min="15110" max="15110" width="6.7109375" bestFit="1" customWidth="1"/>
    <col min="15111" max="15111" width="7" customWidth="1"/>
    <col min="15112" max="15112" width="6.7109375" customWidth="1"/>
    <col min="15113" max="15113" width="20.7109375" customWidth="1"/>
    <col min="15114" max="15114" width="10.5703125" customWidth="1"/>
    <col min="15115" max="15115" width="24.7109375" customWidth="1"/>
    <col min="15116" max="15116" width="12.140625" customWidth="1"/>
    <col min="15117" max="15117" width="9.42578125" customWidth="1"/>
    <col min="15350" max="15350" width="21.28515625" bestFit="1" customWidth="1"/>
    <col min="15351" max="15351" width="21.42578125" bestFit="1" customWidth="1"/>
    <col min="15352" max="15352" width="48.7109375" customWidth="1"/>
    <col min="15353" max="15353" width="8.42578125" bestFit="1" customWidth="1"/>
    <col min="15354" max="15354" width="6.28515625" bestFit="1" customWidth="1"/>
    <col min="15356" max="15356" width="25.28515625" customWidth="1"/>
    <col min="15357" max="15357" width="9.42578125" customWidth="1"/>
    <col min="15358" max="15358" width="15" customWidth="1"/>
    <col min="15359" max="15359" width="5.28515625" bestFit="1" customWidth="1"/>
    <col min="15360" max="15360" width="17.5703125" customWidth="1"/>
    <col min="15361" max="15361" width="19.85546875" customWidth="1"/>
    <col min="15362" max="15362" width="26.7109375" customWidth="1"/>
    <col min="15364" max="15364" width="13.140625" customWidth="1"/>
    <col min="15365" max="15365" width="8.5703125" customWidth="1"/>
    <col min="15366" max="15366" width="6.7109375" bestFit="1" customWidth="1"/>
    <col min="15367" max="15367" width="7" customWidth="1"/>
    <col min="15368" max="15368" width="6.7109375" customWidth="1"/>
    <col min="15369" max="15369" width="20.7109375" customWidth="1"/>
    <col min="15370" max="15370" width="10.5703125" customWidth="1"/>
    <col min="15371" max="15371" width="24.7109375" customWidth="1"/>
    <col min="15372" max="15372" width="12.140625" customWidth="1"/>
    <col min="15373" max="15373" width="9.42578125" customWidth="1"/>
    <col min="15606" max="15606" width="21.28515625" bestFit="1" customWidth="1"/>
    <col min="15607" max="15607" width="21.42578125" bestFit="1" customWidth="1"/>
    <col min="15608" max="15608" width="48.7109375" customWidth="1"/>
    <col min="15609" max="15609" width="8.42578125" bestFit="1" customWidth="1"/>
    <col min="15610" max="15610" width="6.28515625" bestFit="1" customWidth="1"/>
    <col min="15612" max="15612" width="25.28515625" customWidth="1"/>
    <col min="15613" max="15613" width="9.42578125" customWidth="1"/>
    <col min="15614" max="15614" width="15" customWidth="1"/>
    <col min="15615" max="15615" width="5.28515625" bestFit="1" customWidth="1"/>
    <col min="15616" max="15616" width="17.5703125" customWidth="1"/>
    <col min="15617" max="15617" width="19.85546875" customWidth="1"/>
    <col min="15618" max="15618" width="26.7109375" customWidth="1"/>
    <col min="15620" max="15620" width="13.140625" customWidth="1"/>
    <col min="15621" max="15621" width="8.5703125" customWidth="1"/>
    <col min="15622" max="15622" width="6.7109375" bestFit="1" customWidth="1"/>
    <col min="15623" max="15623" width="7" customWidth="1"/>
    <col min="15624" max="15624" width="6.7109375" customWidth="1"/>
    <col min="15625" max="15625" width="20.7109375" customWidth="1"/>
    <col min="15626" max="15626" width="10.5703125" customWidth="1"/>
    <col min="15627" max="15627" width="24.7109375" customWidth="1"/>
    <col min="15628" max="15628" width="12.140625" customWidth="1"/>
    <col min="15629" max="15629" width="9.42578125" customWidth="1"/>
    <col min="15862" max="15862" width="21.28515625" bestFit="1" customWidth="1"/>
    <col min="15863" max="15863" width="21.42578125" bestFit="1" customWidth="1"/>
    <col min="15864" max="15864" width="48.7109375" customWidth="1"/>
    <col min="15865" max="15865" width="8.42578125" bestFit="1" customWidth="1"/>
    <col min="15866" max="15866" width="6.28515625" bestFit="1" customWidth="1"/>
    <col min="15868" max="15868" width="25.28515625" customWidth="1"/>
    <col min="15869" max="15869" width="9.42578125" customWidth="1"/>
    <col min="15870" max="15870" width="15" customWidth="1"/>
    <col min="15871" max="15871" width="5.28515625" bestFit="1" customWidth="1"/>
    <col min="15872" max="15872" width="17.5703125" customWidth="1"/>
    <col min="15873" max="15873" width="19.85546875" customWidth="1"/>
    <col min="15874" max="15874" width="26.7109375" customWidth="1"/>
    <col min="15876" max="15876" width="13.140625" customWidth="1"/>
    <col min="15877" max="15877" width="8.5703125" customWidth="1"/>
    <col min="15878" max="15878" width="6.7109375" bestFit="1" customWidth="1"/>
    <col min="15879" max="15879" width="7" customWidth="1"/>
    <col min="15880" max="15880" width="6.7109375" customWidth="1"/>
    <col min="15881" max="15881" width="20.7109375" customWidth="1"/>
    <col min="15882" max="15882" width="10.5703125" customWidth="1"/>
    <col min="15883" max="15883" width="24.7109375" customWidth="1"/>
    <col min="15884" max="15884" width="12.140625" customWidth="1"/>
    <col min="15885" max="15885" width="9.42578125" customWidth="1"/>
    <col min="16118" max="16118" width="21.28515625" bestFit="1" customWidth="1"/>
    <col min="16119" max="16119" width="21.42578125" bestFit="1" customWidth="1"/>
    <col min="16120" max="16120" width="48.7109375" customWidth="1"/>
    <col min="16121" max="16121" width="8.42578125" bestFit="1" customWidth="1"/>
    <col min="16122" max="16122" width="6.28515625" bestFit="1" customWidth="1"/>
    <col min="16124" max="16124" width="25.28515625" customWidth="1"/>
    <col min="16125" max="16125" width="9.42578125" customWidth="1"/>
    <col min="16126" max="16126" width="15" customWidth="1"/>
    <col min="16127" max="16127" width="5.28515625" bestFit="1" customWidth="1"/>
    <col min="16128" max="16128" width="17.5703125" customWidth="1"/>
    <col min="16129" max="16129" width="19.85546875" customWidth="1"/>
    <col min="16130" max="16130" width="26.7109375" customWidth="1"/>
    <col min="16132" max="16132" width="13.140625" customWidth="1"/>
    <col min="16133" max="16133" width="8.5703125" customWidth="1"/>
    <col min="16134" max="16134" width="6.7109375" bestFit="1" customWidth="1"/>
    <col min="16135" max="16135" width="7" customWidth="1"/>
    <col min="16136" max="16136" width="6.7109375" customWidth="1"/>
    <col min="16137" max="16137" width="20.7109375" customWidth="1"/>
    <col min="16138" max="16138" width="10.5703125" customWidth="1"/>
    <col min="16139" max="16139" width="24.7109375" customWidth="1"/>
    <col min="16140" max="16140" width="12.140625" customWidth="1"/>
    <col min="16141" max="16141" width="9.42578125" customWidth="1"/>
  </cols>
  <sheetData>
    <row r="1" spans="1:15" x14ac:dyDescent="0.25">
      <c r="A1" s="28"/>
      <c r="B1" s="28"/>
      <c r="C1" s="28"/>
      <c r="D1" s="28"/>
      <c r="E1" s="76"/>
      <c r="F1" s="28"/>
      <c r="G1" s="28"/>
      <c r="H1" s="77"/>
      <c r="I1" s="28"/>
      <c r="J1" s="28"/>
      <c r="K1" s="28"/>
      <c r="L1" s="28"/>
      <c r="M1" s="78"/>
      <c r="N1" s="28"/>
      <c r="O1" s="28"/>
    </row>
    <row r="2" spans="1:15" ht="21" x14ac:dyDescent="0.35">
      <c r="A2" s="271" t="s">
        <v>92</v>
      </c>
      <c r="B2" s="271"/>
      <c r="C2" s="271"/>
      <c r="D2" s="271"/>
      <c r="E2" s="271"/>
      <c r="F2" s="271"/>
      <c r="G2" s="271"/>
      <c r="H2" s="271"/>
      <c r="I2" s="271"/>
      <c r="J2" s="271"/>
      <c r="K2" s="271"/>
      <c r="L2" s="271"/>
      <c r="M2" s="271"/>
      <c r="N2" s="271"/>
      <c r="O2" s="271"/>
    </row>
    <row r="3" spans="1:15" ht="21" x14ac:dyDescent="0.35">
      <c r="A3" s="271" t="s">
        <v>146</v>
      </c>
      <c r="B3" s="271"/>
      <c r="C3" s="271"/>
      <c r="D3" s="271"/>
      <c r="E3" s="271"/>
      <c r="F3" s="272"/>
      <c r="G3" s="271"/>
      <c r="H3" s="271"/>
      <c r="I3" s="271"/>
      <c r="J3" s="271"/>
      <c r="K3" s="271"/>
      <c r="L3" s="271"/>
      <c r="M3" s="271"/>
      <c r="N3" s="271"/>
      <c r="O3" s="271"/>
    </row>
    <row r="4" spans="1:15" ht="20.25" customHeight="1" x14ac:dyDescent="0.35">
      <c r="A4" s="271" t="s">
        <v>64</v>
      </c>
      <c r="B4" s="271"/>
      <c r="C4" s="271"/>
      <c r="D4" s="271"/>
      <c r="E4" s="271"/>
      <c r="F4" s="44"/>
      <c r="G4" s="273" t="s">
        <v>91</v>
      </c>
      <c r="H4" s="274"/>
      <c r="I4" s="274"/>
      <c r="J4" s="274"/>
      <c r="K4" s="274"/>
      <c r="L4" s="274"/>
      <c r="M4" s="274"/>
      <c r="N4" s="274"/>
      <c r="O4" s="275"/>
    </row>
    <row r="5" spans="1:15" ht="18" customHeight="1" x14ac:dyDescent="0.25">
      <c r="A5" s="45" t="s">
        <v>39</v>
      </c>
      <c r="B5" s="45" t="s">
        <v>5</v>
      </c>
      <c r="C5" s="45" t="s">
        <v>2</v>
      </c>
      <c r="D5" s="46" t="s">
        <v>1</v>
      </c>
      <c r="E5" s="70" t="s">
        <v>65</v>
      </c>
      <c r="F5" s="79"/>
      <c r="G5" s="48" t="s">
        <v>39</v>
      </c>
      <c r="H5" s="49" t="s">
        <v>66</v>
      </c>
      <c r="I5" s="50" t="s">
        <v>0</v>
      </c>
      <c r="J5" s="50" t="s">
        <v>42</v>
      </c>
      <c r="K5" s="50" t="s">
        <v>67</v>
      </c>
      <c r="L5" s="50" t="s">
        <v>68</v>
      </c>
      <c r="M5" s="51" t="s">
        <v>2</v>
      </c>
      <c r="N5" s="51" t="s">
        <v>1</v>
      </c>
      <c r="O5" s="51" t="s">
        <v>34</v>
      </c>
    </row>
    <row r="6" spans="1:15" ht="15" customHeight="1" x14ac:dyDescent="0.25">
      <c r="A6" s="191" t="s">
        <v>69</v>
      </c>
      <c r="B6" s="192" t="s">
        <v>70</v>
      </c>
      <c r="C6" s="170" t="s">
        <v>71</v>
      </c>
      <c r="D6" s="191"/>
      <c r="E6" s="206">
        <v>19353219</v>
      </c>
      <c r="F6" s="185"/>
      <c r="G6" s="169">
        <v>1</v>
      </c>
      <c r="H6" s="170" t="s">
        <v>147</v>
      </c>
      <c r="I6" s="170" t="s">
        <v>148</v>
      </c>
      <c r="J6" s="189">
        <v>37524</v>
      </c>
      <c r="K6" s="189">
        <v>41177</v>
      </c>
      <c r="L6" s="170">
        <f>+ROUND((K6-J6)/30,2)</f>
        <v>121.77</v>
      </c>
      <c r="M6" s="204">
        <v>1</v>
      </c>
      <c r="N6" s="204">
        <v>278</v>
      </c>
      <c r="O6" s="192"/>
    </row>
    <row r="7" spans="1:15" ht="30" customHeight="1" x14ac:dyDescent="0.25">
      <c r="A7" s="191" t="s">
        <v>72</v>
      </c>
      <c r="B7" s="197" t="s">
        <v>87</v>
      </c>
      <c r="C7" s="170" t="s">
        <v>71</v>
      </c>
      <c r="D7" s="170">
        <v>279</v>
      </c>
      <c r="E7" s="170" t="s">
        <v>88</v>
      </c>
      <c r="F7" s="207"/>
      <c r="G7" s="208"/>
      <c r="H7" s="209"/>
      <c r="I7" s="200"/>
      <c r="J7" s="200"/>
      <c r="K7" s="210" t="s">
        <v>45</v>
      </c>
      <c r="L7" s="211">
        <f>SUMPRODUCT(L6:L6,M6:M6)</f>
        <v>121.77</v>
      </c>
      <c r="M7" s="212"/>
      <c r="N7" s="168"/>
      <c r="O7" s="168"/>
    </row>
    <row r="8" spans="1:15" ht="63" customHeight="1" x14ac:dyDescent="0.25">
      <c r="A8" s="191" t="s">
        <v>74</v>
      </c>
      <c r="B8" s="197" t="s">
        <v>75</v>
      </c>
      <c r="C8" s="170" t="s">
        <v>142</v>
      </c>
      <c r="D8" s="170"/>
      <c r="E8" s="170" t="s">
        <v>149</v>
      </c>
      <c r="F8" s="213"/>
      <c r="G8" s="168"/>
      <c r="H8" s="209"/>
      <c r="I8" s="200"/>
      <c r="J8" s="200"/>
      <c r="K8" s="200"/>
      <c r="L8" s="214"/>
      <c r="M8" s="212"/>
      <c r="N8" s="168"/>
      <c r="O8" s="168"/>
    </row>
    <row r="9" spans="1:15" ht="103.5" customHeight="1" x14ac:dyDescent="0.25">
      <c r="A9" s="191" t="s">
        <v>76</v>
      </c>
      <c r="B9" s="197" t="s">
        <v>89</v>
      </c>
      <c r="C9" s="170" t="s">
        <v>71</v>
      </c>
      <c r="D9" s="170">
        <v>270</v>
      </c>
      <c r="E9" s="170" t="s">
        <v>78</v>
      </c>
      <c r="F9" s="213"/>
      <c r="G9" s="168"/>
      <c r="H9" s="186"/>
      <c r="I9" s="168"/>
      <c r="J9" s="168"/>
      <c r="K9" s="168"/>
      <c r="L9" s="61"/>
      <c r="M9" s="212"/>
      <c r="N9" s="168"/>
      <c r="O9" s="168"/>
    </row>
    <row r="10" spans="1:15" ht="117" customHeight="1" x14ac:dyDescent="0.25">
      <c r="A10" s="191" t="s">
        <v>90</v>
      </c>
      <c r="B10" s="192" t="s">
        <v>80</v>
      </c>
      <c r="C10" s="170" t="s">
        <v>71</v>
      </c>
      <c r="D10" s="170">
        <v>271</v>
      </c>
      <c r="E10" s="170" t="s">
        <v>81</v>
      </c>
      <c r="F10" s="207"/>
      <c r="G10" s="168"/>
      <c r="H10" s="186"/>
      <c r="I10" s="168"/>
      <c r="J10" s="168"/>
      <c r="K10" s="168"/>
      <c r="L10" s="215"/>
      <c r="M10" s="212"/>
      <c r="N10" s="168"/>
      <c r="O10" s="168"/>
    </row>
    <row r="11" spans="1:15" ht="26.25" customHeight="1" x14ac:dyDescent="0.25">
      <c r="A11" s="191" t="s">
        <v>82</v>
      </c>
      <c r="B11" s="216">
        <v>1</v>
      </c>
      <c r="C11" s="217" t="s">
        <v>71</v>
      </c>
      <c r="D11" s="217">
        <v>271</v>
      </c>
      <c r="E11" s="170" t="s">
        <v>81</v>
      </c>
      <c r="F11" s="207"/>
      <c r="G11" s="168"/>
      <c r="H11" s="186"/>
      <c r="I11" s="168"/>
      <c r="J11" s="168"/>
      <c r="K11" s="168"/>
      <c r="L11" s="215"/>
      <c r="M11" s="212"/>
      <c r="N11" s="168"/>
      <c r="O11" s="168"/>
    </row>
    <row r="12" spans="1:15" ht="26.25" customHeight="1" x14ac:dyDescent="0.25">
      <c r="A12" s="191" t="s">
        <v>83</v>
      </c>
      <c r="B12" s="218" t="s">
        <v>11</v>
      </c>
      <c r="C12" s="217" t="s">
        <v>71</v>
      </c>
      <c r="D12" s="170"/>
      <c r="E12" s="219">
        <v>34621</v>
      </c>
      <c r="F12" s="220"/>
      <c r="G12" s="168"/>
      <c r="H12" s="186"/>
      <c r="I12" s="168"/>
      <c r="J12" s="168"/>
      <c r="K12" s="168"/>
      <c r="L12" s="221"/>
      <c r="M12" s="212"/>
      <c r="N12" s="168"/>
      <c r="O12" s="168"/>
    </row>
    <row r="13" spans="1:15" ht="109.5" customHeight="1" x14ac:dyDescent="0.25">
      <c r="A13" s="222" t="s">
        <v>84</v>
      </c>
      <c r="B13" s="197" t="s">
        <v>95</v>
      </c>
      <c r="C13" s="195" t="s">
        <v>71</v>
      </c>
      <c r="D13" s="170"/>
      <c r="E13" s="169"/>
      <c r="F13" s="220"/>
      <c r="G13" s="168"/>
      <c r="H13" s="186"/>
      <c r="I13" s="168"/>
      <c r="J13" s="168"/>
      <c r="K13" s="168"/>
      <c r="L13" s="168"/>
      <c r="M13" s="212"/>
      <c r="N13" s="168"/>
      <c r="O13" s="168"/>
    </row>
    <row r="14" spans="1:15" ht="25.5" x14ac:dyDescent="0.25">
      <c r="A14" s="191" t="s">
        <v>93</v>
      </c>
      <c r="B14" s="223">
        <v>7</v>
      </c>
      <c r="C14" s="170">
        <f>+IF(E14&gt;=B14,1,0)</f>
        <v>1</v>
      </c>
      <c r="D14" s="170">
        <v>278</v>
      </c>
      <c r="E14" s="205">
        <f>+E15/12</f>
        <v>10.147499999999999</v>
      </c>
      <c r="F14" s="168"/>
      <c r="G14" s="168"/>
      <c r="H14" s="186"/>
      <c r="I14" s="168"/>
      <c r="J14" s="168"/>
      <c r="K14" s="168"/>
      <c r="L14" s="168"/>
      <c r="M14" s="212"/>
      <c r="N14" s="168"/>
      <c r="O14" s="168"/>
    </row>
    <row r="15" spans="1:15" ht="39.75" customHeight="1" x14ac:dyDescent="0.25">
      <c r="A15" s="191" t="s">
        <v>94</v>
      </c>
      <c r="B15" s="223">
        <f>+B14*12</f>
        <v>84</v>
      </c>
      <c r="C15" s="170">
        <f>+IF(E15&gt;=B15,1,0)</f>
        <v>1</v>
      </c>
      <c r="D15" s="170">
        <f>+D14</f>
        <v>278</v>
      </c>
      <c r="E15" s="223">
        <f>+L7</f>
        <v>121.77</v>
      </c>
      <c r="F15" s="168"/>
      <c r="G15" s="168"/>
      <c r="H15" s="186"/>
      <c r="I15" s="168"/>
      <c r="J15" s="168"/>
      <c r="K15" s="168"/>
      <c r="L15" s="168"/>
      <c r="M15" s="212"/>
      <c r="N15" s="168"/>
      <c r="O15" s="168"/>
    </row>
    <row r="16" spans="1:15" x14ac:dyDescent="0.25">
      <c r="A16" s="72"/>
      <c r="B16" s="64"/>
      <c r="C16" s="64"/>
      <c r="D16" s="64"/>
      <c r="E16" s="73"/>
      <c r="F16" s="80"/>
      <c r="G16" s="28"/>
      <c r="H16" s="77"/>
      <c r="I16" s="28"/>
      <c r="J16" s="28"/>
      <c r="K16" s="28"/>
      <c r="L16" s="28"/>
      <c r="M16" s="78"/>
      <c r="N16" s="28"/>
      <c r="O16" s="28"/>
    </row>
    <row r="17" spans="1:6" x14ac:dyDescent="0.25">
      <c r="A17" s="72"/>
      <c r="B17" s="64"/>
      <c r="C17" s="64"/>
      <c r="D17" s="64"/>
      <c r="E17" s="73"/>
      <c r="F17" s="28"/>
    </row>
    <row r="18" spans="1:6" x14ac:dyDescent="0.25">
      <c r="A18" s="64"/>
      <c r="B18" s="64"/>
      <c r="C18" s="64"/>
      <c r="D18" s="64"/>
      <c r="E18" s="73"/>
      <c r="F18" s="28"/>
    </row>
    <row r="19" spans="1:6" x14ac:dyDescent="0.25">
      <c r="A19" s="64"/>
      <c r="B19" s="64"/>
      <c r="C19" s="64"/>
      <c r="D19" s="64"/>
      <c r="E19" s="73"/>
      <c r="F19" s="28"/>
    </row>
    <row r="20" spans="1:6" x14ac:dyDescent="0.25">
      <c r="A20" s="64"/>
      <c r="B20" s="64"/>
      <c r="C20" s="64"/>
      <c r="D20" s="64"/>
      <c r="E20" s="73"/>
      <c r="F20" s="28"/>
    </row>
    <row r="21" spans="1:6" x14ac:dyDescent="0.25">
      <c r="A21" s="28"/>
      <c r="B21" s="28"/>
      <c r="C21" s="28"/>
      <c r="D21" s="28"/>
      <c r="E21" s="76"/>
      <c r="F21" s="28"/>
    </row>
    <row r="22" spans="1:6" x14ac:dyDescent="0.25">
      <c r="A22" s="28"/>
      <c r="B22" s="28"/>
      <c r="C22" s="28"/>
      <c r="D22" s="28"/>
      <c r="E22" s="76"/>
      <c r="F22" s="28"/>
    </row>
  </sheetData>
  <mergeCells count="4">
    <mergeCell ref="A2:O2"/>
    <mergeCell ref="A3:O3"/>
    <mergeCell ref="A4:E4"/>
    <mergeCell ref="G4:O4"/>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7"/>
  <sheetViews>
    <sheetView zoomScale="80" zoomScaleNormal="80" workbookViewId="0">
      <selection activeCell="A3" sqref="A3:O3"/>
    </sheetView>
  </sheetViews>
  <sheetFormatPr baseColWidth="10" defaultRowHeight="15" x14ac:dyDescent="0.25"/>
  <cols>
    <col min="1" max="1" width="21.42578125" bestFit="1" customWidth="1"/>
    <col min="2" max="2" width="60.5703125" customWidth="1"/>
    <col min="3" max="3" width="8.42578125" bestFit="1" customWidth="1"/>
    <col min="4" max="4" width="6.28515625" bestFit="1" customWidth="1"/>
    <col min="5" max="5" width="38.28515625" customWidth="1"/>
    <col min="6" max="6" width="8.7109375" customWidth="1"/>
    <col min="7" max="7" width="10.28515625" customWidth="1"/>
    <col min="8" max="8" width="23" customWidth="1"/>
    <col min="9" max="9" width="39.28515625" customWidth="1"/>
    <col min="11" max="11" width="11.28515625" bestFit="1" customWidth="1"/>
    <col min="12" max="12" width="6.7109375" customWidth="1"/>
    <col min="13" max="13" width="18.28515625" customWidth="1"/>
    <col min="15" max="15" width="34.140625" customWidth="1"/>
    <col min="246" max="246" width="21.28515625" bestFit="1" customWidth="1"/>
    <col min="247" max="247" width="21.42578125" bestFit="1" customWidth="1"/>
    <col min="248" max="248" width="60.5703125" customWidth="1"/>
    <col min="249" max="249" width="8.42578125" bestFit="1" customWidth="1"/>
    <col min="250" max="250" width="6.28515625" bestFit="1" customWidth="1"/>
    <col min="252" max="252" width="25.28515625" customWidth="1"/>
    <col min="253" max="253" width="27" customWidth="1"/>
    <col min="255" max="255" width="4.7109375" bestFit="1" customWidth="1"/>
    <col min="256" max="256" width="22.85546875" customWidth="1"/>
    <col min="257" max="257" width="23" customWidth="1"/>
    <col min="258" max="258" width="39.28515625" customWidth="1"/>
    <col min="261" max="261" width="7" customWidth="1"/>
    <col min="262" max="262" width="6.7109375" customWidth="1"/>
    <col min="263" max="263" width="6.42578125" customWidth="1"/>
    <col min="264" max="264" width="6" customWidth="1"/>
    <col min="265" max="265" width="10.28515625" customWidth="1"/>
    <col min="266" max="266" width="19.85546875" customWidth="1"/>
    <col min="267" max="267" width="18.28515625" customWidth="1"/>
    <col min="268" max="268" width="15.28515625" customWidth="1"/>
    <col min="269" max="269" width="14.28515625" customWidth="1"/>
    <col min="502" max="502" width="21.28515625" bestFit="1" customWidth="1"/>
    <col min="503" max="503" width="21.42578125" bestFit="1" customWidth="1"/>
    <col min="504" max="504" width="60.5703125" customWidth="1"/>
    <col min="505" max="505" width="8.42578125" bestFit="1" customWidth="1"/>
    <col min="506" max="506" width="6.28515625" bestFit="1" customWidth="1"/>
    <col min="508" max="508" width="25.28515625" customWidth="1"/>
    <col min="509" max="509" width="27" customWidth="1"/>
    <col min="511" max="511" width="4.7109375" bestFit="1" customWidth="1"/>
    <col min="512" max="512" width="22.85546875" customWidth="1"/>
    <col min="513" max="513" width="23" customWidth="1"/>
    <col min="514" max="514" width="39.28515625" customWidth="1"/>
    <col min="517" max="517" width="7" customWidth="1"/>
    <col min="518" max="518" width="6.7109375" customWidth="1"/>
    <col min="519" max="519" width="6.42578125" customWidth="1"/>
    <col min="520" max="520" width="6" customWidth="1"/>
    <col min="521" max="521" width="10.28515625" customWidth="1"/>
    <col min="522" max="522" width="19.85546875" customWidth="1"/>
    <col min="523" max="523" width="18.28515625" customWidth="1"/>
    <col min="524" max="524" width="15.28515625" customWidth="1"/>
    <col min="525" max="525" width="14.28515625" customWidth="1"/>
    <col min="758" max="758" width="21.28515625" bestFit="1" customWidth="1"/>
    <col min="759" max="759" width="21.42578125" bestFit="1" customWidth="1"/>
    <col min="760" max="760" width="60.5703125" customWidth="1"/>
    <col min="761" max="761" width="8.42578125" bestFit="1" customWidth="1"/>
    <col min="762" max="762" width="6.28515625" bestFit="1" customWidth="1"/>
    <col min="764" max="764" width="25.28515625" customWidth="1"/>
    <col min="765" max="765" width="27" customWidth="1"/>
    <col min="767" max="767" width="4.7109375" bestFit="1" customWidth="1"/>
    <col min="768" max="768" width="22.85546875" customWidth="1"/>
    <col min="769" max="769" width="23" customWidth="1"/>
    <col min="770" max="770" width="39.28515625" customWidth="1"/>
    <col min="773" max="773" width="7" customWidth="1"/>
    <col min="774" max="774" width="6.7109375" customWidth="1"/>
    <col min="775" max="775" width="6.42578125" customWidth="1"/>
    <col min="776" max="776" width="6" customWidth="1"/>
    <col min="777" max="777" width="10.28515625" customWidth="1"/>
    <col min="778" max="778" width="19.85546875" customWidth="1"/>
    <col min="779" max="779" width="18.28515625" customWidth="1"/>
    <col min="780" max="780" width="15.28515625" customWidth="1"/>
    <col min="781" max="781" width="14.28515625" customWidth="1"/>
    <col min="1014" max="1014" width="21.28515625" bestFit="1" customWidth="1"/>
    <col min="1015" max="1015" width="21.42578125" bestFit="1" customWidth="1"/>
    <col min="1016" max="1016" width="60.5703125" customWidth="1"/>
    <col min="1017" max="1017" width="8.42578125" bestFit="1" customWidth="1"/>
    <col min="1018" max="1018" width="6.28515625" bestFit="1" customWidth="1"/>
    <col min="1020" max="1020" width="25.28515625" customWidth="1"/>
    <col min="1021" max="1021" width="27" customWidth="1"/>
    <col min="1023" max="1023" width="4.7109375" bestFit="1" customWidth="1"/>
    <col min="1024" max="1024" width="22.85546875" customWidth="1"/>
    <col min="1025" max="1025" width="23" customWidth="1"/>
    <col min="1026" max="1026" width="39.28515625" customWidth="1"/>
    <col min="1029" max="1029" width="7" customWidth="1"/>
    <col min="1030" max="1030" width="6.7109375" customWidth="1"/>
    <col min="1031" max="1031" width="6.42578125" customWidth="1"/>
    <col min="1032" max="1032" width="6" customWidth="1"/>
    <col min="1033" max="1033" width="10.28515625" customWidth="1"/>
    <col min="1034" max="1034" width="19.85546875" customWidth="1"/>
    <col min="1035" max="1035" width="18.28515625" customWidth="1"/>
    <col min="1036" max="1036" width="15.28515625" customWidth="1"/>
    <col min="1037" max="1037" width="14.28515625" customWidth="1"/>
    <col min="1270" max="1270" width="21.28515625" bestFit="1" customWidth="1"/>
    <col min="1271" max="1271" width="21.42578125" bestFit="1" customWidth="1"/>
    <col min="1272" max="1272" width="60.5703125" customWidth="1"/>
    <col min="1273" max="1273" width="8.42578125" bestFit="1" customWidth="1"/>
    <col min="1274" max="1274" width="6.28515625" bestFit="1" customWidth="1"/>
    <col min="1276" max="1276" width="25.28515625" customWidth="1"/>
    <col min="1277" max="1277" width="27" customWidth="1"/>
    <col min="1279" max="1279" width="4.7109375" bestFit="1" customWidth="1"/>
    <col min="1280" max="1280" width="22.85546875" customWidth="1"/>
    <col min="1281" max="1281" width="23" customWidth="1"/>
    <col min="1282" max="1282" width="39.28515625" customWidth="1"/>
    <col min="1285" max="1285" width="7" customWidth="1"/>
    <col min="1286" max="1286" width="6.7109375" customWidth="1"/>
    <col min="1287" max="1287" width="6.42578125" customWidth="1"/>
    <col min="1288" max="1288" width="6" customWidth="1"/>
    <col min="1289" max="1289" width="10.28515625" customWidth="1"/>
    <col min="1290" max="1290" width="19.85546875" customWidth="1"/>
    <col min="1291" max="1291" width="18.28515625" customWidth="1"/>
    <col min="1292" max="1292" width="15.28515625" customWidth="1"/>
    <col min="1293" max="1293" width="14.28515625" customWidth="1"/>
    <col min="1526" max="1526" width="21.28515625" bestFit="1" customWidth="1"/>
    <col min="1527" max="1527" width="21.42578125" bestFit="1" customWidth="1"/>
    <col min="1528" max="1528" width="60.5703125" customWidth="1"/>
    <col min="1529" max="1529" width="8.42578125" bestFit="1" customWidth="1"/>
    <col min="1530" max="1530" width="6.28515625" bestFit="1" customWidth="1"/>
    <col min="1532" max="1532" width="25.28515625" customWidth="1"/>
    <col min="1533" max="1533" width="27" customWidth="1"/>
    <col min="1535" max="1535" width="4.7109375" bestFit="1" customWidth="1"/>
    <col min="1536" max="1536" width="22.85546875" customWidth="1"/>
    <col min="1537" max="1537" width="23" customWidth="1"/>
    <col min="1538" max="1538" width="39.28515625" customWidth="1"/>
    <col min="1541" max="1541" width="7" customWidth="1"/>
    <col min="1542" max="1542" width="6.7109375" customWidth="1"/>
    <col min="1543" max="1543" width="6.42578125" customWidth="1"/>
    <col min="1544" max="1544" width="6" customWidth="1"/>
    <col min="1545" max="1545" width="10.28515625" customWidth="1"/>
    <col min="1546" max="1546" width="19.85546875" customWidth="1"/>
    <col min="1547" max="1547" width="18.28515625" customWidth="1"/>
    <col min="1548" max="1548" width="15.28515625" customWidth="1"/>
    <col min="1549" max="1549" width="14.28515625" customWidth="1"/>
    <col min="1782" max="1782" width="21.28515625" bestFit="1" customWidth="1"/>
    <col min="1783" max="1783" width="21.42578125" bestFit="1" customWidth="1"/>
    <col min="1784" max="1784" width="60.5703125" customWidth="1"/>
    <col min="1785" max="1785" width="8.42578125" bestFit="1" customWidth="1"/>
    <col min="1786" max="1786" width="6.28515625" bestFit="1" customWidth="1"/>
    <col min="1788" max="1788" width="25.28515625" customWidth="1"/>
    <col min="1789" max="1789" width="27" customWidth="1"/>
    <col min="1791" max="1791" width="4.7109375" bestFit="1" customWidth="1"/>
    <col min="1792" max="1792" width="22.85546875" customWidth="1"/>
    <col min="1793" max="1793" width="23" customWidth="1"/>
    <col min="1794" max="1794" width="39.28515625" customWidth="1"/>
    <col min="1797" max="1797" width="7" customWidth="1"/>
    <col min="1798" max="1798" width="6.7109375" customWidth="1"/>
    <col min="1799" max="1799" width="6.42578125" customWidth="1"/>
    <col min="1800" max="1800" width="6" customWidth="1"/>
    <col min="1801" max="1801" width="10.28515625" customWidth="1"/>
    <col min="1802" max="1802" width="19.85546875" customWidth="1"/>
    <col min="1803" max="1803" width="18.28515625" customWidth="1"/>
    <col min="1804" max="1804" width="15.28515625" customWidth="1"/>
    <col min="1805" max="1805" width="14.28515625" customWidth="1"/>
    <col min="2038" max="2038" width="21.28515625" bestFit="1" customWidth="1"/>
    <col min="2039" max="2039" width="21.42578125" bestFit="1" customWidth="1"/>
    <col min="2040" max="2040" width="60.5703125" customWidth="1"/>
    <col min="2041" max="2041" width="8.42578125" bestFit="1" customWidth="1"/>
    <col min="2042" max="2042" width="6.28515625" bestFit="1" customWidth="1"/>
    <col min="2044" max="2044" width="25.28515625" customWidth="1"/>
    <col min="2045" max="2045" width="27" customWidth="1"/>
    <col min="2047" max="2047" width="4.7109375" bestFit="1" customWidth="1"/>
    <col min="2048" max="2048" width="22.85546875" customWidth="1"/>
    <col min="2049" max="2049" width="23" customWidth="1"/>
    <col min="2050" max="2050" width="39.28515625" customWidth="1"/>
    <col min="2053" max="2053" width="7" customWidth="1"/>
    <col min="2054" max="2054" width="6.7109375" customWidth="1"/>
    <col min="2055" max="2055" width="6.42578125" customWidth="1"/>
    <col min="2056" max="2056" width="6" customWidth="1"/>
    <col min="2057" max="2057" width="10.28515625" customWidth="1"/>
    <col min="2058" max="2058" width="19.85546875" customWidth="1"/>
    <col min="2059" max="2059" width="18.28515625" customWidth="1"/>
    <col min="2060" max="2060" width="15.28515625" customWidth="1"/>
    <col min="2061" max="2061" width="14.28515625" customWidth="1"/>
    <col min="2294" max="2294" width="21.28515625" bestFit="1" customWidth="1"/>
    <col min="2295" max="2295" width="21.42578125" bestFit="1" customWidth="1"/>
    <col min="2296" max="2296" width="60.5703125" customWidth="1"/>
    <col min="2297" max="2297" width="8.42578125" bestFit="1" customWidth="1"/>
    <col min="2298" max="2298" width="6.28515625" bestFit="1" customWidth="1"/>
    <col min="2300" max="2300" width="25.28515625" customWidth="1"/>
    <col min="2301" max="2301" width="27" customWidth="1"/>
    <col min="2303" max="2303" width="4.7109375" bestFit="1" customWidth="1"/>
    <col min="2304" max="2304" width="22.85546875" customWidth="1"/>
    <col min="2305" max="2305" width="23" customWidth="1"/>
    <col min="2306" max="2306" width="39.28515625" customWidth="1"/>
    <col min="2309" max="2309" width="7" customWidth="1"/>
    <col min="2310" max="2310" width="6.7109375" customWidth="1"/>
    <col min="2311" max="2311" width="6.42578125" customWidth="1"/>
    <col min="2312" max="2312" width="6" customWidth="1"/>
    <col min="2313" max="2313" width="10.28515625" customWidth="1"/>
    <col min="2314" max="2314" width="19.85546875" customWidth="1"/>
    <col min="2315" max="2315" width="18.28515625" customWidth="1"/>
    <col min="2316" max="2316" width="15.28515625" customWidth="1"/>
    <col min="2317" max="2317" width="14.28515625" customWidth="1"/>
    <col min="2550" max="2550" width="21.28515625" bestFit="1" customWidth="1"/>
    <col min="2551" max="2551" width="21.42578125" bestFit="1" customWidth="1"/>
    <col min="2552" max="2552" width="60.5703125" customWidth="1"/>
    <col min="2553" max="2553" width="8.42578125" bestFit="1" customWidth="1"/>
    <col min="2554" max="2554" width="6.28515625" bestFit="1" customWidth="1"/>
    <col min="2556" max="2556" width="25.28515625" customWidth="1"/>
    <col min="2557" max="2557" width="27" customWidth="1"/>
    <col min="2559" max="2559" width="4.7109375" bestFit="1" customWidth="1"/>
    <col min="2560" max="2560" width="22.85546875" customWidth="1"/>
    <col min="2561" max="2561" width="23" customWidth="1"/>
    <col min="2562" max="2562" width="39.28515625" customWidth="1"/>
    <col min="2565" max="2565" width="7" customWidth="1"/>
    <col min="2566" max="2566" width="6.7109375" customWidth="1"/>
    <col min="2567" max="2567" width="6.42578125" customWidth="1"/>
    <col min="2568" max="2568" width="6" customWidth="1"/>
    <col min="2569" max="2569" width="10.28515625" customWidth="1"/>
    <col min="2570" max="2570" width="19.85546875" customWidth="1"/>
    <col min="2571" max="2571" width="18.28515625" customWidth="1"/>
    <col min="2572" max="2572" width="15.28515625" customWidth="1"/>
    <col min="2573" max="2573" width="14.28515625" customWidth="1"/>
    <col min="2806" max="2806" width="21.28515625" bestFit="1" customWidth="1"/>
    <col min="2807" max="2807" width="21.42578125" bestFit="1" customWidth="1"/>
    <col min="2808" max="2808" width="60.5703125" customWidth="1"/>
    <col min="2809" max="2809" width="8.42578125" bestFit="1" customWidth="1"/>
    <col min="2810" max="2810" width="6.28515625" bestFit="1" customWidth="1"/>
    <col min="2812" max="2812" width="25.28515625" customWidth="1"/>
    <col min="2813" max="2813" width="27" customWidth="1"/>
    <col min="2815" max="2815" width="4.7109375" bestFit="1" customWidth="1"/>
    <col min="2816" max="2816" width="22.85546875" customWidth="1"/>
    <col min="2817" max="2817" width="23" customWidth="1"/>
    <col min="2818" max="2818" width="39.28515625" customWidth="1"/>
    <col min="2821" max="2821" width="7" customWidth="1"/>
    <col min="2822" max="2822" width="6.7109375" customWidth="1"/>
    <col min="2823" max="2823" width="6.42578125" customWidth="1"/>
    <col min="2824" max="2824" width="6" customWidth="1"/>
    <col min="2825" max="2825" width="10.28515625" customWidth="1"/>
    <col min="2826" max="2826" width="19.85546875" customWidth="1"/>
    <col min="2827" max="2827" width="18.28515625" customWidth="1"/>
    <col min="2828" max="2828" width="15.28515625" customWidth="1"/>
    <col min="2829" max="2829" width="14.28515625" customWidth="1"/>
    <col min="3062" max="3062" width="21.28515625" bestFit="1" customWidth="1"/>
    <col min="3063" max="3063" width="21.42578125" bestFit="1" customWidth="1"/>
    <col min="3064" max="3064" width="60.5703125" customWidth="1"/>
    <col min="3065" max="3065" width="8.42578125" bestFit="1" customWidth="1"/>
    <col min="3066" max="3066" width="6.28515625" bestFit="1" customWidth="1"/>
    <col min="3068" max="3068" width="25.28515625" customWidth="1"/>
    <col min="3069" max="3069" width="27" customWidth="1"/>
    <col min="3071" max="3071" width="4.7109375" bestFit="1" customWidth="1"/>
    <col min="3072" max="3072" width="22.85546875" customWidth="1"/>
    <col min="3073" max="3073" width="23" customWidth="1"/>
    <col min="3074" max="3074" width="39.28515625" customWidth="1"/>
    <col min="3077" max="3077" width="7" customWidth="1"/>
    <col min="3078" max="3078" width="6.7109375" customWidth="1"/>
    <col min="3079" max="3079" width="6.42578125" customWidth="1"/>
    <col min="3080" max="3080" width="6" customWidth="1"/>
    <col min="3081" max="3081" width="10.28515625" customWidth="1"/>
    <col min="3082" max="3082" width="19.85546875" customWidth="1"/>
    <col min="3083" max="3083" width="18.28515625" customWidth="1"/>
    <col min="3084" max="3084" width="15.28515625" customWidth="1"/>
    <col min="3085" max="3085" width="14.28515625" customWidth="1"/>
    <col min="3318" max="3318" width="21.28515625" bestFit="1" customWidth="1"/>
    <col min="3319" max="3319" width="21.42578125" bestFit="1" customWidth="1"/>
    <col min="3320" max="3320" width="60.5703125" customWidth="1"/>
    <col min="3321" max="3321" width="8.42578125" bestFit="1" customWidth="1"/>
    <col min="3322" max="3322" width="6.28515625" bestFit="1" customWidth="1"/>
    <col min="3324" max="3324" width="25.28515625" customWidth="1"/>
    <col min="3325" max="3325" width="27" customWidth="1"/>
    <col min="3327" max="3327" width="4.7109375" bestFit="1" customWidth="1"/>
    <col min="3328" max="3328" width="22.85546875" customWidth="1"/>
    <col min="3329" max="3329" width="23" customWidth="1"/>
    <col min="3330" max="3330" width="39.28515625" customWidth="1"/>
    <col min="3333" max="3333" width="7" customWidth="1"/>
    <col min="3334" max="3334" width="6.7109375" customWidth="1"/>
    <col min="3335" max="3335" width="6.42578125" customWidth="1"/>
    <col min="3336" max="3336" width="6" customWidth="1"/>
    <col min="3337" max="3337" width="10.28515625" customWidth="1"/>
    <col min="3338" max="3338" width="19.85546875" customWidth="1"/>
    <col min="3339" max="3339" width="18.28515625" customWidth="1"/>
    <col min="3340" max="3340" width="15.28515625" customWidth="1"/>
    <col min="3341" max="3341" width="14.28515625" customWidth="1"/>
    <col min="3574" max="3574" width="21.28515625" bestFit="1" customWidth="1"/>
    <col min="3575" max="3575" width="21.42578125" bestFit="1" customWidth="1"/>
    <col min="3576" max="3576" width="60.5703125" customWidth="1"/>
    <col min="3577" max="3577" width="8.42578125" bestFit="1" customWidth="1"/>
    <col min="3578" max="3578" width="6.28515625" bestFit="1" customWidth="1"/>
    <col min="3580" max="3580" width="25.28515625" customWidth="1"/>
    <col min="3581" max="3581" width="27" customWidth="1"/>
    <col min="3583" max="3583" width="4.7109375" bestFit="1" customWidth="1"/>
    <col min="3584" max="3584" width="22.85546875" customWidth="1"/>
    <col min="3585" max="3585" width="23" customWidth="1"/>
    <col min="3586" max="3586" width="39.28515625" customWidth="1"/>
    <col min="3589" max="3589" width="7" customWidth="1"/>
    <col min="3590" max="3590" width="6.7109375" customWidth="1"/>
    <col min="3591" max="3591" width="6.42578125" customWidth="1"/>
    <col min="3592" max="3592" width="6" customWidth="1"/>
    <col min="3593" max="3593" width="10.28515625" customWidth="1"/>
    <col min="3594" max="3594" width="19.85546875" customWidth="1"/>
    <col min="3595" max="3595" width="18.28515625" customWidth="1"/>
    <col min="3596" max="3596" width="15.28515625" customWidth="1"/>
    <col min="3597" max="3597" width="14.28515625" customWidth="1"/>
    <col min="3830" max="3830" width="21.28515625" bestFit="1" customWidth="1"/>
    <col min="3831" max="3831" width="21.42578125" bestFit="1" customWidth="1"/>
    <col min="3832" max="3832" width="60.5703125" customWidth="1"/>
    <col min="3833" max="3833" width="8.42578125" bestFit="1" customWidth="1"/>
    <col min="3834" max="3834" width="6.28515625" bestFit="1" customWidth="1"/>
    <col min="3836" max="3836" width="25.28515625" customWidth="1"/>
    <col min="3837" max="3837" width="27" customWidth="1"/>
    <col min="3839" max="3839" width="4.7109375" bestFit="1" customWidth="1"/>
    <col min="3840" max="3840" width="22.85546875" customWidth="1"/>
    <col min="3841" max="3841" width="23" customWidth="1"/>
    <col min="3842" max="3842" width="39.28515625" customWidth="1"/>
    <col min="3845" max="3845" width="7" customWidth="1"/>
    <col min="3846" max="3846" width="6.7109375" customWidth="1"/>
    <col min="3847" max="3847" width="6.42578125" customWidth="1"/>
    <col min="3848" max="3848" width="6" customWidth="1"/>
    <col min="3849" max="3849" width="10.28515625" customWidth="1"/>
    <col min="3850" max="3850" width="19.85546875" customWidth="1"/>
    <col min="3851" max="3851" width="18.28515625" customWidth="1"/>
    <col min="3852" max="3852" width="15.28515625" customWidth="1"/>
    <col min="3853" max="3853" width="14.28515625" customWidth="1"/>
    <col min="4086" max="4086" width="21.28515625" bestFit="1" customWidth="1"/>
    <col min="4087" max="4087" width="21.42578125" bestFit="1" customWidth="1"/>
    <col min="4088" max="4088" width="60.5703125" customWidth="1"/>
    <col min="4089" max="4089" width="8.42578125" bestFit="1" customWidth="1"/>
    <col min="4090" max="4090" width="6.28515625" bestFit="1" customWidth="1"/>
    <col min="4092" max="4092" width="25.28515625" customWidth="1"/>
    <col min="4093" max="4093" width="27" customWidth="1"/>
    <col min="4095" max="4095" width="4.7109375" bestFit="1" customWidth="1"/>
    <col min="4096" max="4096" width="22.85546875" customWidth="1"/>
    <col min="4097" max="4097" width="23" customWidth="1"/>
    <col min="4098" max="4098" width="39.28515625" customWidth="1"/>
    <col min="4101" max="4101" width="7" customWidth="1"/>
    <col min="4102" max="4102" width="6.7109375" customWidth="1"/>
    <col min="4103" max="4103" width="6.42578125" customWidth="1"/>
    <col min="4104" max="4104" width="6" customWidth="1"/>
    <col min="4105" max="4105" width="10.28515625" customWidth="1"/>
    <col min="4106" max="4106" width="19.85546875" customWidth="1"/>
    <col min="4107" max="4107" width="18.28515625" customWidth="1"/>
    <col min="4108" max="4108" width="15.28515625" customWidth="1"/>
    <col min="4109" max="4109" width="14.28515625" customWidth="1"/>
    <col min="4342" max="4342" width="21.28515625" bestFit="1" customWidth="1"/>
    <col min="4343" max="4343" width="21.42578125" bestFit="1" customWidth="1"/>
    <col min="4344" max="4344" width="60.5703125" customWidth="1"/>
    <col min="4345" max="4345" width="8.42578125" bestFit="1" customWidth="1"/>
    <col min="4346" max="4346" width="6.28515625" bestFit="1" customWidth="1"/>
    <col min="4348" max="4348" width="25.28515625" customWidth="1"/>
    <col min="4349" max="4349" width="27" customWidth="1"/>
    <col min="4351" max="4351" width="4.7109375" bestFit="1" customWidth="1"/>
    <col min="4352" max="4352" width="22.85546875" customWidth="1"/>
    <col min="4353" max="4353" width="23" customWidth="1"/>
    <col min="4354" max="4354" width="39.28515625" customWidth="1"/>
    <col min="4357" max="4357" width="7" customWidth="1"/>
    <col min="4358" max="4358" width="6.7109375" customWidth="1"/>
    <col min="4359" max="4359" width="6.42578125" customWidth="1"/>
    <col min="4360" max="4360" width="6" customWidth="1"/>
    <col min="4361" max="4361" width="10.28515625" customWidth="1"/>
    <col min="4362" max="4362" width="19.85546875" customWidth="1"/>
    <col min="4363" max="4363" width="18.28515625" customWidth="1"/>
    <col min="4364" max="4364" width="15.28515625" customWidth="1"/>
    <col min="4365" max="4365" width="14.28515625" customWidth="1"/>
    <col min="4598" max="4598" width="21.28515625" bestFit="1" customWidth="1"/>
    <col min="4599" max="4599" width="21.42578125" bestFit="1" customWidth="1"/>
    <col min="4600" max="4600" width="60.5703125" customWidth="1"/>
    <col min="4601" max="4601" width="8.42578125" bestFit="1" customWidth="1"/>
    <col min="4602" max="4602" width="6.28515625" bestFit="1" customWidth="1"/>
    <col min="4604" max="4604" width="25.28515625" customWidth="1"/>
    <col min="4605" max="4605" width="27" customWidth="1"/>
    <col min="4607" max="4607" width="4.7109375" bestFit="1" customWidth="1"/>
    <col min="4608" max="4608" width="22.85546875" customWidth="1"/>
    <col min="4609" max="4609" width="23" customWidth="1"/>
    <col min="4610" max="4610" width="39.28515625" customWidth="1"/>
    <col min="4613" max="4613" width="7" customWidth="1"/>
    <col min="4614" max="4614" width="6.7109375" customWidth="1"/>
    <col min="4615" max="4615" width="6.42578125" customWidth="1"/>
    <col min="4616" max="4616" width="6" customWidth="1"/>
    <col min="4617" max="4617" width="10.28515625" customWidth="1"/>
    <col min="4618" max="4618" width="19.85546875" customWidth="1"/>
    <col min="4619" max="4619" width="18.28515625" customWidth="1"/>
    <col min="4620" max="4620" width="15.28515625" customWidth="1"/>
    <col min="4621" max="4621" width="14.28515625" customWidth="1"/>
    <col min="4854" max="4854" width="21.28515625" bestFit="1" customWidth="1"/>
    <col min="4855" max="4855" width="21.42578125" bestFit="1" customWidth="1"/>
    <col min="4856" max="4856" width="60.5703125" customWidth="1"/>
    <col min="4857" max="4857" width="8.42578125" bestFit="1" customWidth="1"/>
    <col min="4858" max="4858" width="6.28515625" bestFit="1" customWidth="1"/>
    <col min="4860" max="4860" width="25.28515625" customWidth="1"/>
    <col min="4861" max="4861" width="27" customWidth="1"/>
    <col min="4863" max="4863" width="4.7109375" bestFit="1" customWidth="1"/>
    <col min="4864" max="4864" width="22.85546875" customWidth="1"/>
    <col min="4865" max="4865" width="23" customWidth="1"/>
    <col min="4866" max="4866" width="39.28515625" customWidth="1"/>
    <col min="4869" max="4869" width="7" customWidth="1"/>
    <col min="4870" max="4870" width="6.7109375" customWidth="1"/>
    <col min="4871" max="4871" width="6.42578125" customWidth="1"/>
    <col min="4872" max="4872" width="6" customWidth="1"/>
    <col min="4873" max="4873" width="10.28515625" customWidth="1"/>
    <col min="4874" max="4874" width="19.85546875" customWidth="1"/>
    <col min="4875" max="4875" width="18.28515625" customWidth="1"/>
    <col min="4876" max="4876" width="15.28515625" customWidth="1"/>
    <col min="4877" max="4877" width="14.28515625" customWidth="1"/>
    <col min="5110" max="5110" width="21.28515625" bestFit="1" customWidth="1"/>
    <col min="5111" max="5111" width="21.42578125" bestFit="1" customWidth="1"/>
    <col min="5112" max="5112" width="60.5703125" customWidth="1"/>
    <col min="5113" max="5113" width="8.42578125" bestFit="1" customWidth="1"/>
    <col min="5114" max="5114" width="6.28515625" bestFit="1" customWidth="1"/>
    <col min="5116" max="5116" width="25.28515625" customWidth="1"/>
    <col min="5117" max="5117" width="27" customWidth="1"/>
    <col min="5119" max="5119" width="4.7109375" bestFit="1" customWidth="1"/>
    <col min="5120" max="5120" width="22.85546875" customWidth="1"/>
    <col min="5121" max="5121" width="23" customWidth="1"/>
    <col min="5122" max="5122" width="39.28515625" customWidth="1"/>
    <col min="5125" max="5125" width="7" customWidth="1"/>
    <col min="5126" max="5126" width="6.7109375" customWidth="1"/>
    <col min="5127" max="5127" width="6.42578125" customWidth="1"/>
    <col min="5128" max="5128" width="6" customWidth="1"/>
    <col min="5129" max="5129" width="10.28515625" customWidth="1"/>
    <col min="5130" max="5130" width="19.85546875" customWidth="1"/>
    <col min="5131" max="5131" width="18.28515625" customWidth="1"/>
    <col min="5132" max="5132" width="15.28515625" customWidth="1"/>
    <col min="5133" max="5133" width="14.28515625" customWidth="1"/>
    <col min="5366" max="5366" width="21.28515625" bestFit="1" customWidth="1"/>
    <col min="5367" max="5367" width="21.42578125" bestFit="1" customWidth="1"/>
    <col min="5368" max="5368" width="60.5703125" customWidth="1"/>
    <col min="5369" max="5369" width="8.42578125" bestFit="1" customWidth="1"/>
    <col min="5370" max="5370" width="6.28515625" bestFit="1" customWidth="1"/>
    <col min="5372" max="5372" width="25.28515625" customWidth="1"/>
    <col min="5373" max="5373" width="27" customWidth="1"/>
    <col min="5375" max="5375" width="4.7109375" bestFit="1" customWidth="1"/>
    <col min="5376" max="5376" width="22.85546875" customWidth="1"/>
    <col min="5377" max="5377" width="23" customWidth="1"/>
    <col min="5378" max="5378" width="39.28515625" customWidth="1"/>
    <col min="5381" max="5381" width="7" customWidth="1"/>
    <col min="5382" max="5382" width="6.7109375" customWidth="1"/>
    <col min="5383" max="5383" width="6.42578125" customWidth="1"/>
    <col min="5384" max="5384" width="6" customWidth="1"/>
    <col min="5385" max="5385" width="10.28515625" customWidth="1"/>
    <col min="5386" max="5386" width="19.85546875" customWidth="1"/>
    <col min="5387" max="5387" width="18.28515625" customWidth="1"/>
    <col min="5388" max="5388" width="15.28515625" customWidth="1"/>
    <col min="5389" max="5389" width="14.28515625" customWidth="1"/>
    <col min="5622" max="5622" width="21.28515625" bestFit="1" customWidth="1"/>
    <col min="5623" max="5623" width="21.42578125" bestFit="1" customWidth="1"/>
    <col min="5624" max="5624" width="60.5703125" customWidth="1"/>
    <col min="5625" max="5625" width="8.42578125" bestFit="1" customWidth="1"/>
    <col min="5626" max="5626" width="6.28515625" bestFit="1" customWidth="1"/>
    <col min="5628" max="5628" width="25.28515625" customWidth="1"/>
    <col min="5629" max="5629" width="27" customWidth="1"/>
    <col min="5631" max="5631" width="4.7109375" bestFit="1" customWidth="1"/>
    <col min="5632" max="5632" width="22.85546875" customWidth="1"/>
    <col min="5633" max="5633" width="23" customWidth="1"/>
    <col min="5634" max="5634" width="39.28515625" customWidth="1"/>
    <col min="5637" max="5637" width="7" customWidth="1"/>
    <col min="5638" max="5638" width="6.7109375" customWidth="1"/>
    <col min="5639" max="5639" width="6.42578125" customWidth="1"/>
    <col min="5640" max="5640" width="6" customWidth="1"/>
    <col min="5641" max="5641" width="10.28515625" customWidth="1"/>
    <col min="5642" max="5642" width="19.85546875" customWidth="1"/>
    <col min="5643" max="5643" width="18.28515625" customWidth="1"/>
    <col min="5644" max="5644" width="15.28515625" customWidth="1"/>
    <col min="5645" max="5645" width="14.28515625" customWidth="1"/>
    <col min="5878" max="5878" width="21.28515625" bestFit="1" customWidth="1"/>
    <col min="5879" max="5879" width="21.42578125" bestFit="1" customWidth="1"/>
    <col min="5880" max="5880" width="60.5703125" customWidth="1"/>
    <col min="5881" max="5881" width="8.42578125" bestFit="1" customWidth="1"/>
    <col min="5882" max="5882" width="6.28515625" bestFit="1" customWidth="1"/>
    <col min="5884" max="5884" width="25.28515625" customWidth="1"/>
    <col min="5885" max="5885" width="27" customWidth="1"/>
    <col min="5887" max="5887" width="4.7109375" bestFit="1" customWidth="1"/>
    <col min="5888" max="5888" width="22.85546875" customWidth="1"/>
    <col min="5889" max="5889" width="23" customWidth="1"/>
    <col min="5890" max="5890" width="39.28515625" customWidth="1"/>
    <col min="5893" max="5893" width="7" customWidth="1"/>
    <col min="5894" max="5894" width="6.7109375" customWidth="1"/>
    <col min="5895" max="5895" width="6.42578125" customWidth="1"/>
    <col min="5896" max="5896" width="6" customWidth="1"/>
    <col min="5897" max="5897" width="10.28515625" customWidth="1"/>
    <col min="5898" max="5898" width="19.85546875" customWidth="1"/>
    <col min="5899" max="5899" width="18.28515625" customWidth="1"/>
    <col min="5900" max="5900" width="15.28515625" customWidth="1"/>
    <col min="5901" max="5901" width="14.28515625" customWidth="1"/>
    <col min="6134" max="6134" width="21.28515625" bestFit="1" customWidth="1"/>
    <col min="6135" max="6135" width="21.42578125" bestFit="1" customWidth="1"/>
    <col min="6136" max="6136" width="60.5703125" customWidth="1"/>
    <col min="6137" max="6137" width="8.42578125" bestFit="1" customWidth="1"/>
    <col min="6138" max="6138" width="6.28515625" bestFit="1" customWidth="1"/>
    <col min="6140" max="6140" width="25.28515625" customWidth="1"/>
    <col min="6141" max="6141" width="27" customWidth="1"/>
    <col min="6143" max="6143" width="4.7109375" bestFit="1" customWidth="1"/>
    <col min="6144" max="6144" width="22.85546875" customWidth="1"/>
    <col min="6145" max="6145" width="23" customWidth="1"/>
    <col min="6146" max="6146" width="39.28515625" customWidth="1"/>
    <col min="6149" max="6149" width="7" customWidth="1"/>
    <col min="6150" max="6150" width="6.7109375" customWidth="1"/>
    <col min="6151" max="6151" width="6.42578125" customWidth="1"/>
    <col min="6152" max="6152" width="6" customWidth="1"/>
    <col min="6153" max="6153" width="10.28515625" customWidth="1"/>
    <col min="6154" max="6154" width="19.85546875" customWidth="1"/>
    <col min="6155" max="6155" width="18.28515625" customWidth="1"/>
    <col min="6156" max="6156" width="15.28515625" customWidth="1"/>
    <col min="6157" max="6157" width="14.28515625" customWidth="1"/>
    <col min="6390" max="6390" width="21.28515625" bestFit="1" customWidth="1"/>
    <col min="6391" max="6391" width="21.42578125" bestFit="1" customWidth="1"/>
    <col min="6392" max="6392" width="60.5703125" customWidth="1"/>
    <col min="6393" max="6393" width="8.42578125" bestFit="1" customWidth="1"/>
    <col min="6394" max="6394" width="6.28515625" bestFit="1" customWidth="1"/>
    <col min="6396" max="6396" width="25.28515625" customWidth="1"/>
    <col min="6397" max="6397" width="27" customWidth="1"/>
    <col min="6399" max="6399" width="4.7109375" bestFit="1" customWidth="1"/>
    <col min="6400" max="6400" width="22.85546875" customWidth="1"/>
    <col min="6401" max="6401" width="23" customWidth="1"/>
    <col min="6402" max="6402" width="39.28515625" customWidth="1"/>
    <col min="6405" max="6405" width="7" customWidth="1"/>
    <col min="6406" max="6406" width="6.7109375" customWidth="1"/>
    <col min="6407" max="6407" width="6.42578125" customWidth="1"/>
    <col min="6408" max="6408" width="6" customWidth="1"/>
    <col min="6409" max="6409" width="10.28515625" customWidth="1"/>
    <col min="6410" max="6410" width="19.85546875" customWidth="1"/>
    <col min="6411" max="6411" width="18.28515625" customWidth="1"/>
    <col min="6412" max="6412" width="15.28515625" customWidth="1"/>
    <col min="6413" max="6413" width="14.28515625" customWidth="1"/>
    <col min="6646" max="6646" width="21.28515625" bestFit="1" customWidth="1"/>
    <col min="6647" max="6647" width="21.42578125" bestFit="1" customWidth="1"/>
    <col min="6648" max="6648" width="60.5703125" customWidth="1"/>
    <col min="6649" max="6649" width="8.42578125" bestFit="1" customWidth="1"/>
    <col min="6650" max="6650" width="6.28515625" bestFit="1" customWidth="1"/>
    <col min="6652" max="6652" width="25.28515625" customWidth="1"/>
    <col min="6653" max="6653" width="27" customWidth="1"/>
    <col min="6655" max="6655" width="4.7109375" bestFit="1" customWidth="1"/>
    <col min="6656" max="6656" width="22.85546875" customWidth="1"/>
    <col min="6657" max="6657" width="23" customWidth="1"/>
    <col min="6658" max="6658" width="39.28515625" customWidth="1"/>
    <col min="6661" max="6661" width="7" customWidth="1"/>
    <col min="6662" max="6662" width="6.7109375" customWidth="1"/>
    <col min="6663" max="6663" width="6.42578125" customWidth="1"/>
    <col min="6664" max="6664" width="6" customWidth="1"/>
    <col min="6665" max="6665" width="10.28515625" customWidth="1"/>
    <col min="6666" max="6666" width="19.85546875" customWidth="1"/>
    <col min="6667" max="6667" width="18.28515625" customWidth="1"/>
    <col min="6668" max="6668" width="15.28515625" customWidth="1"/>
    <col min="6669" max="6669" width="14.28515625" customWidth="1"/>
    <col min="6902" max="6902" width="21.28515625" bestFit="1" customWidth="1"/>
    <col min="6903" max="6903" width="21.42578125" bestFit="1" customWidth="1"/>
    <col min="6904" max="6904" width="60.5703125" customWidth="1"/>
    <col min="6905" max="6905" width="8.42578125" bestFit="1" customWidth="1"/>
    <col min="6906" max="6906" width="6.28515625" bestFit="1" customWidth="1"/>
    <col min="6908" max="6908" width="25.28515625" customWidth="1"/>
    <col min="6909" max="6909" width="27" customWidth="1"/>
    <col min="6911" max="6911" width="4.7109375" bestFit="1" customWidth="1"/>
    <col min="6912" max="6912" width="22.85546875" customWidth="1"/>
    <col min="6913" max="6913" width="23" customWidth="1"/>
    <col min="6914" max="6914" width="39.28515625" customWidth="1"/>
    <col min="6917" max="6917" width="7" customWidth="1"/>
    <col min="6918" max="6918" width="6.7109375" customWidth="1"/>
    <col min="6919" max="6919" width="6.42578125" customWidth="1"/>
    <col min="6920" max="6920" width="6" customWidth="1"/>
    <col min="6921" max="6921" width="10.28515625" customWidth="1"/>
    <col min="6922" max="6922" width="19.85546875" customWidth="1"/>
    <col min="6923" max="6923" width="18.28515625" customWidth="1"/>
    <col min="6924" max="6924" width="15.28515625" customWidth="1"/>
    <col min="6925" max="6925" width="14.28515625" customWidth="1"/>
    <col min="7158" max="7158" width="21.28515625" bestFit="1" customWidth="1"/>
    <col min="7159" max="7159" width="21.42578125" bestFit="1" customWidth="1"/>
    <col min="7160" max="7160" width="60.5703125" customWidth="1"/>
    <col min="7161" max="7161" width="8.42578125" bestFit="1" customWidth="1"/>
    <col min="7162" max="7162" width="6.28515625" bestFit="1" customWidth="1"/>
    <col min="7164" max="7164" width="25.28515625" customWidth="1"/>
    <col min="7165" max="7165" width="27" customWidth="1"/>
    <col min="7167" max="7167" width="4.7109375" bestFit="1" customWidth="1"/>
    <col min="7168" max="7168" width="22.85546875" customWidth="1"/>
    <col min="7169" max="7169" width="23" customWidth="1"/>
    <col min="7170" max="7170" width="39.28515625" customWidth="1"/>
    <col min="7173" max="7173" width="7" customWidth="1"/>
    <col min="7174" max="7174" width="6.7109375" customWidth="1"/>
    <col min="7175" max="7175" width="6.42578125" customWidth="1"/>
    <col min="7176" max="7176" width="6" customWidth="1"/>
    <col min="7177" max="7177" width="10.28515625" customWidth="1"/>
    <col min="7178" max="7178" width="19.85546875" customWidth="1"/>
    <col min="7179" max="7179" width="18.28515625" customWidth="1"/>
    <col min="7180" max="7180" width="15.28515625" customWidth="1"/>
    <col min="7181" max="7181" width="14.28515625" customWidth="1"/>
    <col min="7414" max="7414" width="21.28515625" bestFit="1" customWidth="1"/>
    <col min="7415" max="7415" width="21.42578125" bestFit="1" customWidth="1"/>
    <col min="7416" max="7416" width="60.5703125" customWidth="1"/>
    <col min="7417" max="7417" width="8.42578125" bestFit="1" customWidth="1"/>
    <col min="7418" max="7418" width="6.28515625" bestFit="1" customWidth="1"/>
    <col min="7420" max="7420" width="25.28515625" customWidth="1"/>
    <col min="7421" max="7421" width="27" customWidth="1"/>
    <col min="7423" max="7423" width="4.7109375" bestFit="1" customWidth="1"/>
    <col min="7424" max="7424" width="22.85546875" customWidth="1"/>
    <col min="7425" max="7425" width="23" customWidth="1"/>
    <col min="7426" max="7426" width="39.28515625" customWidth="1"/>
    <col min="7429" max="7429" width="7" customWidth="1"/>
    <col min="7430" max="7430" width="6.7109375" customWidth="1"/>
    <col min="7431" max="7431" width="6.42578125" customWidth="1"/>
    <col min="7432" max="7432" width="6" customWidth="1"/>
    <col min="7433" max="7433" width="10.28515625" customWidth="1"/>
    <col min="7434" max="7434" width="19.85546875" customWidth="1"/>
    <col min="7435" max="7435" width="18.28515625" customWidth="1"/>
    <col min="7436" max="7436" width="15.28515625" customWidth="1"/>
    <col min="7437" max="7437" width="14.28515625" customWidth="1"/>
    <col min="7670" max="7670" width="21.28515625" bestFit="1" customWidth="1"/>
    <col min="7671" max="7671" width="21.42578125" bestFit="1" customWidth="1"/>
    <col min="7672" max="7672" width="60.5703125" customWidth="1"/>
    <col min="7673" max="7673" width="8.42578125" bestFit="1" customWidth="1"/>
    <col min="7674" max="7674" width="6.28515625" bestFit="1" customWidth="1"/>
    <col min="7676" max="7676" width="25.28515625" customWidth="1"/>
    <col min="7677" max="7677" width="27" customWidth="1"/>
    <col min="7679" max="7679" width="4.7109375" bestFit="1" customWidth="1"/>
    <col min="7680" max="7680" width="22.85546875" customWidth="1"/>
    <col min="7681" max="7681" width="23" customWidth="1"/>
    <col min="7682" max="7682" width="39.28515625" customWidth="1"/>
    <col min="7685" max="7685" width="7" customWidth="1"/>
    <col min="7686" max="7686" width="6.7109375" customWidth="1"/>
    <col min="7687" max="7687" width="6.42578125" customWidth="1"/>
    <col min="7688" max="7688" width="6" customWidth="1"/>
    <col min="7689" max="7689" width="10.28515625" customWidth="1"/>
    <col min="7690" max="7690" width="19.85546875" customWidth="1"/>
    <col min="7691" max="7691" width="18.28515625" customWidth="1"/>
    <col min="7692" max="7692" width="15.28515625" customWidth="1"/>
    <col min="7693" max="7693" width="14.28515625" customWidth="1"/>
    <col min="7926" max="7926" width="21.28515625" bestFit="1" customWidth="1"/>
    <col min="7927" max="7927" width="21.42578125" bestFit="1" customWidth="1"/>
    <col min="7928" max="7928" width="60.5703125" customWidth="1"/>
    <col min="7929" max="7929" width="8.42578125" bestFit="1" customWidth="1"/>
    <col min="7930" max="7930" width="6.28515625" bestFit="1" customWidth="1"/>
    <col min="7932" max="7932" width="25.28515625" customWidth="1"/>
    <col min="7933" max="7933" width="27" customWidth="1"/>
    <col min="7935" max="7935" width="4.7109375" bestFit="1" customWidth="1"/>
    <col min="7936" max="7936" width="22.85546875" customWidth="1"/>
    <col min="7937" max="7937" width="23" customWidth="1"/>
    <col min="7938" max="7938" width="39.28515625" customWidth="1"/>
    <col min="7941" max="7941" width="7" customWidth="1"/>
    <col min="7942" max="7942" width="6.7109375" customWidth="1"/>
    <col min="7943" max="7943" width="6.42578125" customWidth="1"/>
    <col min="7944" max="7944" width="6" customWidth="1"/>
    <col min="7945" max="7945" width="10.28515625" customWidth="1"/>
    <col min="7946" max="7946" width="19.85546875" customWidth="1"/>
    <col min="7947" max="7947" width="18.28515625" customWidth="1"/>
    <col min="7948" max="7948" width="15.28515625" customWidth="1"/>
    <col min="7949" max="7949" width="14.28515625" customWidth="1"/>
    <col min="8182" max="8182" width="21.28515625" bestFit="1" customWidth="1"/>
    <col min="8183" max="8183" width="21.42578125" bestFit="1" customWidth="1"/>
    <col min="8184" max="8184" width="60.5703125" customWidth="1"/>
    <col min="8185" max="8185" width="8.42578125" bestFit="1" customWidth="1"/>
    <col min="8186" max="8186" width="6.28515625" bestFit="1" customWidth="1"/>
    <col min="8188" max="8188" width="25.28515625" customWidth="1"/>
    <col min="8189" max="8189" width="27" customWidth="1"/>
    <col min="8191" max="8191" width="4.7109375" bestFit="1" customWidth="1"/>
    <col min="8192" max="8192" width="22.85546875" customWidth="1"/>
    <col min="8193" max="8193" width="23" customWidth="1"/>
    <col min="8194" max="8194" width="39.28515625" customWidth="1"/>
    <col min="8197" max="8197" width="7" customWidth="1"/>
    <col min="8198" max="8198" width="6.7109375" customWidth="1"/>
    <col min="8199" max="8199" width="6.42578125" customWidth="1"/>
    <col min="8200" max="8200" width="6" customWidth="1"/>
    <col min="8201" max="8201" width="10.28515625" customWidth="1"/>
    <col min="8202" max="8202" width="19.85546875" customWidth="1"/>
    <col min="8203" max="8203" width="18.28515625" customWidth="1"/>
    <col min="8204" max="8204" width="15.28515625" customWidth="1"/>
    <col min="8205" max="8205" width="14.28515625" customWidth="1"/>
    <col min="8438" max="8438" width="21.28515625" bestFit="1" customWidth="1"/>
    <col min="8439" max="8439" width="21.42578125" bestFit="1" customWidth="1"/>
    <col min="8440" max="8440" width="60.5703125" customWidth="1"/>
    <col min="8441" max="8441" width="8.42578125" bestFit="1" customWidth="1"/>
    <col min="8442" max="8442" width="6.28515625" bestFit="1" customWidth="1"/>
    <col min="8444" max="8444" width="25.28515625" customWidth="1"/>
    <col min="8445" max="8445" width="27" customWidth="1"/>
    <col min="8447" max="8447" width="4.7109375" bestFit="1" customWidth="1"/>
    <col min="8448" max="8448" width="22.85546875" customWidth="1"/>
    <col min="8449" max="8449" width="23" customWidth="1"/>
    <col min="8450" max="8450" width="39.28515625" customWidth="1"/>
    <col min="8453" max="8453" width="7" customWidth="1"/>
    <col min="8454" max="8454" width="6.7109375" customWidth="1"/>
    <col min="8455" max="8455" width="6.42578125" customWidth="1"/>
    <col min="8456" max="8456" width="6" customWidth="1"/>
    <col min="8457" max="8457" width="10.28515625" customWidth="1"/>
    <col min="8458" max="8458" width="19.85546875" customWidth="1"/>
    <col min="8459" max="8459" width="18.28515625" customWidth="1"/>
    <col min="8460" max="8460" width="15.28515625" customWidth="1"/>
    <col min="8461" max="8461" width="14.28515625" customWidth="1"/>
    <col min="8694" max="8694" width="21.28515625" bestFit="1" customWidth="1"/>
    <col min="8695" max="8695" width="21.42578125" bestFit="1" customWidth="1"/>
    <col min="8696" max="8696" width="60.5703125" customWidth="1"/>
    <col min="8697" max="8697" width="8.42578125" bestFit="1" customWidth="1"/>
    <col min="8698" max="8698" width="6.28515625" bestFit="1" customWidth="1"/>
    <col min="8700" max="8700" width="25.28515625" customWidth="1"/>
    <col min="8701" max="8701" width="27" customWidth="1"/>
    <col min="8703" max="8703" width="4.7109375" bestFit="1" customWidth="1"/>
    <col min="8704" max="8704" width="22.85546875" customWidth="1"/>
    <col min="8705" max="8705" width="23" customWidth="1"/>
    <col min="8706" max="8706" width="39.28515625" customWidth="1"/>
    <col min="8709" max="8709" width="7" customWidth="1"/>
    <col min="8710" max="8710" width="6.7109375" customWidth="1"/>
    <col min="8711" max="8711" width="6.42578125" customWidth="1"/>
    <col min="8712" max="8712" width="6" customWidth="1"/>
    <col min="8713" max="8713" width="10.28515625" customWidth="1"/>
    <col min="8714" max="8714" width="19.85546875" customWidth="1"/>
    <col min="8715" max="8715" width="18.28515625" customWidth="1"/>
    <col min="8716" max="8716" width="15.28515625" customWidth="1"/>
    <col min="8717" max="8717" width="14.28515625" customWidth="1"/>
    <col min="8950" max="8950" width="21.28515625" bestFit="1" customWidth="1"/>
    <col min="8951" max="8951" width="21.42578125" bestFit="1" customWidth="1"/>
    <col min="8952" max="8952" width="60.5703125" customWidth="1"/>
    <col min="8953" max="8953" width="8.42578125" bestFit="1" customWidth="1"/>
    <col min="8954" max="8954" width="6.28515625" bestFit="1" customWidth="1"/>
    <col min="8956" max="8956" width="25.28515625" customWidth="1"/>
    <col min="8957" max="8957" width="27" customWidth="1"/>
    <col min="8959" max="8959" width="4.7109375" bestFit="1" customWidth="1"/>
    <col min="8960" max="8960" width="22.85546875" customWidth="1"/>
    <col min="8961" max="8961" width="23" customWidth="1"/>
    <col min="8962" max="8962" width="39.28515625" customWidth="1"/>
    <col min="8965" max="8965" width="7" customWidth="1"/>
    <col min="8966" max="8966" width="6.7109375" customWidth="1"/>
    <col min="8967" max="8967" width="6.42578125" customWidth="1"/>
    <col min="8968" max="8968" width="6" customWidth="1"/>
    <col min="8969" max="8969" width="10.28515625" customWidth="1"/>
    <col min="8970" max="8970" width="19.85546875" customWidth="1"/>
    <col min="8971" max="8971" width="18.28515625" customWidth="1"/>
    <col min="8972" max="8972" width="15.28515625" customWidth="1"/>
    <col min="8973" max="8973" width="14.28515625" customWidth="1"/>
    <col min="9206" max="9206" width="21.28515625" bestFit="1" customWidth="1"/>
    <col min="9207" max="9207" width="21.42578125" bestFit="1" customWidth="1"/>
    <col min="9208" max="9208" width="60.5703125" customWidth="1"/>
    <col min="9209" max="9209" width="8.42578125" bestFit="1" customWidth="1"/>
    <col min="9210" max="9210" width="6.28515625" bestFit="1" customWidth="1"/>
    <col min="9212" max="9212" width="25.28515625" customWidth="1"/>
    <col min="9213" max="9213" width="27" customWidth="1"/>
    <col min="9215" max="9215" width="4.7109375" bestFit="1" customWidth="1"/>
    <col min="9216" max="9216" width="22.85546875" customWidth="1"/>
    <col min="9217" max="9217" width="23" customWidth="1"/>
    <col min="9218" max="9218" width="39.28515625" customWidth="1"/>
    <col min="9221" max="9221" width="7" customWidth="1"/>
    <col min="9222" max="9222" width="6.7109375" customWidth="1"/>
    <col min="9223" max="9223" width="6.42578125" customWidth="1"/>
    <col min="9224" max="9224" width="6" customWidth="1"/>
    <col min="9225" max="9225" width="10.28515625" customWidth="1"/>
    <col min="9226" max="9226" width="19.85546875" customWidth="1"/>
    <col min="9227" max="9227" width="18.28515625" customWidth="1"/>
    <col min="9228" max="9228" width="15.28515625" customWidth="1"/>
    <col min="9229" max="9229" width="14.28515625" customWidth="1"/>
    <col min="9462" max="9462" width="21.28515625" bestFit="1" customWidth="1"/>
    <col min="9463" max="9463" width="21.42578125" bestFit="1" customWidth="1"/>
    <col min="9464" max="9464" width="60.5703125" customWidth="1"/>
    <col min="9465" max="9465" width="8.42578125" bestFit="1" customWidth="1"/>
    <col min="9466" max="9466" width="6.28515625" bestFit="1" customWidth="1"/>
    <col min="9468" max="9468" width="25.28515625" customWidth="1"/>
    <col min="9469" max="9469" width="27" customWidth="1"/>
    <col min="9471" max="9471" width="4.7109375" bestFit="1" customWidth="1"/>
    <col min="9472" max="9472" width="22.85546875" customWidth="1"/>
    <col min="9473" max="9473" width="23" customWidth="1"/>
    <col min="9474" max="9474" width="39.28515625" customWidth="1"/>
    <col min="9477" max="9477" width="7" customWidth="1"/>
    <col min="9478" max="9478" width="6.7109375" customWidth="1"/>
    <col min="9479" max="9479" width="6.42578125" customWidth="1"/>
    <col min="9480" max="9480" width="6" customWidth="1"/>
    <col min="9481" max="9481" width="10.28515625" customWidth="1"/>
    <col min="9482" max="9482" width="19.85546875" customWidth="1"/>
    <col min="9483" max="9483" width="18.28515625" customWidth="1"/>
    <col min="9484" max="9484" width="15.28515625" customWidth="1"/>
    <col min="9485" max="9485" width="14.28515625" customWidth="1"/>
    <col min="9718" max="9718" width="21.28515625" bestFit="1" customWidth="1"/>
    <col min="9719" max="9719" width="21.42578125" bestFit="1" customWidth="1"/>
    <col min="9720" max="9720" width="60.5703125" customWidth="1"/>
    <col min="9721" max="9721" width="8.42578125" bestFit="1" customWidth="1"/>
    <col min="9722" max="9722" width="6.28515625" bestFit="1" customWidth="1"/>
    <col min="9724" max="9724" width="25.28515625" customWidth="1"/>
    <col min="9725" max="9725" width="27" customWidth="1"/>
    <col min="9727" max="9727" width="4.7109375" bestFit="1" customWidth="1"/>
    <col min="9728" max="9728" width="22.85546875" customWidth="1"/>
    <col min="9729" max="9729" width="23" customWidth="1"/>
    <col min="9730" max="9730" width="39.28515625" customWidth="1"/>
    <col min="9733" max="9733" width="7" customWidth="1"/>
    <col min="9734" max="9734" width="6.7109375" customWidth="1"/>
    <col min="9735" max="9735" width="6.42578125" customWidth="1"/>
    <col min="9736" max="9736" width="6" customWidth="1"/>
    <col min="9737" max="9737" width="10.28515625" customWidth="1"/>
    <col min="9738" max="9738" width="19.85546875" customWidth="1"/>
    <col min="9739" max="9739" width="18.28515625" customWidth="1"/>
    <col min="9740" max="9740" width="15.28515625" customWidth="1"/>
    <col min="9741" max="9741" width="14.28515625" customWidth="1"/>
    <col min="9974" max="9974" width="21.28515625" bestFit="1" customWidth="1"/>
    <col min="9975" max="9975" width="21.42578125" bestFit="1" customWidth="1"/>
    <col min="9976" max="9976" width="60.5703125" customWidth="1"/>
    <col min="9977" max="9977" width="8.42578125" bestFit="1" customWidth="1"/>
    <col min="9978" max="9978" width="6.28515625" bestFit="1" customWidth="1"/>
    <col min="9980" max="9980" width="25.28515625" customWidth="1"/>
    <col min="9981" max="9981" width="27" customWidth="1"/>
    <col min="9983" max="9983" width="4.7109375" bestFit="1" customWidth="1"/>
    <col min="9984" max="9984" width="22.85546875" customWidth="1"/>
    <col min="9985" max="9985" width="23" customWidth="1"/>
    <col min="9986" max="9986" width="39.28515625" customWidth="1"/>
    <col min="9989" max="9989" width="7" customWidth="1"/>
    <col min="9990" max="9990" width="6.7109375" customWidth="1"/>
    <col min="9991" max="9991" width="6.42578125" customWidth="1"/>
    <col min="9992" max="9992" width="6" customWidth="1"/>
    <col min="9993" max="9993" width="10.28515625" customWidth="1"/>
    <col min="9994" max="9994" width="19.85546875" customWidth="1"/>
    <col min="9995" max="9995" width="18.28515625" customWidth="1"/>
    <col min="9996" max="9996" width="15.28515625" customWidth="1"/>
    <col min="9997" max="9997" width="14.28515625" customWidth="1"/>
    <col min="10230" max="10230" width="21.28515625" bestFit="1" customWidth="1"/>
    <col min="10231" max="10231" width="21.42578125" bestFit="1" customWidth="1"/>
    <col min="10232" max="10232" width="60.5703125" customWidth="1"/>
    <col min="10233" max="10233" width="8.42578125" bestFit="1" customWidth="1"/>
    <col min="10234" max="10234" width="6.28515625" bestFit="1" customWidth="1"/>
    <col min="10236" max="10236" width="25.28515625" customWidth="1"/>
    <col min="10237" max="10237" width="27" customWidth="1"/>
    <col min="10239" max="10239" width="4.7109375" bestFit="1" customWidth="1"/>
    <col min="10240" max="10240" width="22.85546875" customWidth="1"/>
    <col min="10241" max="10241" width="23" customWidth="1"/>
    <col min="10242" max="10242" width="39.28515625" customWidth="1"/>
    <col min="10245" max="10245" width="7" customWidth="1"/>
    <col min="10246" max="10246" width="6.7109375" customWidth="1"/>
    <col min="10247" max="10247" width="6.42578125" customWidth="1"/>
    <col min="10248" max="10248" width="6" customWidth="1"/>
    <col min="10249" max="10249" width="10.28515625" customWidth="1"/>
    <col min="10250" max="10250" width="19.85546875" customWidth="1"/>
    <col min="10251" max="10251" width="18.28515625" customWidth="1"/>
    <col min="10252" max="10252" width="15.28515625" customWidth="1"/>
    <col min="10253" max="10253" width="14.28515625" customWidth="1"/>
    <col min="10486" max="10486" width="21.28515625" bestFit="1" customWidth="1"/>
    <col min="10487" max="10487" width="21.42578125" bestFit="1" customWidth="1"/>
    <col min="10488" max="10488" width="60.5703125" customWidth="1"/>
    <col min="10489" max="10489" width="8.42578125" bestFit="1" customWidth="1"/>
    <col min="10490" max="10490" width="6.28515625" bestFit="1" customWidth="1"/>
    <col min="10492" max="10492" width="25.28515625" customWidth="1"/>
    <col min="10493" max="10493" width="27" customWidth="1"/>
    <col min="10495" max="10495" width="4.7109375" bestFit="1" customWidth="1"/>
    <col min="10496" max="10496" width="22.85546875" customWidth="1"/>
    <col min="10497" max="10497" width="23" customWidth="1"/>
    <col min="10498" max="10498" width="39.28515625" customWidth="1"/>
    <col min="10501" max="10501" width="7" customWidth="1"/>
    <col min="10502" max="10502" width="6.7109375" customWidth="1"/>
    <col min="10503" max="10503" width="6.42578125" customWidth="1"/>
    <col min="10504" max="10504" width="6" customWidth="1"/>
    <col min="10505" max="10505" width="10.28515625" customWidth="1"/>
    <col min="10506" max="10506" width="19.85546875" customWidth="1"/>
    <col min="10507" max="10507" width="18.28515625" customWidth="1"/>
    <col min="10508" max="10508" width="15.28515625" customWidth="1"/>
    <col min="10509" max="10509" width="14.28515625" customWidth="1"/>
    <col min="10742" max="10742" width="21.28515625" bestFit="1" customWidth="1"/>
    <col min="10743" max="10743" width="21.42578125" bestFit="1" customWidth="1"/>
    <col min="10744" max="10744" width="60.5703125" customWidth="1"/>
    <col min="10745" max="10745" width="8.42578125" bestFit="1" customWidth="1"/>
    <col min="10746" max="10746" width="6.28515625" bestFit="1" customWidth="1"/>
    <col min="10748" max="10748" width="25.28515625" customWidth="1"/>
    <col min="10749" max="10749" width="27" customWidth="1"/>
    <col min="10751" max="10751" width="4.7109375" bestFit="1" customWidth="1"/>
    <col min="10752" max="10752" width="22.85546875" customWidth="1"/>
    <col min="10753" max="10753" width="23" customWidth="1"/>
    <col min="10754" max="10754" width="39.28515625" customWidth="1"/>
    <col min="10757" max="10757" width="7" customWidth="1"/>
    <col min="10758" max="10758" width="6.7109375" customWidth="1"/>
    <col min="10759" max="10759" width="6.42578125" customWidth="1"/>
    <col min="10760" max="10760" width="6" customWidth="1"/>
    <col min="10761" max="10761" width="10.28515625" customWidth="1"/>
    <col min="10762" max="10762" width="19.85546875" customWidth="1"/>
    <col min="10763" max="10763" width="18.28515625" customWidth="1"/>
    <col min="10764" max="10764" width="15.28515625" customWidth="1"/>
    <col min="10765" max="10765" width="14.28515625" customWidth="1"/>
    <col min="10998" max="10998" width="21.28515625" bestFit="1" customWidth="1"/>
    <col min="10999" max="10999" width="21.42578125" bestFit="1" customWidth="1"/>
    <col min="11000" max="11000" width="60.5703125" customWidth="1"/>
    <col min="11001" max="11001" width="8.42578125" bestFit="1" customWidth="1"/>
    <col min="11002" max="11002" width="6.28515625" bestFit="1" customWidth="1"/>
    <col min="11004" max="11004" width="25.28515625" customWidth="1"/>
    <col min="11005" max="11005" width="27" customWidth="1"/>
    <col min="11007" max="11007" width="4.7109375" bestFit="1" customWidth="1"/>
    <col min="11008" max="11008" width="22.85546875" customWidth="1"/>
    <col min="11009" max="11009" width="23" customWidth="1"/>
    <col min="11010" max="11010" width="39.28515625" customWidth="1"/>
    <col min="11013" max="11013" width="7" customWidth="1"/>
    <col min="11014" max="11014" width="6.7109375" customWidth="1"/>
    <col min="11015" max="11015" width="6.42578125" customWidth="1"/>
    <col min="11016" max="11016" width="6" customWidth="1"/>
    <col min="11017" max="11017" width="10.28515625" customWidth="1"/>
    <col min="11018" max="11018" width="19.85546875" customWidth="1"/>
    <col min="11019" max="11019" width="18.28515625" customWidth="1"/>
    <col min="11020" max="11020" width="15.28515625" customWidth="1"/>
    <col min="11021" max="11021" width="14.28515625" customWidth="1"/>
    <col min="11254" max="11254" width="21.28515625" bestFit="1" customWidth="1"/>
    <col min="11255" max="11255" width="21.42578125" bestFit="1" customWidth="1"/>
    <col min="11256" max="11256" width="60.5703125" customWidth="1"/>
    <col min="11257" max="11257" width="8.42578125" bestFit="1" customWidth="1"/>
    <col min="11258" max="11258" width="6.28515625" bestFit="1" customWidth="1"/>
    <col min="11260" max="11260" width="25.28515625" customWidth="1"/>
    <col min="11261" max="11261" width="27" customWidth="1"/>
    <col min="11263" max="11263" width="4.7109375" bestFit="1" customWidth="1"/>
    <col min="11264" max="11264" width="22.85546875" customWidth="1"/>
    <col min="11265" max="11265" width="23" customWidth="1"/>
    <col min="11266" max="11266" width="39.28515625" customWidth="1"/>
    <col min="11269" max="11269" width="7" customWidth="1"/>
    <col min="11270" max="11270" width="6.7109375" customWidth="1"/>
    <col min="11271" max="11271" width="6.42578125" customWidth="1"/>
    <col min="11272" max="11272" width="6" customWidth="1"/>
    <col min="11273" max="11273" width="10.28515625" customWidth="1"/>
    <col min="11274" max="11274" width="19.85546875" customWidth="1"/>
    <col min="11275" max="11275" width="18.28515625" customWidth="1"/>
    <col min="11276" max="11276" width="15.28515625" customWidth="1"/>
    <col min="11277" max="11277" width="14.28515625" customWidth="1"/>
    <col min="11510" max="11510" width="21.28515625" bestFit="1" customWidth="1"/>
    <col min="11511" max="11511" width="21.42578125" bestFit="1" customWidth="1"/>
    <col min="11512" max="11512" width="60.5703125" customWidth="1"/>
    <col min="11513" max="11513" width="8.42578125" bestFit="1" customWidth="1"/>
    <col min="11514" max="11514" width="6.28515625" bestFit="1" customWidth="1"/>
    <col min="11516" max="11516" width="25.28515625" customWidth="1"/>
    <col min="11517" max="11517" width="27" customWidth="1"/>
    <col min="11519" max="11519" width="4.7109375" bestFit="1" customWidth="1"/>
    <col min="11520" max="11520" width="22.85546875" customWidth="1"/>
    <col min="11521" max="11521" width="23" customWidth="1"/>
    <col min="11522" max="11522" width="39.28515625" customWidth="1"/>
    <col min="11525" max="11525" width="7" customWidth="1"/>
    <col min="11526" max="11526" width="6.7109375" customWidth="1"/>
    <col min="11527" max="11527" width="6.42578125" customWidth="1"/>
    <col min="11528" max="11528" width="6" customWidth="1"/>
    <col min="11529" max="11529" width="10.28515625" customWidth="1"/>
    <col min="11530" max="11530" width="19.85546875" customWidth="1"/>
    <col min="11531" max="11531" width="18.28515625" customWidth="1"/>
    <col min="11532" max="11532" width="15.28515625" customWidth="1"/>
    <col min="11533" max="11533" width="14.28515625" customWidth="1"/>
    <col min="11766" max="11766" width="21.28515625" bestFit="1" customWidth="1"/>
    <col min="11767" max="11767" width="21.42578125" bestFit="1" customWidth="1"/>
    <col min="11768" max="11768" width="60.5703125" customWidth="1"/>
    <col min="11769" max="11769" width="8.42578125" bestFit="1" customWidth="1"/>
    <col min="11770" max="11770" width="6.28515625" bestFit="1" customWidth="1"/>
    <col min="11772" max="11772" width="25.28515625" customWidth="1"/>
    <col min="11773" max="11773" width="27" customWidth="1"/>
    <col min="11775" max="11775" width="4.7109375" bestFit="1" customWidth="1"/>
    <col min="11776" max="11776" width="22.85546875" customWidth="1"/>
    <col min="11777" max="11777" width="23" customWidth="1"/>
    <col min="11778" max="11778" width="39.28515625" customWidth="1"/>
    <col min="11781" max="11781" width="7" customWidth="1"/>
    <col min="11782" max="11782" width="6.7109375" customWidth="1"/>
    <col min="11783" max="11783" width="6.42578125" customWidth="1"/>
    <col min="11784" max="11784" width="6" customWidth="1"/>
    <col min="11785" max="11785" width="10.28515625" customWidth="1"/>
    <col min="11786" max="11786" width="19.85546875" customWidth="1"/>
    <col min="11787" max="11787" width="18.28515625" customWidth="1"/>
    <col min="11788" max="11788" width="15.28515625" customWidth="1"/>
    <col min="11789" max="11789" width="14.28515625" customWidth="1"/>
    <col min="12022" max="12022" width="21.28515625" bestFit="1" customWidth="1"/>
    <col min="12023" max="12023" width="21.42578125" bestFit="1" customWidth="1"/>
    <col min="12024" max="12024" width="60.5703125" customWidth="1"/>
    <col min="12025" max="12025" width="8.42578125" bestFit="1" customWidth="1"/>
    <col min="12026" max="12026" width="6.28515625" bestFit="1" customWidth="1"/>
    <col min="12028" max="12028" width="25.28515625" customWidth="1"/>
    <col min="12029" max="12029" width="27" customWidth="1"/>
    <col min="12031" max="12031" width="4.7109375" bestFit="1" customWidth="1"/>
    <col min="12032" max="12032" width="22.85546875" customWidth="1"/>
    <col min="12033" max="12033" width="23" customWidth="1"/>
    <col min="12034" max="12034" width="39.28515625" customWidth="1"/>
    <col min="12037" max="12037" width="7" customWidth="1"/>
    <col min="12038" max="12038" width="6.7109375" customWidth="1"/>
    <col min="12039" max="12039" width="6.42578125" customWidth="1"/>
    <col min="12040" max="12040" width="6" customWidth="1"/>
    <col min="12041" max="12041" width="10.28515625" customWidth="1"/>
    <col min="12042" max="12042" width="19.85546875" customWidth="1"/>
    <col min="12043" max="12043" width="18.28515625" customWidth="1"/>
    <col min="12044" max="12044" width="15.28515625" customWidth="1"/>
    <col min="12045" max="12045" width="14.28515625" customWidth="1"/>
    <col min="12278" max="12278" width="21.28515625" bestFit="1" customWidth="1"/>
    <col min="12279" max="12279" width="21.42578125" bestFit="1" customWidth="1"/>
    <col min="12280" max="12280" width="60.5703125" customWidth="1"/>
    <col min="12281" max="12281" width="8.42578125" bestFit="1" customWidth="1"/>
    <col min="12282" max="12282" width="6.28515625" bestFit="1" customWidth="1"/>
    <col min="12284" max="12284" width="25.28515625" customWidth="1"/>
    <col min="12285" max="12285" width="27" customWidth="1"/>
    <col min="12287" max="12287" width="4.7109375" bestFit="1" customWidth="1"/>
    <col min="12288" max="12288" width="22.85546875" customWidth="1"/>
    <col min="12289" max="12289" width="23" customWidth="1"/>
    <col min="12290" max="12290" width="39.28515625" customWidth="1"/>
    <col min="12293" max="12293" width="7" customWidth="1"/>
    <col min="12294" max="12294" width="6.7109375" customWidth="1"/>
    <col min="12295" max="12295" width="6.42578125" customWidth="1"/>
    <col min="12296" max="12296" width="6" customWidth="1"/>
    <col min="12297" max="12297" width="10.28515625" customWidth="1"/>
    <col min="12298" max="12298" width="19.85546875" customWidth="1"/>
    <col min="12299" max="12299" width="18.28515625" customWidth="1"/>
    <col min="12300" max="12300" width="15.28515625" customWidth="1"/>
    <col min="12301" max="12301" width="14.28515625" customWidth="1"/>
    <col min="12534" max="12534" width="21.28515625" bestFit="1" customWidth="1"/>
    <col min="12535" max="12535" width="21.42578125" bestFit="1" customWidth="1"/>
    <col min="12536" max="12536" width="60.5703125" customWidth="1"/>
    <col min="12537" max="12537" width="8.42578125" bestFit="1" customWidth="1"/>
    <col min="12538" max="12538" width="6.28515625" bestFit="1" customWidth="1"/>
    <col min="12540" max="12540" width="25.28515625" customWidth="1"/>
    <col min="12541" max="12541" width="27" customWidth="1"/>
    <col min="12543" max="12543" width="4.7109375" bestFit="1" customWidth="1"/>
    <col min="12544" max="12544" width="22.85546875" customWidth="1"/>
    <col min="12545" max="12545" width="23" customWidth="1"/>
    <col min="12546" max="12546" width="39.28515625" customWidth="1"/>
    <col min="12549" max="12549" width="7" customWidth="1"/>
    <col min="12550" max="12550" width="6.7109375" customWidth="1"/>
    <col min="12551" max="12551" width="6.42578125" customWidth="1"/>
    <col min="12552" max="12552" width="6" customWidth="1"/>
    <col min="12553" max="12553" width="10.28515625" customWidth="1"/>
    <col min="12554" max="12554" width="19.85546875" customWidth="1"/>
    <col min="12555" max="12555" width="18.28515625" customWidth="1"/>
    <col min="12556" max="12556" width="15.28515625" customWidth="1"/>
    <col min="12557" max="12557" width="14.28515625" customWidth="1"/>
    <col min="12790" max="12790" width="21.28515625" bestFit="1" customWidth="1"/>
    <col min="12791" max="12791" width="21.42578125" bestFit="1" customWidth="1"/>
    <col min="12792" max="12792" width="60.5703125" customWidth="1"/>
    <col min="12793" max="12793" width="8.42578125" bestFit="1" customWidth="1"/>
    <col min="12794" max="12794" width="6.28515625" bestFit="1" customWidth="1"/>
    <col min="12796" max="12796" width="25.28515625" customWidth="1"/>
    <col min="12797" max="12797" width="27" customWidth="1"/>
    <col min="12799" max="12799" width="4.7109375" bestFit="1" customWidth="1"/>
    <col min="12800" max="12800" width="22.85546875" customWidth="1"/>
    <col min="12801" max="12801" width="23" customWidth="1"/>
    <col min="12802" max="12802" width="39.28515625" customWidth="1"/>
    <col min="12805" max="12805" width="7" customWidth="1"/>
    <col min="12806" max="12806" width="6.7109375" customWidth="1"/>
    <col min="12807" max="12807" width="6.42578125" customWidth="1"/>
    <col min="12808" max="12808" width="6" customWidth="1"/>
    <col min="12809" max="12809" width="10.28515625" customWidth="1"/>
    <col min="12810" max="12810" width="19.85546875" customWidth="1"/>
    <col min="12811" max="12811" width="18.28515625" customWidth="1"/>
    <col min="12812" max="12812" width="15.28515625" customWidth="1"/>
    <col min="12813" max="12813" width="14.28515625" customWidth="1"/>
    <col min="13046" max="13046" width="21.28515625" bestFit="1" customWidth="1"/>
    <col min="13047" max="13047" width="21.42578125" bestFit="1" customWidth="1"/>
    <col min="13048" max="13048" width="60.5703125" customWidth="1"/>
    <col min="13049" max="13049" width="8.42578125" bestFit="1" customWidth="1"/>
    <col min="13050" max="13050" width="6.28515625" bestFit="1" customWidth="1"/>
    <col min="13052" max="13052" width="25.28515625" customWidth="1"/>
    <col min="13053" max="13053" width="27" customWidth="1"/>
    <col min="13055" max="13055" width="4.7109375" bestFit="1" customWidth="1"/>
    <col min="13056" max="13056" width="22.85546875" customWidth="1"/>
    <col min="13057" max="13057" width="23" customWidth="1"/>
    <col min="13058" max="13058" width="39.28515625" customWidth="1"/>
    <col min="13061" max="13061" width="7" customWidth="1"/>
    <col min="13062" max="13062" width="6.7109375" customWidth="1"/>
    <col min="13063" max="13063" width="6.42578125" customWidth="1"/>
    <col min="13064" max="13064" width="6" customWidth="1"/>
    <col min="13065" max="13065" width="10.28515625" customWidth="1"/>
    <col min="13066" max="13066" width="19.85546875" customWidth="1"/>
    <col min="13067" max="13067" width="18.28515625" customWidth="1"/>
    <col min="13068" max="13068" width="15.28515625" customWidth="1"/>
    <col min="13069" max="13069" width="14.28515625" customWidth="1"/>
    <col min="13302" max="13302" width="21.28515625" bestFit="1" customWidth="1"/>
    <col min="13303" max="13303" width="21.42578125" bestFit="1" customWidth="1"/>
    <col min="13304" max="13304" width="60.5703125" customWidth="1"/>
    <col min="13305" max="13305" width="8.42578125" bestFit="1" customWidth="1"/>
    <col min="13306" max="13306" width="6.28515625" bestFit="1" customWidth="1"/>
    <col min="13308" max="13308" width="25.28515625" customWidth="1"/>
    <col min="13309" max="13309" width="27" customWidth="1"/>
    <col min="13311" max="13311" width="4.7109375" bestFit="1" customWidth="1"/>
    <col min="13312" max="13312" width="22.85546875" customWidth="1"/>
    <col min="13313" max="13313" width="23" customWidth="1"/>
    <col min="13314" max="13314" width="39.28515625" customWidth="1"/>
    <col min="13317" max="13317" width="7" customWidth="1"/>
    <col min="13318" max="13318" width="6.7109375" customWidth="1"/>
    <col min="13319" max="13319" width="6.42578125" customWidth="1"/>
    <col min="13320" max="13320" width="6" customWidth="1"/>
    <col min="13321" max="13321" width="10.28515625" customWidth="1"/>
    <col min="13322" max="13322" width="19.85546875" customWidth="1"/>
    <col min="13323" max="13323" width="18.28515625" customWidth="1"/>
    <col min="13324" max="13324" width="15.28515625" customWidth="1"/>
    <col min="13325" max="13325" width="14.28515625" customWidth="1"/>
    <col min="13558" max="13558" width="21.28515625" bestFit="1" customWidth="1"/>
    <col min="13559" max="13559" width="21.42578125" bestFit="1" customWidth="1"/>
    <col min="13560" max="13560" width="60.5703125" customWidth="1"/>
    <col min="13561" max="13561" width="8.42578125" bestFit="1" customWidth="1"/>
    <col min="13562" max="13562" width="6.28515625" bestFit="1" customWidth="1"/>
    <col min="13564" max="13564" width="25.28515625" customWidth="1"/>
    <col min="13565" max="13565" width="27" customWidth="1"/>
    <col min="13567" max="13567" width="4.7109375" bestFit="1" customWidth="1"/>
    <col min="13568" max="13568" width="22.85546875" customWidth="1"/>
    <col min="13569" max="13569" width="23" customWidth="1"/>
    <col min="13570" max="13570" width="39.28515625" customWidth="1"/>
    <col min="13573" max="13573" width="7" customWidth="1"/>
    <col min="13574" max="13574" width="6.7109375" customWidth="1"/>
    <col min="13575" max="13575" width="6.42578125" customWidth="1"/>
    <col min="13576" max="13576" width="6" customWidth="1"/>
    <col min="13577" max="13577" width="10.28515625" customWidth="1"/>
    <col min="13578" max="13578" width="19.85546875" customWidth="1"/>
    <col min="13579" max="13579" width="18.28515625" customWidth="1"/>
    <col min="13580" max="13580" width="15.28515625" customWidth="1"/>
    <col min="13581" max="13581" width="14.28515625" customWidth="1"/>
    <col min="13814" max="13814" width="21.28515625" bestFit="1" customWidth="1"/>
    <col min="13815" max="13815" width="21.42578125" bestFit="1" customWidth="1"/>
    <col min="13816" max="13816" width="60.5703125" customWidth="1"/>
    <col min="13817" max="13817" width="8.42578125" bestFit="1" customWidth="1"/>
    <col min="13818" max="13818" width="6.28515625" bestFit="1" customWidth="1"/>
    <col min="13820" max="13820" width="25.28515625" customWidth="1"/>
    <col min="13821" max="13821" width="27" customWidth="1"/>
    <col min="13823" max="13823" width="4.7109375" bestFit="1" customWidth="1"/>
    <col min="13824" max="13824" width="22.85546875" customWidth="1"/>
    <col min="13825" max="13825" width="23" customWidth="1"/>
    <col min="13826" max="13826" width="39.28515625" customWidth="1"/>
    <col min="13829" max="13829" width="7" customWidth="1"/>
    <col min="13830" max="13830" width="6.7109375" customWidth="1"/>
    <col min="13831" max="13831" width="6.42578125" customWidth="1"/>
    <col min="13832" max="13832" width="6" customWidth="1"/>
    <col min="13833" max="13833" width="10.28515625" customWidth="1"/>
    <col min="13834" max="13834" width="19.85546875" customWidth="1"/>
    <col min="13835" max="13835" width="18.28515625" customWidth="1"/>
    <col min="13836" max="13836" width="15.28515625" customWidth="1"/>
    <col min="13837" max="13837" width="14.28515625" customWidth="1"/>
    <col min="14070" max="14070" width="21.28515625" bestFit="1" customWidth="1"/>
    <col min="14071" max="14071" width="21.42578125" bestFit="1" customWidth="1"/>
    <col min="14072" max="14072" width="60.5703125" customWidth="1"/>
    <col min="14073" max="14073" width="8.42578125" bestFit="1" customWidth="1"/>
    <col min="14074" max="14074" width="6.28515625" bestFit="1" customWidth="1"/>
    <col min="14076" max="14076" width="25.28515625" customWidth="1"/>
    <col min="14077" max="14077" width="27" customWidth="1"/>
    <col min="14079" max="14079" width="4.7109375" bestFit="1" customWidth="1"/>
    <col min="14080" max="14080" width="22.85546875" customWidth="1"/>
    <col min="14081" max="14081" width="23" customWidth="1"/>
    <col min="14082" max="14082" width="39.28515625" customWidth="1"/>
    <col min="14085" max="14085" width="7" customWidth="1"/>
    <col min="14086" max="14086" width="6.7109375" customWidth="1"/>
    <col min="14087" max="14087" width="6.42578125" customWidth="1"/>
    <col min="14088" max="14088" width="6" customWidth="1"/>
    <col min="14089" max="14089" width="10.28515625" customWidth="1"/>
    <col min="14090" max="14090" width="19.85546875" customWidth="1"/>
    <col min="14091" max="14091" width="18.28515625" customWidth="1"/>
    <col min="14092" max="14092" width="15.28515625" customWidth="1"/>
    <col min="14093" max="14093" width="14.28515625" customWidth="1"/>
    <col min="14326" max="14326" width="21.28515625" bestFit="1" customWidth="1"/>
    <col min="14327" max="14327" width="21.42578125" bestFit="1" customWidth="1"/>
    <col min="14328" max="14328" width="60.5703125" customWidth="1"/>
    <col min="14329" max="14329" width="8.42578125" bestFit="1" customWidth="1"/>
    <col min="14330" max="14330" width="6.28515625" bestFit="1" customWidth="1"/>
    <col min="14332" max="14332" width="25.28515625" customWidth="1"/>
    <col min="14333" max="14333" width="27" customWidth="1"/>
    <col min="14335" max="14335" width="4.7109375" bestFit="1" customWidth="1"/>
    <col min="14336" max="14336" width="22.85546875" customWidth="1"/>
    <col min="14337" max="14337" width="23" customWidth="1"/>
    <col min="14338" max="14338" width="39.28515625" customWidth="1"/>
    <col min="14341" max="14341" width="7" customWidth="1"/>
    <col min="14342" max="14342" width="6.7109375" customWidth="1"/>
    <col min="14343" max="14343" width="6.42578125" customWidth="1"/>
    <col min="14344" max="14344" width="6" customWidth="1"/>
    <col min="14345" max="14345" width="10.28515625" customWidth="1"/>
    <col min="14346" max="14346" width="19.85546875" customWidth="1"/>
    <col min="14347" max="14347" width="18.28515625" customWidth="1"/>
    <col min="14348" max="14348" width="15.28515625" customWidth="1"/>
    <col min="14349" max="14349" width="14.28515625" customWidth="1"/>
    <col min="14582" max="14582" width="21.28515625" bestFit="1" customWidth="1"/>
    <col min="14583" max="14583" width="21.42578125" bestFit="1" customWidth="1"/>
    <col min="14584" max="14584" width="60.5703125" customWidth="1"/>
    <col min="14585" max="14585" width="8.42578125" bestFit="1" customWidth="1"/>
    <col min="14586" max="14586" width="6.28515625" bestFit="1" customWidth="1"/>
    <col min="14588" max="14588" width="25.28515625" customWidth="1"/>
    <col min="14589" max="14589" width="27" customWidth="1"/>
    <col min="14591" max="14591" width="4.7109375" bestFit="1" customWidth="1"/>
    <col min="14592" max="14592" width="22.85546875" customWidth="1"/>
    <col min="14593" max="14593" width="23" customWidth="1"/>
    <col min="14594" max="14594" width="39.28515625" customWidth="1"/>
    <col min="14597" max="14597" width="7" customWidth="1"/>
    <col min="14598" max="14598" width="6.7109375" customWidth="1"/>
    <col min="14599" max="14599" width="6.42578125" customWidth="1"/>
    <col min="14600" max="14600" width="6" customWidth="1"/>
    <col min="14601" max="14601" width="10.28515625" customWidth="1"/>
    <col min="14602" max="14602" width="19.85546875" customWidth="1"/>
    <col min="14603" max="14603" width="18.28515625" customWidth="1"/>
    <col min="14604" max="14604" width="15.28515625" customWidth="1"/>
    <col min="14605" max="14605" width="14.28515625" customWidth="1"/>
    <col min="14838" max="14838" width="21.28515625" bestFit="1" customWidth="1"/>
    <col min="14839" max="14839" width="21.42578125" bestFit="1" customWidth="1"/>
    <col min="14840" max="14840" width="60.5703125" customWidth="1"/>
    <col min="14841" max="14841" width="8.42578125" bestFit="1" customWidth="1"/>
    <col min="14842" max="14842" width="6.28515625" bestFit="1" customWidth="1"/>
    <col min="14844" max="14844" width="25.28515625" customWidth="1"/>
    <col min="14845" max="14845" width="27" customWidth="1"/>
    <col min="14847" max="14847" width="4.7109375" bestFit="1" customWidth="1"/>
    <col min="14848" max="14848" width="22.85546875" customWidth="1"/>
    <col min="14849" max="14849" width="23" customWidth="1"/>
    <col min="14850" max="14850" width="39.28515625" customWidth="1"/>
    <col min="14853" max="14853" width="7" customWidth="1"/>
    <col min="14854" max="14854" width="6.7109375" customWidth="1"/>
    <col min="14855" max="14855" width="6.42578125" customWidth="1"/>
    <col min="14856" max="14856" width="6" customWidth="1"/>
    <col min="14857" max="14857" width="10.28515625" customWidth="1"/>
    <col min="14858" max="14858" width="19.85546875" customWidth="1"/>
    <col min="14859" max="14859" width="18.28515625" customWidth="1"/>
    <col min="14860" max="14860" width="15.28515625" customWidth="1"/>
    <col min="14861" max="14861" width="14.28515625" customWidth="1"/>
    <col min="15094" max="15094" width="21.28515625" bestFit="1" customWidth="1"/>
    <col min="15095" max="15095" width="21.42578125" bestFit="1" customWidth="1"/>
    <col min="15096" max="15096" width="60.5703125" customWidth="1"/>
    <col min="15097" max="15097" width="8.42578125" bestFit="1" customWidth="1"/>
    <col min="15098" max="15098" width="6.28515625" bestFit="1" customWidth="1"/>
    <col min="15100" max="15100" width="25.28515625" customWidth="1"/>
    <col min="15101" max="15101" width="27" customWidth="1"/>
    <col min="15103" max="15103" width="4.7109375" bestFit="1" customWidth="1"/>
    <col min="15104" max="15104" width="22.85546875" customWidth="1"/>
    <col min="15105" max="15105" width="23" customWidth="1"/>
    <col min="15106" max="15106" width="39.28515625" customWidth="1"/>
    <col min="15109" max="15109" width="7" customWidth="1"/>
    <col min="15110" max="15110" width="6.7109375" customWidth="1"/>
    <col min="15111" max="15111" width="6.42578125" customWidth="1"/>
    <col min="15112" max="15112" width="6" customWidth="1"/>
    <col min="15113" max="15113" width="10.28515625" customWidth="1"/>
    <col min="15114" max="15114" width="19.85546875" customWidth="1"/>
    <col min="15115" max="15115" width="18.28515625" customWidth="1"/>
    <col min="15116" max="15116" width="15.28515625" customWidth="1"/>
    <col min="15117" max="15117" width="14.28515625" customWidth="1"/>
    <col min="15350" max="15350" width="21.28515625" bestFit="1" customWidth="1"/>
    <col min="15351" max="15351" width="21.42578125" bestFit="1" customWidth="1"/>
    <col min="15352" max="15352" width="60.5703125" customWidth="1"/>
    <col min="15353" max="15353" width="8.42578125" bestFit="1" customWidth="1"/>
    <col min="15354" max="15354" width="6.28515625" bestFit="1" customWidth="1"/>
    <col min="15356" max="15356" width="25.28515625" customWidth="1"/>
    <col min="15357" max="15357" width="27" customWidth="1"/>
    <col min="15359" max="15359" width="4.7109375" bestFit="1" customWidth="1"/>
    <col min="15360" max="15360" width="22.85546875" customWidth="1"/>
    <col min="15361" max="15361" width="23" customWidth="1"/>
    <col min="15362" max="15362" width="39.28515625" customWidth="1"/>
    <col min="15365" max="15365" width="7" customWidth="1"/>
    <col min="15366" max="15366" width="6.7109375" customWidth="1"/>
    <col min="15367" max="15367" width="6.42578125" customWidth="1"/>
    <col min="15368" max="15368" width="6" customWidth="1"/>
    <col min="15369" max="15369" width="10.28515625" customWidth="1"/>
    <col min="15370" max="15370" width="19.85546875" customWidth="1"/>
    <col min="15371" max="15371" width="18.28515625" customWidth="1"/>
    <col min="15372" max="15372" width="15.28515625" customWidth="1"/>
    <col min="15373" max="15373" width="14.28515625" customWidth="1"/>
    <col min="15606" max="15606" width="21.28515625" bestFit="1" customWidth="1"/>
    <col min="15607" max="15607" width="21.42578125" bestFit="1" customWidth="1"/>
    <col min="15608" max="15608" width="60.5703125" customWidth="1"/>
    <col min="15609" max="15609" width="8.42578125" bestFit="1" customWidth="1"/>
    <col min="15610" max="15610" width="6.28515625" bestFit="1" customWidth="1"/>
    <col min="15612" max="15612" width="25.28515625" customWidth="1"/>
    <col min="15613" max="15613" width="27" customWidth="1"/>
    <col min="15615" max="15615" width="4.7109375" bestFit="1" customWidth="1"/>
    <col min="15616" max="15616" width="22.85546875" customWidth="1"/>
    <col min="15617" max="15617" width="23" customWidth="1"/>
    <col min="15618" max="15618" width="39.28515625" customWidth="1"/>
    <col min="15621" max="15621" width="7" customWidth="1"/>
    <col min="15622" max="15622" width="6.7109375" customWidth="1"/>
    <col min="15623" max="15623" width="6.42578125" customWidth="1"/>
    <col min="15624" max="15624" width="6" customWidth="1"/>
    <col min="15625" max="15625" width="10.28515625" customWidth="1"/>
    <col min="15626" max="15626" width="19.85546875" customWidth="1"/>
    <col min="15627" max="15627" width="18.28515625" customWidth="1"/>
    <col min="15628" max="15628" width="15.28515625" customWidth="1"/>
    <col min="15629" max="15629" width="14.28515625" customWidth="1"/>
    <col min="15862" max="15862" width="21.28515625" bestFit="1" customWidth="1"/>
    <col min="15863" max="15863" width="21.42578125" bestFit="1" customWidth="1"/>
    <col min="15864" max="15864" width="60.5703125" customWidth="1"/>
    <col min="15865" max="15865" width="8.42578125" bestFit="1" customWidth="1"/>
    <col min="15866" max="15866" width="6.28515625" bestFit="1" customWidth="1"/>
    <col min="15868" max="15868" width="25.28515625" customWidth="1"/>
    <col min="15869" max="15869" width="27" customWidth="1"/>
    <col min="15871" max="15871" width="4.7109375" bestFit="1" customWidth="1"/>
    <col min="15872" max="15872" width="22.85546875" customWidth="1"/>
    <col min="15873" max="15873" width="23" customWidth="1"/>
    <col min="15874" max="15874" width="39.28515625" customWidth="1"/>
    <col min="15877" max="15877" width="7" customWidth="1"/>
    <col min="15878" max="15878" width="6.7109375" customWidth="1"/>
    <col min="15879" max="15879" width="6.42578125" customWidth="1"/>
    <col min="15880" max="15880" width="6" customWidth="1"/>
    <col min="15881" max="15881" width="10.28515625" customWidth="1"/>
    <col min="15882" max="15882" width="19.85546875" customWidth="1"/>
    <col min="15883" max="15883" width="18.28515625" customWidth="1"/>
    <col min="15884" max="15884" width="15.28515625" customWidth="1"/>
    <col min="15885" max="15885" width="14.28515625" customWidth="1"/>
    <col min="16118" max="16118" width="21.28515625" bestFit="1" customWidth="1"/>
    <col min="16119" max="16119" width="21.42578125" bestFit="1" customWidth="1"/>
    <col min="16120" max="16120" width="60.5703125" customWidth="1"/>
    <col min="16121" max="16121" width="8.42578125" bestFit="1" customWidth="1"/>
    <col min="16122" max="16122" width="6.28515625" bestFit="1" customWidth="1"/>
    <col min="16124" max="16124" width="25.28515625" customWidth="1"/>
    <col min="16125" max="16125" width="27" customWidth="1"/>
    <col min="16127" max="16127" width="4.7109375" bestFit="1" customWidth="1"/>
    <col min="16128" max="16128" width="22.85546875" customWidth="1"/>
    <col min="16129" max="16129" width="23" customWidth="1"/>
    <col min="16130" max="16130" width="39.28515625" customWidth="1"/>
    <col min="16133" max="16133" width="7" customWidth="1"/>
    <col min="16134" max="16134" width="6.7109375" customWidth="1"/>
    <col min="16135" max="16135" width="6.42578125" customWidth="1"/>
    <col min="16136" max="16136" width="6" customWidth="1"/>
    <col min="16137" max="16137" width="10.28515625" customWidth="1"/>
    <col min="16138" max="16138" width="19.85546875" customWidth="1"/>
    <col min="16139" max="16139" width="18.28515625" customWidth="1"/>
    <col min="16140" max="16140" width="15.28515625" customWidth="1"/>
    <col min="16141" max="16141" width="14.28515625" customWidth="1"/>
  </cols>
  <sheetData>
    <row r="2" spans="1:15" ht="21" x14ac:dyDescent="0.35">
      <c r="A2" s="271" t="s">
        <v>100</v>
      </c>
      <c r="B2" s="271"/>
      <c r="C2" s="271"/>
      <c r="D2" s="271"/>
      <c r="E2" s="271"/>
      <c r="F2" s="271"/>
      <c r="G2" s="271"/>
      <c r="H2" s="271"/>
      <c r="I2" s="271"/>
      <c r="J2" s="271"/>
      <c r="K2" s="271"/>
      <c r="L2" s="271"/>
      <c r="M2" s="271"/>
      <c r="N2" s="271"/>
      <c r="O2" s="271"/>
    </row>
    <row r="3" spans="1:15" ht="21" x14ac:dyDescent="0.35">
      <c r="A3" s="271" t="s">
        <v>150</v>
      </c>
      <c r="B3" s="271"/>
      <c r="C3" s="271"/>
      <c r="D3" s="271"/>
      <c r="E3" s="271"/>
      <c r="F3" s="272"/>
      <c r="G3" s="271"/>
      <c r="H3" s="271"/>
      <c r="I3" s="271"/>
      <c r="J3" s="271"/>
      <c r="K3" s="271"/>
      <c r="L3" s="271"/>
      <c r="M3" s="271"/>
      <c r="N3" s="271"/>
      <c r="O3" s="271"/>
    </row>
    <row r="4" spans="1:15" ht="26.25" customHeight="1" x14ac:dyDescent="0.35">
      <c r="A4" s="271" t="s">
        <v>64</v>
      </c>
      <c r="B4" s="271"/>
      <c r="C4" s="271"/>
      <c r="D4" s="271"/>
      <c r="E4" s="271"/>
      <c r="G4" s="273" t="s">
        <v>91</v>
      </c>
      <c r="H4" s="274"/>
      <c r="I4" s="274"/>
      <c r="J4" s="274"/>
      <c r="K4" s="274"/>
      <c r="L4" s="274"/>
      <c r="M4" s="274"/>
      <c r="N4" s="274"/>
      <c r="O4" s="275"/>
    </row>
    <row r="5" spans="1:15" ht="29.25" customHeight="1" x14ac:dyDescent="0.25">
      <c r="A5" s="71" t="s">
        <v>39</v>
      </c>
      <c r="B5" s="71" t="s">
        <v>5</v>
      </c>
      <c r="C5" s="71" t="s">
        <v>2</v>
      </c>
      <c r="D5" s="71" t="s">
        <v>1</v>
      </c>
      <c r="E5" s="88" t="s">
        <v>65</v>
      </c>
      <c r="G5" s="48" t="s">
        <v>39</v>
      </c>
      <c r="H5" s="49" t="s">
        <v>66</v>
      </c>
      <c r="I5" s="50" t="s">
        <v>0</v>
      </c>
      <c r="J5" s="50" t="s">
        <v>42</v>
      </c>
      <c r="K5" s="50" t="s">
        <v>67</v>
      </c>
      <c r="L5" s="50" t="s">
        <v>68</v>
      </c>
      <c r="M5" s="51" t="s">
        <v>2</v>
      </c>
      <c r="N5" s="51" t="s">
        <v>1</v>
      </c>
      <c r="O5" s="51" t="s">
        <v>34</v>
      </c>
    </row>
    <row r="6" spans="1:15" ht="49.5" customHeight="1" x14ac:dyDescent="0.25">
      <c r="A6" s="191" t="s">
        <v>69</v>
      </c>
      <c r="B6" s="197" t="s">
        <v>11</v>
      </c>
      <c r="C6" s="170" t="s">
        <v>71</v>
      </c>
      <c r="D6" s="170"/>
      <c r="E6" s="206">
        <v>12957316</v>
      </c>
      <c r="F6" s="168"/>
      <c r="G6" s="169">
        <v>1</v>
      </c>
      <c r="H6" s="170" t="s">
        <v>151</v>
      </c>
      <c r="I6" s="170" t="s">
        <v>152</v>
      </c>
      <c r="J6" s="189">
        <v>32523</v>
      </c>
      <c r="K6" s="189">
        <v>35048</v>
      </c>
      <c r="L6" s="170">
        <f>+ROUND((K6-J6)/30,2)</f>
        <v>84.17</v>
      </c>
      <c r="M6" s="204">
        <v>0</v>
      </c>
      <c r="N6" s="204">
        <v>285</v>
      </c>
      <c r="O6" s="170" t="s">
        <v>153</v>
      </c>
    </row>
    <row r="7" spans="1:15" ht="49.5" customHeight="1" x14ac:dyDescent="0.25">
      <c r="A7" s="191" t="s">
        <v>101</v>
      </c>
      <c r="B7" s="197" t="s">
        <v>96</v>
      </c>
      <c r="C7" s="170" t="s">
        <v>71</v>
      </c>
      <c r="D7" s="170">
        <v>292</v>
      </c>
      <c r="E7" s="170" t="s">
        <v>97</v>
      </c>
      <c r="F7" s="168"/>
      <c r="G7" s="169">
        <v>2</v>
      </c>
      <c r="H7" s="170" t="s">
        <v>154</v>
      </c>
      <c r="I7" s="170" t="s">
        <v>152</v>
      </c>
      <c r="J7" s="189">
        <v>35049</v>
      </c>
      <c r="K7" s="189">
        <v>41205</v>
      </c>
      <c r="L7" s="170">
        <f>+ROUND((K7-J7)/30,2)</f>
        <v>205.2</v>
      </c>
      <c r="M7" s="204">
        <v>0</v>
      </c>
      <c r="N7" s="204">
        <v>285</v>
      </c>
      <c r="O7" s="170" t="s">
        <v>153</v>
      </c>
    </row>
    <row r="8" spans="1:15" ht="38.25" x14ac:dyDescent="0.25">
      <c r="A8" s="191" t="s">
        <v>74</v>
      </c>
      <c r="B8" s="197" t="s">
        <v>75</v>
      </c>
      <c r="C8" s="170" t="s">
        <v>71</v>
      </c>
      <c r="D8" s="170">
        <v>290</v>
      </c>
      <c r="E8" s="170" t="s">
        <v>155</v>
      </c>
      <c r="F8" s="168"/>
      <c r="G8" s="168"/>
      <c r="H8" s="168"/>
      <c r="I8" s="168"/>
      <c r="J8" s="168"/>
      <c r="K8" s="225" t="s">
        <v>45</v>
      </c>
      <c r="L8" s="226">
        <f>SUMPRODUCT(L6:L7,M6:M7)</f>
        <v>0</v>
      </c>
      <c r="M8" s="168"/>
      <c r="N8" s="168"/>
      <c r="O8" s="168"/>
    </row>
    <row r="9" spans="1:15" ht="225" x14ac:dyDescent="0.25">
      <c r="A9" s="191" t="s">
        <v>76</v>
      </c>
      <c r="B9" s="227" t="s">
        <v>311</v>
      </c>
      <c r="C9" s="195" t="s">
        <v>142</v>
      </c>
      <c r="D9" s="170">
        <v>285</v>
      </c>
      <c r="E9" s="170" t="s">
        <v>143</v>
      </c>
      <c r="F9" s="168"/>
      <c r="G9" s="168"/>
      <c r="H9" s="168"/>
      <c r="I9" s="168"/>
      <c r="J9" s="168"/>
      <c r="K9" s="168"/>
      <c r="L9" s="214"/>
      <c r="M9" s="168"/>
      <c r="N9" s="168"/>
      <c r="O9" s="168"/>
    </row>
    <row r="10" spans="1:15" ht="23.25" customHeight="1" x14ac:dyDescent="0.25">
      <c r="A10" s="191" t="s">
        <v>79</v>
      </c>
      <c r="B10" s="192" t="s">
        <v>80</v>
      </c>
      <c r="C10" s="195" t="s">
        <v>71</v>
      </c>
      <c r="D10" s="228">
        <v>286</v>
      </c>
      <c r="E10" s="224"/>
      <c r="F10" s="168"/>
      <c r="G10" s="215"/>
      <c r="H10" s="215"/>
      <c r="I10" s="215"/>
      <c r="J10" s="168"/>
      <c r="K10" s="168"/>
      <c r="L10" s="61"/>
      <c r="M10" s="168"/>
      <c r="N10" s="168"/>
      <c r="O10" s="168"/>
    </row>
    <row r="11" spans="1:15" x14ac:dyDescent="0.25">
      <c r="A11" s="191" t="s">
        <v>82</v>
      </c>
      <c r="B11" s="216">
        <v>1</v>
      </c>
      <c r="C11" s="195" t="s">
        <v>71</v>
      </c>
      <c r="D11" s="228">
        <v>286</v>
      </c>
      <c r="E11" s="229"/>
      <c r="F11" s="168"/>
      <c r="G11" s="168"/>
      <c r="H11" s="168"/>
      <c r="I11" s="168"/>
      <c r="J11" s="168"/>
      <c r="K11" s="168"/>
      <c r="L11" s="215"/>
      <c r="M11" s="168"/>
      <c r="N11" s="168"/>
      <c r="O11" s="168"/>
    </row>
    <row r="12" spans="1:15" ht="29.25" customHeight="1" x14ac:dyDescent="0.25">
      <c r="A12" s="191" t="s">
        <v>83</v>
      </c>
      <c r="B12" s="168" t="s">
        <v>11</v>
      </c>
      <c r="C12" s="195" t="s">
        <v>71</v>
      </c>
      <c r="D12" s="228"/>
      <c r="E12" s="230">
        <v>29195</v>
      </c>
      <c r="F12" s="168"/>
      <c r="G12" s="168"/>
      <c r="H12" s="168"/>
      <c r="I12" s="168"/>
      <c r="J12" s="168"/>
      <c r="K12" s="168"/>
      <c r="L12" s="215"/>
      <c r="M12" s="168"/>
      <c r="N12" s="168"/>
      <c r="O12" s="168"/>
    </row>
    <row r="13" spans="1:15" ht="81" customHeight="1" x14ac:dyDescent="0.25">
      <c r="A13" s="222" t="s">
        <v>84</v>
      </c>
      <c r="B13" s="197" t="s">
        <v>95</v>
      </c>
      <c r="C13" s="195" t="s">
        <v>142</v>
      </c>
      <c r="D13" s="170">
        <v>285</v>
      </c>
      <c r="E13" s="170" t="s">
        <v>143</v>
      </c>
      <c r="F13" s="168"/>
      <c r="G13" s="168"/>
      <c r="H13" s="168"/>
      <c r="I13" s="168"/>
      <c r="J13" s="168"/>
      <c r="K13" s="168"/>
      <c r="L13" s="215"/>
      <c r="M13" s="168"/>
      <c r="N13" s="168"/>
      <c r="O13" s="168"/>
    </row>
    <row r="14" spans="1:15" ht="38.25" customHeight="1" x14ac:dyDescent="0.25">
      <c r="A14" s="191" t="s">
        <v>93</v>
      </c>
      <c r="B14" s="223">
        <v>7</v>
      </c>
      <c r="C14" s="170">
        <f>+IF(E14&gt;=B14,1,0)</f>
        <v>0</v>
      </c>
      <c r="D14" s="170"/>
      <c r="E14" s="170">
        <f>+E15/12</f>
        <v>0</v>
      </c>
      <c r="F14" s="168"/>
      <c r="G14" s="168"/>
      <c r="H14" s="168"/>
      <c r="I14" s="168"/>
      <c r="J14" s="168"/>
      <c r="K14" s="168"/>
      <c r="L14" s="168"/>
      <c r="M14" s="168"/>
      <c r="N14" s="168"/>
      <c r="O14" s="168"/>
    </row>
    <row r="15" spans="1:15" ht="57.75" customHeight="1" x14ac:dyDescent="0.25">
      <c r="A15" s="191" t="s">
        <v>94</v>
      </c>
      <c r="B15" s="223">
        <f>+B14*12</f>
        <v>84</v>
      </c>
      <c r="C15" s="170">
        <f>+IF(E15&gt;=B15,1,0)</f>
        <v>0</v>
      </c>
      <c r="D15" s="170">
        <f>+D14</f>
        <v>0</v>
      </c>
      <c r="E15" s="223">
        <f>+L8</f>
        <v>0</v>
      </c>
      <c r="F15" s="168"/>
      <c r="G15" s="168"/>
      <c r="H15" s="168"/>
      <c r="I15" s="168"/>
      <c r="J15" s="168"/>
      <c r="K15" s="168"/>
      <c r="L15" s="168"/>
      <c r="M15" s="168"/>
      <c r="N15" s="168"/>
      <c r="O15" s="168"/>
    </row>
    <row r="16" spans="1:15" ht="139.5" customHeight="1" x14ac:dyDescent="0.25">
      <c r="A16" s="277"/>
      <c r="B16" s="64"/>
      <c r="C16" s="64"/>
      <c r="D16" s="57"/>
      <c r="E16" s="86"/>
    </row>
    <row r="17" spans="1:15" ht="164.25" customHeight="1" x14ac:dyDescent="0.25">
      <c r="A17" s="277"/>
      <c r="B17" s="64"/>
      <c r="C17" s="64"/>
      <c r="D17" s="57"/>
      <c r="E17" s="87"/>
    </row>
    <row r="20" spans="1:15" x14ac:dyDescent="0.25">
      <c r="F20" s="83"/>
    </row>
    <row r="21" spans="1:15" s="12" customFormat="1" x14ac:dyDescent="0.25">
      <c r="A21"/>
      <c r="B21"/>
      <c r="C21"/>
      <c r="D21"/>
      <c r="E21"/>
      <c r="F21"/>
      <c r="G21"/>
      <c r="H21"/>
      <c r="I21"/>
      <c r="J21"/>
      <c r="K21"/>
      <c r="L21"/>
      <c r="M21"/>
      <c r="N21"/>
      <c r="O21"/>
    </row>
    <row r="22" spans="1:15" s="12" customFormat="1" x14ac:dyDescent="0.25">
      <c r="A22"/>
      <c r="B22"/>
      <c r="C22"/>
      <c r="D22"/>
      <c r="E22"/>
      <c r="F22"/>
      <c r="G22"/>
      <c r="H22"/>
      <c r="I22"/>
      <c r="J22"/>
      <c r="K22"/>
      <c r="L22"/>
      <c r="M22"/>
      <c r="N22"/>
      <c r="O22"/>
    </row>
    <row r="23" spans="1:15" s="12" customFormat="1" x14ac:dyDescent="0.25">
      <c r="A23"/>
      <c r="B23"/>
      <c r="C23"/>
      <c r="D23"/>
      <c r="E23"/>
      <c r="F23"/>
      <c r="G23"/>
      <c r="H23"/>
      <c r="I23"/>
      <c r="J23"/>
      <c r="K23"/>
      <c r="L23"/>
      <c r="M23"/>
      <c r="N23"/>
      <c r="O23"/>
    </row>
    <row r="25" spans="1:15" s="12" customFormat="1" x14ac:dyDescent="0.25">
      <c r="A25"/>
      <c r="B25"/>
      <c r="C25"/>
      <c r="D25"/>
      <c r="E25"/>
      <c r="F25"/>
      <c r="G25"/>
      <c r="H25"/>
      <c r="I25"/>
      <c r="J25"/>
      <c r="K25"/>
      <c r="L25"/>
      <c r="M25"/>
      <c r="N25"/>
      <c r="O25"/>
    </row>
    <row r="26" spans="1:15" s="12" customFormat="1" x14ac:dyDescent="0.25">
      <c r="A26"/>
      <c r="B26"/>
      <c r="C26"/>
      <c r="D26"/>
      <c r="E26"/>
      <c r="F26"/>
      <c r="G26"/>
      <c r="H26"/>
      <c r="I26"/>
      <c r="J26"/>
      <c r="K26"/>
      <c r="L26"/>
      <c r="M26"/>
      <c r="N26"/>
      <c r="O26"/>
    </row>
    <row r="27" spans="1:15" s="12" customFormat="1" x14ac:dyDescent="0.25">
      <c r="A27"/>
      <c r="B27"/>
      <c r="C27"/>
      <c r="D27"/>
      <c r="E27"/>
      <c r="F27"/>
      <c r="G27"/>
      <c r="H27"/>
      <c r="I27"/>
      <c r="J27"/>
      <c r="K27"/>
      <c r="L27"/>
      <c r="M27"/>
      <c r="N27"/>
      <c r="O27"/>
    </row>
  </sheetData>
  <mergeCells count="5">
    <mergeCell ref="A2:O2"/>
    <mergeCell ref="A3:O3"/>
    <mergeCell ref="A4:E4"/>
    <mergeCell ref="G4:O4"/>
    <mergeCell ref="A16:A1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7"/>
  <sheetViews>
    <sheetView workbookViewId="0">
      <selection activeCell="A3" sqref="A3:O3"/>
    </sheetView>
  </sheetViews>
  <sheetFormatPr baseColWidth="10" defaultRowHeight="15" x14ac:dyDescent="0.25"/>
  <cols>
    <col min="1" max="1" width="21.42578125" bestFit="1" customWidth="1"/>
    <col min="2" max="2" width="60.5703125" customWidth="1"/>
    <col min="3" max="3" width="8.42578125" bestFit="1" customWidth="1"/>
    <col min="4" max="4" width="6.28515625" bestFit="1" customWidth="1"/>
    <col min="5" max="5" width="27.140625" customWidth="1"/>
    <col min="6" max="6" width="5.5703125" customWidth="1"/>
    <col min="8" max="8" width="18.7109375" customWidth="1"/>
    <col min="9" max="9" width="23" customWidth="1"/>
    <col min="10" max="10" width="11.28515625" bestFit="1" customWidth="1"/>
    <col min="11" max="11" width="10.42578125" bestFit="1" customWidth="1"/>
    <col min="12" max="12" width="8.28515625" customWidth="1"/>
    <col min="14" max="14" width="12.140625" customWidth="1"/>
    <col min="15" max="15" width="41.28515625" customWidth="1"/>
    <col min="230" max="230" width="21.28515625" bestFit="1" customWidth="1"/>
    <col min="231" max="231" width="21.42578125" bestFit="1" customWidth="1"/>
    <col min="232" max="232" width="60.5703125" customWidth="1"/>
    <col min="233" max="233" width="8.42578125" bestFit="1" customWidth="1"/>
    <col min="234" max="234" width="6.28515625" bestFit="1" customWidth="1"/>
    <col min="236" max="236" width="16.28515625" customWidth="1"/>
    <col min="237" max="237" width="0" hidden="1" customWidth="1"/>
    <col min="238" max="238" width="16.5703125" customWidth="1"/>
    <col min="240" max="240" width="21.42578125" customWidth="1"/>
    <col min="241" max="241" width="16.28515625" customWidth="1"/>
    <col min="242" max="242" width="44.85546875" customWidth="1"/>
    <col min="246" max="246" width="7.5703125" customWidth="1"/>
    <col min="247" max="247" width="6.7109375" bestFit="1" customWidth="1"/>
    <col min="248" max="248" width="5" bestFit="1" customWidth="1"/>
    <col min="249" max="249" width="6.42578125" customWidth="1"/>
    <col min="250" max="250" width="10.7109375" customWidth="1"/>
    <col min="251" max="251" width="17.85546875" customWidth="1"/>
    <col min="252" max="252" width="18.5703125" customWidth="1"/>
    <col min="486" max="486" width="21.28515625" bestFit="1" customWidth="1"/>
    <col min="487" max="487" width="21.42578125" bestFit="1" customWidth="1"/>
    <col min="488" max="488" width="60.5703125" customWidth="1"/>
    <col min="489" max="489" width="8.42578125" bestFit="1" customWidth="1"/>
    <col min="490" max="490" width="6.28515625" bestFit="1" customWidth="1"/>
    <col min="492" max="492" width="16.28515625" customWidth="1"/>
    <col min="493" max="493" width="0" hidden="1" customWidth="1"/>
    <col min="494" max="494" width="16.5703125" customWidth="1"/>
    <col min="496" max="496" width="21.42578125" customWidth="1"/>
    <col min="497" max="497" width="16.28515625" customWidth="1"/>
    <col min="498" max="498" width="44.85546875" customWidth="1"/>
    <col min="502" max="502" width="7.5703125" customWidth="1"/>
    <col min="503" max="503" width="6.7109375" bestFit="1" customWidth="1"/>
    <col min="504" max="504" width="5" bestFit="1" customWidth="1"/>
    <col min="505" max="505" width="6.42578125" customWidth="1"/>
    <col min="506" max="506" width="10.7109375" customWidth="1"/>
    <col min="507" max="507" width="17.85546875" customWidth="1"/>
    <col min="508" max="508" width="18.5703125" customWidth="1"/>
    <col min="742" max="742" width="21.28515625" bestFit="1" customWidth="1"/>
    <col min="743" max="743" width="21.42578125" bestFit="1" customWidth="1"/>
    <col min="744" max="744" width="60.5703125" customWidth="1"/>
    <col min="745" max="745" width="8.42578125" bestFit="1" customWidth="1"/>
    <col min="746" max="746" width="6.28515625" bestFit="1" customWidth="1"/>
    <col min="748" max="748" width="16.28515625" customWidth="1"/>
    <col min="749" max="749" width="0" hidden="1" customWidth="1"/>
    <col min="750" max="750" width="16.5703125" customWidth="1"/>
    <col min="752" max="752" width="21.42578125" customWidth="1"/>
    <col min="753" max="753" width="16.28515625" customWidth="1"/>
    <col min="754" max="754" width="44.85546875" customWidth="1"/>
    <col min="758" max="758" width="7.5703125" customWidth="1"/>
    <col min="759" max="759" width="6.7109375" bestFit="1" customWidth="1"/>
    <col min="760" max="760" width="5" bestFit="1" customWidth="1"/>
    <col min="761" max="761" width="6.42578125" customWidth="1"/>
    <col min="762" max="762" width="10.7109375" customWidth="1"/>
    <col min="763" max="763" width="17.85546875" customWidth="1"/>
    <col min="764" max="764" width="18.5703125" customWidth="1"/>
    <col min="998" max="998" width="21.28515625" bestFit="1" customWidth="1"/>
    <col min="999" max="999" width="21.42578125" bestFit="1" customWidth="1"/>
    <col min="1000" max="1000" width="60.5703125" customWidth="1"/>
    <col min="1001" max="1001" width="8.42578125" bestFit="1" customWidth="1"/>
    <col min="1002" max="1002" width="6.28515625" bestFit="1" customWidth="1"/>
    <col min="1004" max="1004" width="16.28515625" customWidth="1"/>
    <col min="1005" max="1005" width="0" hidden="1" customWidth="1"/>
    <col min="1006" max="1006" width="16.5703125" customWidth="1"/>
    <col min="1008" max="1008" width="21.42578125" customWidth="1"/>
    <col min="1009" max="1009" width="16.28515625" customWidth="1"/>
    <col min="1010" max="1010" width="44.85546875" customWidth="1"/>
    <col min="1014" max="1014" width="7.5703125" customWidth="1"/>
    <col min="1015" max="1015" width="6.7109375" bestFit="1" customWidth="1"/>
    <col min="1016" max="1016" width="5" bestFit="1" customWidth="1"/>
    <col min="1017" max="1017" width="6.42578125" customWidth="1"/>
    <col min="1018" max="1018" width="10.7109375" customWidth="1"/>
    <col min="1019" max="1019" width="17.85546875" customWidth="1"/>
    <col min="1020" max="1020" width="18.5703125" customWidth="1"/>
    <col min="1254" max="1254" width="21.28515625" bestFit="1" customWidth="1"/>
    <col min="1255" max="1255" width="21.42578125" bestFit="1" customWidth="1"/>
    <col min="1256" max="1256" width="60.5703125" customWidth="1"/>
    <col min="1257" max="1257" width="8.42578125" bestFit="1" customWidth="1"/>
    <col min="1258" max="1258" width="6.28515625" bestFit="1" customWidth="1"/>
    <col min="1260" max="1260" width="16.28515625" customWidth="1"/>
    <col min="1261" max="1261" width="0" hidden="1" customWidth="1"/>
    <col min="1262" max="1262" width="16.5703125" customWidth="1"/>
    <col min="1264" max="1264" width="21.42578125" customWidth="1"/>
    <col min="1265" max="1265" width="16.28515625" customWidth="1"/>
    <col min="1266" max="1266" width="44.85546875" customWidth="1"/>
    <col min="1270" max="1270" width="7.5703125" customWidth="1"/>
    <col min="1271" max="1271" width="6.7109375" bestFit="1" customWidth="1"/>
    <col min="1272" max="1272" width="5" bestFit="1" customWidth="1"/>
    <col min="1273" max="1273" width="6.42578125" customWidth="1"/>
    <col min="1274" max="1274" width="10.7109375" customWidth="1"/>
    <col min="1275" max="1275" width="17.85546875" customWidth="1"/>
    <col min="1276" max="1276" width="18.5703125" customWidth="1"/>
    <col min="1510" max="1510" width="21.28515625" bestFit="1" customWidth="1"/>
    <col min="1511" max="1511" width="21.42578125" bestFit="1" customWidth="1"/>
    <col min="1512" max="1512" width="60.5703125" customWidth="1"/>
    <col min="1513" max="1513" width="8.42578125" bestFit="1" customWidth="1"/>
    <col min="1514" max="1514" width="6.28515625" bestFit="1" customWidth="1"/>
    <col min="1516" max="1516" width="16.28515625" customWidth="1"/>
    <col min="1517" max="1517" width="0" hidden="1" customWidth="1"/>
    <col min="1518" max="1518" width="16.5703125" customWidth="1"/>
    <col min="1520" max="1520" width="21.42578125" customWidth="1"/>
    <col min="1521" max="1521" width="16.28515625" customWidth="1"/>
    <col min="1522" max="1522" width="44.85546875" customWidth="1"/>
    <col min="1526" max="1526" width="7.5703125" customWidth="1"/>
    <col min="1527" max="1527" width="6.7109375" bestFit="1" customWidth="1"/>
    <col min="1528" max="1528" width="5" bestFit="1" customWidth="1"/>
    <col min="1529" max="1529" width="6.42578125" customWidth="1"/>
    <col min="1530" max="1530" width="10.7109375" customWidth="1"/>
    <col min="1531" max="1531" width="17.85546875" customWidth="1"/>
    <col min="1532" max="1532" width="18.5703125" customWidth="1"/>
    <col min="1766" max="1766" width="21.28515625" bestFit="1" customWidth="1"/>
    <col min="1767" max="1767" width="21.42578125" bestFit="1" customWidth="1"/>
    <col min="1768" max="1768" width="60.5703125" customWidth="1"/>
    <col min="1769" max="1769" width="8.42578125" bestFit="1" customWidth="1"/>
    <col min="1770" max="1770" width="6.28515625" bestFit="1" customWidth="1"/>
    <col min="1772" max="1772" width="16.28515625" customWidth="1"/>
    <col min="1773" max="1773" width="0" hidden="1" customWidth="1"/>
    <col min="1774" max="1774" width="16.5703125" customWidth="1"/>
    <col min="1776" max="1776" width="21.42578125" customWidth="1"/>
    <col min="1777" max="1777" width="16.28515625" customWidth="1"/>
    <col min="1778" max="1778" width="44.85546875" customWidth="1"/>
    <col min="1782" max="1782" width="7.5703125" customWidth="1"/>
    <col min="1783" max="1783" width="6.7109375" bestFit="1" customWidth="1"/>
    <col min="1784" max="1784" width="5" bestFit="1" customWidth="1"/>
    <col min="1785" max="1785" width="6.42578125" customWidth="1"/>
    <col min="1786" max="1786" width="10.7109375" customWidth="1"/>
    <col min="1787" max="1787" width="17.85546875" customWidth="1"/>
    <col min="1788" max="1788" width="18.5703125" customWidth="1"/>
    <col min="2022" max="2022" width="21.28515625" bestFit="1" customWidth="1"/>
    <col min="2023" max="2023" width="21.42578125" bestFit="1" customWidth="1"/>
    <col min="2024" max="2024" width="60.5703125" customWidth="1"/>
    <col min="2025" max="2025" width="8.42578125" bestFit="1" customWidth="1"/>
    <col min="2026" max="2026" width="6.28515625" bestFit="1" customWidth="1"/>
    <col min="2028" max="2028" width="16.28515625" customWidth="1"/>
    <col min="2029" max="2029" width="0" hidden="1" customWidth="1"/>
    <col min="2030" max="2030" width="16.5703125" customWidth="1"/>
    <col min="2032" max="2032" width="21.42578125" customWidth="1"/>
    <col min="2033" max="2033" width="16.28515625" customWidth="1"/>
    <col min="2034" max="2034" width="44.85546875" customWidth="1"/>
    <col min="2038" max="2038" width="7.5703125" customWidth="1"/>
    <col min="2039" max="2039" width="6.7109375" bestFit="1" customWidth="1"/>
    <col min="2040" max="2040" width="5" bestFit="1" customWidth="1"/>
    <col min="2041" max="2041" width="6.42578125" customWidth="1"/>
    <col min="2042" max="2042" width="10.7109375" customWidth="1"/>
    <col min="2043" max="2043" width="17.85546875" customWidth="1"/>
    <col min="2044" max="2044" width="18.5703125" customWidth="1"/>
    <col min="2278" max="2278" width="21.28515625" bestFit="1" customWidth="1"/>
    <col min="2279" max="2279" width="21.42578125" bestFit="1" customWidth="1"/>
    <col min="2280" max="2280" width="60.5703125" customWidth="1"/>
    <col min="2281" max="2281" width="8.42578125" bestFit="1" customWidth="1"/>
    <col min="2282" max="2282" width="6.28515625" bestFit="1" customWidth="1"/>
    <col min="2284" max="2284" width="16.28515625" customWidth="1"/>
    <col min="2285" max="2285" width="0" hidden="1" customWidth="1"/>
    <col min="2286" max="2286" width="16.5703125" customWidth="1"/>
    <col min="2288" max="2288" width="21.42578125" customWidth="1"/>
    <col min="2289" max="2289" width="16.28515625" customWidth="1"/>
    <col min="2290" max="2290" width="44.85546875" customWidth="1"/>
    <col min="2294" max="2294" width="7.5703125" customWidth="1"/>
    <col min="2295" max="2295" width="6.7109375" bestFit="1" customWidth="1"/>
    <col min="2296" max="2296" width="5" bestFit="1" customWidth="1"/>
    <col min="2297" max="2297" width="6.42578125" customWidth="1"/>
    <col min="2298" max="2298" width="10.7109375" customWidth="1"/>
    <col min="2299" max="2299" width="17.85546875" customWidth="1"/>
    <col min="2300" max="2300" width="18.5703125" customWidth="1"/>
    <col min="2534" max="2534" width="21.28515625" bestFit="1" customWidth="1"/>
    <col min="2535" max="2535" width="21.42578125" bestFit="1" customWidth="1"/>
    <col min="2536" max="2536" width="60.5703125" customWidth="1"/>
    <col min="2537" max="2537" width="8.42578125" bestFit="1" customWidth="1"/>
    <col min="2538" max="2538" width="6.28515625" bestFit="1" customWidth="1"/>
    <col min="2540" max="2540" width="16.28515625" customWidth="1"/>
    <col min="2541" max="2541" width="0" hidden="1" customWidth="1"/>
    <col min="2542" max="2542" width="16.5703125" customWidth="1"/>
    <col min="2544" max="2544" width="21.42578125" customWidth="1"/>
    <col min="2545" max="2545" width="16.28515625" customWidth="1"/>
    <col min="2546" max="2546" width="44.85546875" customWidth="1"/>
    <col min="2550" max="2550" width="7.5703125" customWidth="1"/>
    <col min="2551" max="2551" width="6.7109375" bestFit="1" customWidth="1"/>
    <col min="2552" max="2552" width="5" bestFit="1" customWidth="1"/>
    <col min="2553" max="2553" width="6.42578125" customWidth="1"/>
    <col min="2554" max="2554" width="10.7109375" customWidth="1"/>
    <col min="2555" max="2555" width="17.85546875" customWidth="1"/>
    <col min="2556" max="2556" width="18.5703125" customWidth="1"/>
    <col min="2790" max="2790" width="21.28515625" bestFit="1" customWidth="1"/>
    <col min="2791" max="2791" width="21.42578125" bestFit="1" customWidth="1"/>
    <col min="2792" max="2792" width="60.5703125" customWidth="1"/>
    <col min="2793" max="2793" width="8.42578125" bestFit="1" customWidth="1"/>
    <col min="2794" max="2794" width="6.28515625" bestFit="1" customWidth="1"/>
    <col min="2796" max="2796" width="16.28515625" customWidth="1"/>
    <col min="2797" max="2797" width="0" hidden="1" customWidth="1"/>
    <col min="2798" max="2798" width="16.5703125" customWidth="1"/>
    <col min="2800" max="2800" width="21.42578125" customWidth="1"/>
    <col min="2801" max="2801" width="16.28515625" customWidth="1"/>
    <col min="2802" max="2802" width="44.85546875" customWidth="1"/>
    <col min="2806" max="2806" width="7.5703125" customWidth="1"/>
    <col min="2807" max="2807" width="6.7109375" bestFit="1" customWidth="1"/>
    <col min="2808" max="2808" width="5" bestFit="1" customWidth="1"/>
    <col min="2809" max="2809" width="6.42578125" customWidth="1"/>
    <col min="2810" max="2810" width="10.7109375" customWidth="1"/>
    <col min="2811" max="2811" width="17.85546875" customWidth="1"/>
    <col min="2812" max="2812" width="18.5703125" customWidth="1"/>
    <col min="3046" max="3046" width="21.28515625" bestFit="1" customWidth="1"/>
    <col min="3047" max="3047" width="21.42578125" bestFit="1" customWidth="1"/>
    <col min="3048" max="3048" width="60.5703125" customWidth="1"/>
    <col min="3049" max="3049" width="8.42578125" bestFit="1" customWidth="1"/>
    <col min="3050" max="3050" width="6.28515625" bestFit="1" customWidth="1"/>
    <col min="3052" max="3052" width="16.28515625" customWidth="1"/>
    <col min="3053" max="3053" width="0" hidden="1" customWidth="1"/>
    <col min="3054" max="3054" width="16.5703125" customWidth="1"/>
    <col min="3056" max="3056" width="21.42578125" customWidth="1"/>
    <col min="3057" max="3057" width="16.28515625" customWidth="1"/>
    <col min="3058" max="3058" width="44.85546875" customWidth="1"/>
    <col min="3062" max="3062" width="7.5703125" customWidth="1"/>
    <col min="3063" max="3063" width="6.7109375" bestFit="1" customWidth="1"/>
    <col min="3064" max="3064" width="5" bestFit="1" customWidth="1"/>
    <col min="3065" max="3065" width="6.42578125" customWidth="1"/>
    <col min="3066" max="3066" width="10.7109375" customWidth="1"/>
    <col min="3067" max="3067" width="17.85546875" customWidth="1"/>
    <col min="3068" max="3068" width="18.5703125" customWidth="1"/>
    <col min="3302" max="3302" width="21.28515625" bestFit="1" customWidth="1"/>
    <col min="3303" max="3303" width="21.42578125" bestFit="1" customWidth="1"/>
    <col min="3304" max="3304" width="60.5703125" customWidth="1"/>
    <col min="3305" max="3305" width="8.42578125" bestFit="1" customWidth="1"/>
    <col min="3306" max="3306" width="6.28515625" bestFit="1" customWidth="1"/>
    <col min="3308" max="3308" width="16.28515625" customWidth="1"/>
    <col min="3309" max="3309" width="0" hidden="1" customWidth="1"/>
    <col min="3310" max="3310" width="16.5703125" customWidth="1"/>
    <col min="3312" max="3312" width="21.42578125" customWidth="1"/>
    <col min="3313" max="3313" width="16.28515625" customWidth="1"/>
    <col min="3314" max="3314" width="44.85546875" customWidth="1"/>
    <col min="3318" max="3318" width="7.5703125" customWidth="1"/>
    <col min="3319" max="3319" width="6.7109375" bestFit="1" customWidth="1"/>
    <col min="3320" max="3320" width="5" bestFit="1" customWidth="1"/>
    <col min="3321" max="3321" width="6.42578125" customWidth="1"/>
    <col min="3322" max="3322" width="10.7109375" customWidth="1"/>
    <col min="3323" max="3323" width="17.85546875" customWidth="1"/>
    <col min="3324" max="3324" width="18.5703125" customWidth="1"/>
    <col min="3558" max="3558" width="21.28515625" bestFit="1" customWidth="1"/>
    <col min="3559" max="3559" width="21.42578125" bestFit="1" customWidth="1"/>
    <col min="3560" max="3560" width="60.5703125" customWidth="1"/>
    <col min="3561" max="3561" width="8.42578125" bestFit="1" customWidth="1"/>
    <col min="3562" max="3562" width="6.28515625" bestFit="1" customWidth="1"/>
    <col min="3564" max="3564" width="16.28515625" customWidth="1"/>
    <col min="3565" max="3565" width="0" hidden="1" customWidth="1"/>
    <col min="3566" max="3566" width="16.5703125" customWidth="1"/>
    <col min="3568" max="3568" width="21.42578125" customWidth="1"/>
    <col min="3569" max="3569" width="16.28515625" customWidth="1"/>
    <col min="3570" max="3570" width="44.85546875" customWidth="1"/>
    <col min="3574" max="3574" width="7.5703125" customWidth="1"/>
    <col min="3575" max="3575" width="6.7109375" bestFit="1" customWidth="1"/>
    <col min="3576" max="3576" width="5" bestFit="1" customWidth="1"/>
    <col min="3577" max="3577" width="6.42578125" customWidth="1"/>
    <col min="3578" max="3578" width="10.7109375" customWidth="1"/>
    <col min="3579" max="3579" width="17.85546875" customWidth="1"/>
    <col min="3580" max="3580" width="18.5703125" customWidth="1"/>
    <col min="3814" max="3814" width="21.28515625" bestFit="1" customWidth="1"/>
    <col min="3815" max="3815" width="21.42578125" bestFit="1" customWidth="1"/>
    <col min="3816" max="3816" width="60.5703125" customWidth="1"/>
    <col min="3817" max="3817" width="8.42578125" bestFit="1" customWidth="1"/>
    <col min="3818" max="3818" width="6.28515625" bestFit="1" customWidth="1"/>
    <col min="3820" max="3820" width="16.28515625" customWidth="1"/>
    <col min="3821" max="3821" width="0" hidden="1" customWidth="1"/>
    <col min="3822" max="3822" width="16.5703125" customWidth="1"/>
    <col min="3824" max="3824" width="21.42578125" customWidth="1"/>
    <col min="3825" max="3825" width="16.28515625" customWidth="1"/>
    <col min="3826" max="3826" width="44.85546875" customWidth="1"/>
    <col min="3830" max="3830" width="7.5703125" customWidth="1"/>
    <col min="3831" max="3831" width="6.7109375" bestFit="1" customWidth="1"/>
    <col min="3832" max="3832" width="5" bestFit="1" customWidth="1"/>
    <col min="3833" max="3833" width="6.42578125" customWidth="1"/>
    <col min="3834" max="3834" width="10.7109375" customWidth="1"/>
    <col min="3835" max="3835" width="17.85546875" customWidth="1"/>
    <col min="3836" max="3836" width="18.5703125" customWidth="1"/>
    <col min="4070" max="4070" width="21.28515625" bestFit="1" customWidth="1"/>
    <col min="4071" max="4071" width="21.42578125" bestFit="1" customWidth="1"/>
    <col min="4072" max="4072" width="60.5703125" customWidth="1"/>
    <col min="4073" max="4073" width="8.42578125" bestFit="1" customWidth="1"/>
    <col min="4074" max="4074" width="6.28515625" bestFit="1" customWidth="1"/>
    <col min="4076" max="4076" width="16.28515625" customWidth="1"/>
    <col min="4077" max="4077" width="0" hidden="1" customWidth="1"/>
    <col min="4078" max="4078" width="16.5703125" customWidth="1"/>
    <col min="4080" max="4080" width="21.42578125" customWidth="1"/>
    <col min="4081" max="4081" width="16.28515625" customWidth="1"/>
    <col min="4082" max="4082" width="44.85546875" customWidth="1"/>
    <col min="4086" max="4086" width="7.5703125" customWidth="1"/>
    <col min="4087" max="4087" width="6.7109375" bestFit="1" customWidth="1"/>
    <col min="4088" max="4088" width="5" bestFit="1" customWidth="1"/>
    <col min="4089" max="4089" width="6.42578125" customWidth="1"/>
    <col min="4090" max="4090" width="10.7109375" customWidth="1"/>
    <col min="4091" max="4091" width="17.85546875" customWidth="1"/>
    <col min="4092" max="4092" width="18.5703125" customWidth="1"/>
    <col min="4326" max="4326" width="21.28515625" bestFit="1" customWidth="1"/>
    <col min="4327" max="4327" width="21.42578125" bestFit="1" customWidth="1"/>
    <col min="4328" max="4328" width="60.5703125" customWidth="1"/>
    <col min="4329" max="4329" width="8.42578125" bestFit="1" customWidth="1"/>
    <col min="4330" max="4330" width="6.28515625" bestFit="1" customWidth="1"/>
    <col min="4332" max="4332" width="16.28515625" customWidth="1"/>
    <col min="4333" max="4333" width="0" hidden="1" customWidth="1"/>
    <col min="4334" max="4334" width="16.5703125" customWidth="1"/>
    <col min="4336" max="4336" width="21.42578125" customWidth="1"/>
    <col min="4337" max="4337" width="16.28515625" customWidth="1"/>
    <col min="4338" max="4338" width="44.85546875" customWidth="1"/>
    <col min="4342" max="4342" width="7.5703125" customWidth="1"/>
    <col min="4343" max="4343" width="6.7109375" bestFit="1" customWidth="1"/>
    <col min="4344" max="4344" width="5" bestFit="1" customWidth="1"/>
    <col min="4345" max="4345" width="6.42578125" customWidth="1"/>
    <col min="4346" max="4346" width="10.7109375" customWidth="1"/>
    <col min="4347" max="4347" width="17.85546875" customWidth="1"/>
    <col min="4348" max="4348" width="18.5703125" customWidth="1"/>
    <col min="4582" max="4582" width="21.28515625" bestFit="1" customWidth="1"/>
    <col min="4583" max="4583" width="21.42578125" bestFit="1" customWidth="1"/>
    <col min="4584" max="4584" width="60.5703125" customWidth="1"/>
    <col min="4585" max="4585" width="8.42578125" bestFit="1" customWidth="1"/>
    <col min="4586" max="4586" width="6.28515625" bestFit="1" customWidth="1"/>
    <col min="4588" max="4588" width="16.28515625" customWidth="1"/>
    <col min="4589" max="4589" width="0" hidden="1" customWidth="1"/>
    <col min="4590" max="4590" width="16.5703125" customWidth="1"/>
    <col min="4592" max="4592" width="21.42578125" customWidth="1"/>
    <col min="4593" max="4593" width="16.28515625" customWidth="1"/>
    <col min="4594" max="4594" width="44.85546875" customWidth="1"/>
    <col min="4598" max="4598" width="7.5703125" customWidth="1"/>
    <col min="4599" max="4599" width="6.7109375" bestFit="1" customWidth="1"/>
    <col min="4600" max="4600" width="5" bestFit="1" customWidth="1"/>
    <col min="4601" max="4601" width="6.42578125" customWidth="1"/>
    <col min="4602" max="4602" width="10.7109375" customWidth="1"/>
    <col min="4603" max="4603" width="17.85546875" customWidth="1"/>
    <col min="4604" max="4604" width="18.5703125" customWidth="1"/>
    <col min="4838" max="4838" width="21.28515625" bestFit="1" customWidth="1"/>
    <col min="4839" max="4839" width="21.42578125" bestFit="1" customWidth="1"/>
    <col min="4840" max="4840" width="60.5703125" customWidth="1"/>
    <col min="4841" max="4841" width="8.42578125" bestFit="1" customWidth="1"/>
    <col min="4842" max="4842" width="6.28515625" bestFit="1" customWidth="1"/>
    <col min="4844" max="4844" width="16.28515625" customWidth="1"/>
    <col min="4845" max="4845" width="0" hidden="1" customWidth="1"/>
    <col min="4846" max="4846" width="16.5703125" customWidth="1"/>
    <col min="4848" max="4848" width="21.42578125" customWidth="1"/>
    <col min="4849" max="4849" width="16.28515625" customWidth="1"/>
    <col min="4850" max="4850" width="44.85546875" customWidth="1"/>
    <col min="4854" max="4854" width="7.5703125" customWidth="1"/>
    <col min="4855" max="4855" width="6.7109375" bestFit="1" customWidth="1"/>
    <col min="4856" max="4856" width="5" bestFit="1" customWidth="1"/>
    <col min="4857" max="4857" width="6.42578125" customWidth="1"/>
    <col min="4858" max="4858" width="10.7109375" customWidth="1"/>
    <col min="4859" max="4859" width="17.85546875" customWidth="1"/>
    <col min="4860" max="4860" width="18.5703125" customWidth="1"/>
    <col min="5094" max="5094" width="21.28515625" bestFit="1" customWidth="1"/>
    <col min="5095" max="5095" width="21.42578125" bestFit="1" customWidth="1"/>
    <col min="5096" max="5096" width="60.5703125" customWidth="1"/>
    <col min="5097" max="5097" width="8.42578125" bestFit="1" customWidth="1"/>
    <col min="5098" max="5098" width="6.28515625" bestFit="1" customWidth="1"/>
    <col min="5100" max="5100" width="16.28515625" customWidth="1"/>
    <col min="5101" max="5101" width="0" hidden="1" customWidth="1"/>
    <col min="5102" max="5102" width="16.5703125" customWidth="1"/>
    <col min="5104" max="5104" width="21.42578125" customWidth="1"/>
    <col min="5105" max="5105" width="16.28515625" customWidth="1"/>
    <col min="5106" max="5106" width="44.85546875" customWidth="1"/>
    <col min="5110" max="5110" width="7.5703125" customWidth="1"/>
    <col min="5111" max="5111" width="6.7109375" bestFit="1" customWidth="1"/>
    <col min="5112" max="5112" width="5" bestFit="1" customWidth="1"/>
    <col min="5113" max="5113" width="6.42578125" customWidth="1"/>
    <col min="5114" max="5114" width="10.7109375" customWidth="1"/>
    <col min="5115" max="5115" width="17.85546875" customWidth="1"/>
    <col min="5116" max="5116" width="18.5703125" customWidth="1"/>
    <col min="5350" max="5350" width="21.28515625" bestFit="1" customWidth="1"/>
    <col min="5351" max="5351" width="21.42578125" bestFit="1" customWidth="1"/>
    <col min="5352" max="5352" width="60.5703125" customWidth="1"/>
    <col min="5353" max="5353" width="8.42578125" bestFit="1" customWidth="1"/>
    <col min="5354" max="5354" width="6.28515625" bestFit="1" customWidth="1"/>
    <col min="5356" max="5356" width="16.28515625" customWidth="1"/>
    <col min="5357" max="5357" width="0" hidden="1" customWidth="1"/>
    <col min="5358" max="5358" width="16.5703125" customWidth="1"/>
    <col min="5360" max="5360" width="21.42578125" customWidth="1"/>
    <col min="5361" max="5361" width="16.28515625" customWidth="1"/>
    <col min="5362" max="5362" width="44.85546875" customWidth="1"/>
    <col min="5366" max="5366" width="7.5703125" customWidth="1"/>
    <col min="5367" max="5367" width="6.7109375" bestFit="1" customWidth="1"/>
    <col min="5368" max="5368" width="5" bestFit="1" customWidth="1"/>
    <col min="5369" max="5369" width="6.42578125" customWidth="1"/>
    <col min="5370" max="5370" width="10.7109375" customWidth="1"/>
    <col min="5371" max="5371" width="17.85546875" customWidth="1"/>
    <col min="5372" max="5372" width="18.5703125" customWidth="1"/>
    <col min="5606" max="5606" width="21.28515625" bestFit="1" customWidth="1"/>
    <col min="5607" max="5607" width="21.42578125" bestFit="1" customWidth="1"/>
    <col min="5608" max="5608" width="60.5703125" customWidth="1"/>
    <col min="5609" max="5609" width="8.42578125" bestFit="1" customWidth="1"/>
    <col min="5610" max="5610" width="6.28515625" bestFit="1" customWidth="1"/>
    <col min="5612" max="5612" width="16.28515625" customWidth="1"/>
    <col min="5613" max="5613" width="0" hidden="1" customWidth="1"/>
    <col min="5614" max="5614" width="16.5703125" customWidth="1"/>
    <col min="5616" max="5616" width="21.42578125" customWidth="1"/>
    <col min="5617" max="5617" width="16.28515625" customWidth="1"/>
    <col min="5618" max="5618" width="44.85546875" customWidth="1"/>
    <col min="5622" max="5622" width="7.5703125" customWidth="1"/>
    <col min="5623" max="5623" width="6.7109375" bestFit="1" customWidth="1"/>
    <col min="5624" max="5624" width="5" bestFit="1" customWidth="1"/>
    <col min="5625" max="5625" width="6.42578125" customWidth="1"/>
    <col min="5626" max="5626" width="10.7109375" customWidth="1"/>
    <col min="5627" max="5627" width="17.85546875" customWidth="1"/>
    <col min="5628" max="5628" width="18.5703125" customWidth="1"/>
    <col min="5862" max="5862" width="21.28515625" bestFit="1" customWidth="1"/>
    <col min="5863" max="5863" width="21.42578125" bestFit="1" customWidth="1"/>
    <col min="5864" max="5864" width="60.5703125" customWidth="1"/>
    <col min="5865" max="5865" width="8.42578125" bestFit="1" customWidth="1"/>
    <col min="5866" max="5866" width="6.28515625" bestFit="1" customWidth="1"/>
    <col min="5868" max="5868" width="16.28515625" customWidth="1"/>
    <col min="5869" max="5869" width="0" hidden="1" customWidth="1"/>
    <col min="5870" max="5870" width="16.5703125" customWidth="1"/>
    <col min="5872" max="5872" width="21.42578125" customWidth="1"/>
    <col min="5873" max="5873" width="16.28515625" customWidth="1"/>
    <col min="5874" max="5874" width="44.85546875" customWidth="1"/>
    <col min="5878" max="5878" width="7.5703125" customWidth="1"/>
    <col min="5879" max="5879" width="6.7109375" bestFit="1" customWidth="1"/>
    <col min="5880" max="5880" width="5" bestFit="1" customWidth="1"/>
    <col min="5881" max="5881" width="6.42578125" customWidth="1"/>
    <col min="5882" max="5882" width="10.7109375" customWidth="1"/>
    <col min="5883" max="5883" width="17.85546875" customWidth="1"/>
    <col min="5884" max="5884" width="18.5703125" customWidth="1"/>
    <col min="6118" max="6118" width="21.28515625" bestFit="1" customWidth="1"/>
    <col min="6119" max="6119" width="21.42578125" bestFit="1" customWidth="1"/>
    <col min="6120" max="6120" width="60.5703125" customWidth="1"/>
    <col min="6121" max="6121" width="8.42578125" bestFit="1" customWidth="1"/>
    <col min="6122" max="6122" width="6.28515625" bestFit="1" customWidth="1"/>
    <col min="6124" max="6124" width="16.28515625" customWidth="1"/>
    <col min="6125" max="6125" width="0" hidden="1" customWidth="1"/>
    <col min="6126" max="6126" width="16.5703125" customWidth="1"/>
    <col min="6128" max="6128" width="21.42578125" customWidth="1"/>
    <col min="6129" max="6129" width="16.28515625" customWidth="1"/>
    <col min="6130" max="6130" width="44.85546875" customWidth="1"/>
    <col min="6134" max="6134" width="7.5703125" customWidth="1"/>
    <col min="6135" max="6135" width="6.7109375" bestFit="1" customWidth="1"/>
    <col min="6136" max="6136" width="5" bestFit="1" customWidth="1"/>
    <col min="6137" max="6137" width="6.42578125" customWidth="1"/>
    <col min="6138" max="6138" width="10.7109375" customWidth="1"/>
    <col min="6139" max="6139" width="17.85546875" customWidth="1"/>
    <col min="6140" max="6140" width="18.5703125" customWidth="1"/>
    <col min="6374" max="6374" width="21.28515625" bestFit="1" customWidth="1"/>
    <col min="6375" max="6375" width="21.42578125" bestFit="1" customWidth="1"/>
    <col min="6376" max="6376" width="60.5703125" customWidth="1"/>
    <col min="6377" max="6377" width="8.42578125" bestFit="1" customWidth="1"/>
    <col min="6378" max="6378" width="6.28515625" bestFit="1" customWidth="1"/>
    <col min="6380" max="6380" width="16.28515625" customWidth="1"/>
    <col min="6381" max="6381" width="0" hidden="1" customWidth="1"/>
    <col min="6382" max="6382" width="16.5703125" customWidth="1"/>
    <col min="6384" max="6384" width="21.42578125" customWidth="1"/>
    <col min="6385" max="6385" width="16.28515625" customWidth="1"/>
    <col min="6386" max="6386" width="44.85546875" customWidth="1"/>
    <col min="6390" max="6390" width="7.5703125" customWidth="1"/>
    <col min="6391" max="6391" width="6.7109375" bestFit="1" customWidth="1"/>
    <col min="6392" max="6392" width="5" bestFit="1" customWidth="1"/>
    <col min="6393" max="6393" width="6.42578125" customWidth="1"/>
    <col min="6394" max="6394" width="10.7109375" customWidth="1"/>
    <col min="6395" max="6395" width="17.85546875" customWidth="1"/>
    <col min="6396" max="6396" width="18.5703125" customWidth="1"/>
    <col min="6630" max="6630" width="21.28515625" bestFit="1" customWidth="1"/>
    <col min="6631" max="6631" width="21.42578125" bestFit="1" customWidth="1"/>
    <col min="6632" max="6632" width="60.5703125" customWidth="1"/>
    <col min="6633" max="6633" width="8.42578125" bestFit="1" customWidth="1"/>
    <col min="6634" max="6634" width="6.28515625" bestFit="1" customWidth="1"/>
    <col min="6636" max="6636" width="16.28515625" customWidth="1"/>
    <col min="6637" max="6637" width="0" hidden="1" customWidth="1"/>
    <col min="6638" max="6638" width="16.5703125" customWidth="1"/>
    <col min="6640" max="6640" width="21.42578125" customWidth="1"/>
    <col min="6641" max="6641" width="16.28515625" customWidth="1"/>
    <col min="6642" max="6642" width="44.85546875" customWidth="1"/>
    <col min="6646" max="6646" width="7.5703125" customWidth="1"/>
    <col min="6647" max="6647" width="6.7109375" bestFit="1" customWidth="1"/>
    <col min="6648" max="6648" width="5" bestFit="1" customWidth="1"/>
    <col min="6649" max="6649" width="6.42578125" customWidth="1"/>
    <col min="6650" max="6650" width="10.7109375" customWidth="1"/>
    <col min="6651" max="6651" width="17.85546875" customWidth="1"/>
    <col min="6652" max="6652" width="18.5703125" customWidth="1"/>
    <col min="6886" max="6886" width="21.28515625" bestFit="1" customWidth="1"/>
    <col min="6887" max="6887" width="21.42578125" bestFit="1" customWidth="1"/>
    <col min="6888" max="6888" width="60.5703125" customWidth="1"/>
    <col min="6889" max="6889" width="8.42578125" bestFit="1" customWidth="1"/>
    <col min="6890" max="6890" width="6.28515625" bestFit="1" customWidth="1"/>
    <col min="6892" max="6892" width="16.28515625" customWidth="1"/>
    <col min="6893" max="6893" width="0" hidden="1" customWidth="1"/>
    <col min="6894" max="6894" width="16.5703125" customWidth="1"/>
    <col min="6896" max="6896" width="21.42578125" customWidth="1"/>
    <col min="6897" max="6897" width="16.28515625" customWidth="1"/>
    <col min="6898" max="6898" width="44.85546875" customWidth="1"/>
    <col min="6902" max="6902" width="7.5703125" customWidth="1"/>
    <col min="6903" max="6903" width="6.7109375" bestFit="1" customWidth="1"/>
    <col min="6904" max="6904" width="5" bestFit="1" customWidth="1"/>
    <col min="6905" max="6905" width="6.42578125" customWidth="1"/>
    <col min="6906" max="6906" width="10.7109375" customWidth="1"/>
    <col min="6907" max="6907" width="17.85546875" customWidth="1"/>
    <col min="6908" max="6908" width="18.5703125" customWidth="1"/>
    <col min="7142" max="7142" width="21.28515625" bestFit="1" customWidth="1"/>
    <col min="7143" max="7143" width="21.42578125" bestFit="1" customWidth="1"/>
    <col min="7144" max="7144" width="60.5703125" customWidth="1"/>
    <col min="7145" max="7145" width="8.42578125" bestFit="1" customWidth="1"/>
    <col min="7146" max="7146" width="6.28515625" bestFit="1" customWidth="1"/>
    <col min="7148" max="7148" width="16.28515625" customWidth="1"/>
    <col min="7149" max="7149" width="0" hidden="1" customWidth="1"/>
    <col min="7150" max="7150" width="16.5703125" customWidth="1"/>
    <col min="7152" max="7152" width="21.42578125" customWidth="1"/>
    <col min="7153" max="7153" width="16.28515625" customWidth="1"/>
    <col min="7154" max="7154" width="44.85546875" customWidth="1"/>
    <col min="7158" max="7158" width="7.5703125" customWidth="1"/>
    <col min="7159" max="7159" width="6.7109375" bestFit="1" customWidth="1"/>
    <col min="7160" max="7160" width="5" bestFit="1" customWidth="1"/>
    <col min="7161" max="7161" width="6.42578125" customWidth="1"/>
    <col min="7162" max="7162" width="10.7109375" customWidth="1"/>
    <col min="7163" max="7163" width="17.85546875" customWidth="1"/>
    <col min="7164" max="7164" width="18.5703125" customWidth="1"/>
    <col min="7398" max="7398" width="21.28515625" bestFit="1" customWidth="1"/>
    <col min="7399" max="7399" width="21.42578125" bestFit="1" customWidth="1"/>
    <col min="7400" max="7400" width="60.5703125" customWidth="1"/>
    <col min="7401" max="7401" width="8.42578125" bestFit="1" customWidth="1"/>
    <col min="7402" max="7402" width="6.28515625" bestFit="1" customWidth="1"/>
    <col min="7404" max="7404" width="16.28515625" customWidth="1"/>
    <col min="7405" max="7405" width="0" hidden="1" customWidth="1"/>
    <col min="7406" max="7406" width="16.5703125" customWidth="1"/>
    <col min="7408" max="7408" width="21.42578125" customWidth="1"/>
    <col min="7409" max="7409" width="16.28515625" customWidth="1"/>
    <col min="7410" max="7410" width="44.85546875" customWidth="1"/>
    <col min="7414" max="7414" width="7.5703125" customWidth="1"/>
    <col min="7415" max="7415" width="6.7109375" bestFit="1" customWidth="1"/>
    <col min="7416" max="7416" width="5" bestFit="1" customWidth="1"/>
    <col min="7417" max="7417" width="6.42578125" customWidth="1"/>
    <col min="7418" max="7418" width="10.7109375" customWidth="1"/>
    <col min="7419" max="7419" width="17.85546875" customWidth="1"/>
    <col min="7420" max="7420" width="18.5703125" customWidth="1"/>
    <col min="7654" max="7654" width="21.28515625" bestFit="1" customWidth="1"/>
    <col min="7655" max="7655" width="21.42578125" bestFit="1" customWidth="1"/>
    <col min="7656" max="7656" width="60.5703125" customWidth="1"/>
    <col min="7657" max="7657" width="8.42578125" bestFit="1" customWidth="1"/>
    <col min="7658" max="7658" width="6.28515625" bestFit="1" customWidth="1"/>
    <col min="7660" max="7660" width="16.28515625" customWidth="1"/>
    <col min="7661" max="7661" width="0" hidden="1" customWidth="1"/>
    <col min="7662" max="7662" width="16.5703125" customWidth="1"/>
    <col min="7664" max="7664" width="21.42578125" customWidth="1"/>
    <col min="7665" max="7665" width="16.28515625" customWidth="1"/>
    <col min="7666" max="7666" width="44.85546875" customWidth="1"/>
    <col min="7670" max="7670" width="7.5703125" customWidth="1"/>
    <col min="7671" max="7671" width="6.7109375" bestFit="1" customWidth="1"/>
    <col min="7672" max="7672" width="5" bestFit="1" customWidth="1"/>
    <col min="7673" max="7673" width="6.42578125" customWidth="1"/>
    <col min="7674" max="7674" width="10.7109375" customWidth="1"/>
    <col min="7675" max="7675" width="17.85546875" customWidth="1"/>
    <col min="7676" max="7676" width="18.5703125" customWidth="1"/>
    <col min="7910" max="7910" width="21.28515625" bestFit="1" customWidth="1"/>
    <col min="7911" max="7911" width="21.42578125" bestFit="1" customWidth="1"/>
    <col min="7912" max="7912" width="60.5703125" customWidth="1"/>
    <col min="7913" max="7913" width="8.42578125" bestFit="1" customWidth="1"/>
    <col min="7914" max="7914" width="6.28515625" bestFit="1" customWidth="1"/>
    <col min="7916" max="7916" width="16.28515625" customWidth="1"/>
    <col min="7917" max="7917" width="0" hidden="1" customWidth="1"/>
    <col min="7918" max="7918" width="16.5703125" customWidth="1"/>
    <col min="7920" max="7920" width="21.42578125" customWidth="1"/>
    <col min="7921" max="7921" width="16.28515625" customWidth="1"/>
    <col min="7922" max="7922" width="44.85546875" customWidth="1"/>
    <col min="7926" max="7926" width="7.5703125" customWidth="1"/>
    <col min="7927" max="7927" width="6.7109375" bestFit="1" customWidth="1"/>
    <col min="7928" max="7928" width="5" bestFit="1" customWidth="1"/>
    <col min="7929" max="7929" width="6.42578125" customWidth="1"/>
    <col min="7930" max="7930" width="10.7109375" customWidth="1"/>
    <col min="7931" max="7931" width="17.85546875" customWidth="1"/>
    <col min="7932" max="7932" width="18.5703125" customWidth="1"/>
    <col min="8166" max="8166" width="21.28515625" bestFit="1" customWidth="1"/>
    <col min="8167" max="8167" width="21.42578125" bestFit="1" customWidth="1"/>
    <col min="8168" max="8168" width="60.5703125" customWidth="1"/>
    <col min="8169" max="8169" width="8.42578125" bestFit="1" customWidth="1"/>
    <col min="8170" max="8170" width="6.28515625" bestFit="1" customWidth="1"/>
    <col min="8172" max="8172" width="16.28515625" customWidth="1"/>
    <col min="8173" max="8173" width="0" hidden="1" customWidth="1"/>
    <col min="8174" max="8174" width="16.5703125" customWidth="1"/>
    <col min="8176" max="8176" width="21.42578125" customWidth="1"/>
    <col min="8177" max="8177" width="16.28515625" customWidth="1"/>
    <col min="8178" max="8178" width="44.85546875" customWidth="1"/>
    <col min="8182" max="8182" width="7.5703125" customWidth="1"/>
    <col min="8183" max="8183" width="6.7109375" bestFit="1" customWidth="1"/>
    <col min="8184" max="8184" width="5" bestFit="1" customWidth="1"/>
    <col min="8185" max="8185" width="6.42578125" customWidth="1"/>
    <col min="8186" max="8186" width="10.7109375" customWidth="1"/>
    <col min="8187" max="8187" width="17.85546875" customWidth="1"/>
    <col min="8188" max="8188" width="18.5703125" customWidth="1"/>
    <col min="8422" max="8422" width="21.28515625" bestFit="1" customWidth="1"/>
    <col min="8423" max="8423" width="21.42578125" bestFit="1" customWidth="1"/>
    <col min="8424" max="8424" width="60.5703125" customWidth="1"/>
    <col min="8425" max="8425" width="8.42578125" bestFit="1" customWidth="1"/>
    <col min="8426" max="8426" width="6.28515625" bestFit="1" customWidth="1"/>
    <col min="8428" max="8428" width="16.28515625" customWidth="1"/>
    <col min="8429" max="8429" width="0" hidden="1" customWidth="1"/>
    <col min="8430" max="8430" width="16.5703125" customWidth="1"/>
    <col min="8432" max="8432" width="21.42578125" customWidth="1"/>
    <col min="8433" max="8433" width="16.28515625" customWidth="1"/>
    <col min="8434" max="8434" width="44.85546875" customWidth="1"/>
    <col min="8438" max="8438" width="7.5703125" customWidth="1"/>
    <col min="8439" max="8439" width="6.7109375" bestFit="1" customWidth="1"/>
    <col min="8440" max="8440" width="5" bestFit="1" customWidth="1"/>
    <col min="8441" max="8441" width="6.42578125" customWidth="1"/>
    <col min="8442" max="8442" width="10.7109375" customWidth="1"/>
    <col min="8443" max="8443" width="17.85546875" customWidth="1"/>
    <col min="8444" max="8444" width="18.5703125" customWidth="1"/>
    <col min="8678" max="8678" width="21.28515625" bestFit="1" customWidth="1"/>
    <col min="8679" max="8679" width="21.42578125" bestFit="1" customWidth="1"/>
    <col min="8680" max="8680" width="60.5703125" customWidth="1"/>
    <col min="8681" max="8681" width="8.42578125" bestFit="1" customWidth="1"/>
    <col min="8682" max="8682" width="6.28515625" bestFit="1" customWidth="1"/>
    <col min="8684" max="8684" width="16.28515625" customWidth="1"/>
    <col min="8685" max="8685" width="0" hidden="1" customWidth="1"/>
    <col min="8686" max="8686" width="16.5703125" customWidth="1"/>
    <col min="8688" max="8688" width="21.42578125" customWidth="1"/>
    <col min="8689" max="8689" width="16.28515625" customWidth="1"/>
    <col min="8690" max="8690" width="44.85546875" customWidth="1"/>
    <col min="8694" max="8694" width="7.5703125" customWidth="1"/>
    <col min="8695" max="8695" width="6.7109375" bestFit="1" customWidth="1"/>
    <col min="8696" max="8696" width="5" bestFit="1" customWidth="1"/>
    <col min="8697" max="8697" width="6.42578125" customWidth="1"/>
    <col min="8698" max="8698" width="10.7109375" customWidth="1"/>
    <col min="8699" max="8699" width="17.85546875" customWidth="1"/>
    <col min="8700" max="8700" width="18.5703125" customWidth="1"/>
    <col min="8934" max="8934" width="21.28515625" bestFit="1" customWidth="1"/>
    <col min="8935" max="8935" width="21.42578125" bestFit="1" customWidth="1"/>
    <col min="8936" max="8936" width="60.5703125" customWidth="1"/>
    <col min="8937" max="8937" width="8.42578125" bestFit="1" customWidth="1"/>
    <col min="8938" max="8938" width="6.28515625" bestFit="1" customWidth="1"/>
    <col min="8940" max="8940" width="16.28515625" customWidth="1"/>
    <col min="8941" max="8941" width="0" hidden="1" customWidth="1"/>
    <col min="8942" max="8942" width="16.5703125" customWidth="1"/>
    <col min="8944" max="8944" width="21.42578125" customWidth="1"/>
    <col min="8945" max="8945" width="16.28515625" customWidth="1"/>
    <col min="8946" max="8946" width="44.85546875" customWidth="1"/>
    <col min="8950" max="8950" width="7.5703125" customWidth="1"/>
    <col min="8951" max="8951" width="6.7109375" bestFit="1" customWidth="1"/>
    <col min="8952" max="8952" width="5" bestFit="1" customWidth="1"/>
    <col min="8953" max="8953" width="6.42578125" customWidth="1"/>
    <col min="8954" max="8954" width="10.7109375" customWidth="1"/>
    <col min="8955" max="8955" width="17.85546875" customWidth="1"/>
    <col min="8956" max="8956" width="18.5703125" customWidth="1"/>
    <col min="9190" max="9190" width="21.28515625" bestFit="1" customWidth="1"/>
    <col min="9191" max="9191" width="21.42578125" bestFit="1" customWidth="1"/>
    <col min="9192" max="9192" width="60.5703125" customWidth="1"/>
    <col min="9193" max="9193" width="8.42578125" bestFit="1" customWidth="1"/>
    <col min="9194" max="9194" width="6.28515625" bestFit="1" customWidth="1"/>
    <col min="9196" max="9196" width="16.28515625" customWidth="1"/>
    <col min="9197" max="9197" width="0" hidden="1" customWidth="1"/>
    <col min="9198" max="9198" width="16.5703125" customWidth="1"/>
    <col min="9200" max="9200" width="21.42578125" customWidth="1"/>
    <col min="9201" max="9201" width="16.28515625" customWidth="1"/>
    <col min="9202" max="9202" width="44.85546875" customWidth="1"/>
    <col min="9206" max="9206" width="7.5703125" customWidth="1"/>
    <col min="9207" max="9207" width="6.7109375" bestFit="1" customWidth="1"/>
    <col min="9208" max="9208" width="5" bestFit="1" customWidth="1"/>
    <col min="9209" max="9209" width="6.42578125" customWidth="1"/>
    <col min="9210" max="9210" width="10.7109375" customWidth="1"/>
    <col min="9211" max="9211" width="17.85546875" customWidth="1"/>
    <col min="9212" max="9212" width="18.5703125" customWidth="1"/>
    <col min="9446" max="9446" width="21.28515625" bestFit="1" customWidth="1"/>
    <col min="9447" max="9447" width="21.42578125" bestFit="1" customWidth="1"/>
    <col min="9448" max="9448" width="60.5703125" customWidth="1"/>
    <col min="9449" max="9449" width="8.42578125" bestFit="1" customWidth="1"/>
    <col min="9450" max="9450" width="6.28515625" bestFit="1" customWidth="1"/>
    <col min="9452" max="9452" width="16.28515625" customWidth="1"/>
    <col min="9453" max="9453" width="0" hidden="1" customWidth="1"/>
    <col min="9454" max="9454" width="16.5703125" customWidth="1"/>
    <col min="9456" max="9456" width="21.42578125" customWidth="1"/>
    <col min="9457" max="9457" width="16.28515625" customWidth="1"/>
    <col min="9458" max="9458" width="44.85546875" customWidth="1"/>
    <col min="9462" max="9462" width="7.5703125" customWidth="1"/>
    <col min="9463" max="9463" width="6.7109375" bestFit="1" customWidth="1"/>
    <col min="9464" max="9464" width="5" bestFit="1" customWidth="1"/>
    <col min="9465" max="9465" width="6.42578125" customWidth="1"/>
    <col min="9466" max="9466" width="10.7109375" customWidth="1"/>
    <col min="9467" max="9467" width="17.85546875" customWidth="1"/>
    <col min="9468" max="9468" width="18.5703125" customWidth="1"/>
    <col min="9702" max="9702" width="21.28515625" bestFit="1" customWidth="1"/>
    <col min="9703" max="9703" width="21.42578125" bestFit="1" customWidth="1"/>
    <col min="9704" max="9704" width="60.5703125" customWidth="1"/>
    <col min="9705" max="9705" width="8.42578125" bestFit="1" customWidth="1"/>
    <col min="9706" max="9706" width="6.28515625" bestFit="1" customWidth="1"/>
    <col min="9708" max="9708" width="16.28515625" customWidth="1"/>
    <col min="9709" max="9709" width="0" hidden="1" customWidth="1"/>
    <col min="9710" max="9710" width="16.5703125" customWidth="1"/>
    <col min="9712" max="9712" width="21.42578125" customWidth="1"/>
    <col min="9713" max="9713" width="16.28515625" customWidth="1"/>
    <col min="9714" max="9714" width="44.85546875" customWidth="1"/>
    <col min="9718" max="9718" width="7.5703125" customWidth="1"/>
    <col min="9719" max="9719" width="6.7109375" bestFit="1" customWidth="1"/>
    <col min="9720" max="9720" width="5" bestFit="1" customWidth="1"/>
    <col min="9721" max="9721" width="6.42578125" customWidth="1"/>
    <col min="9722" max="9722" width="10.7109375" customWidth="1"/>
    <col min="9723" max="9723" width="17.85546875" customWidth="1"/>
    <col min="9724" max="9724" width="18.5703125" customWidth="1"/>
    <col min="9958" max="9958" width="21.28515625" bestFit="1" customWidth="1"/>
    <col min="9959" max="9959" width="21.42578125" bestFit="1" customWidth="1"/>
    <col min="9960" max="9960" width="60.5703125" customWidth="1"/>
    <col min="9961" max="9961" width="8.42578125" bestFit="1" customWidth="1"/>
    <col min="9962" max="9962" width="6.28515625" bestFit="1" customWidth="1"/>
    <col min="9964" max="9964" width="16.28515625" customWidth="1"/>
    <col min="9965" max="9965" width="0" hidden="1" customWidth="1"/>
    <col min="9966" max="9966" width="16.5703125" customWidth="1"/>
    <col min="9968" max="9968" width="21.42578125" customWidth="1"/>
    <col min="9969" max="9969" width="16.28515625" customWidth="1"/>
    <col min="9970" max="9970" width="44.85546875" customWidth="1"/>
    <col min="9974" max="9974" width="7.5703125" customWidth="1"/>
    <col min="9975" max="9975" width="6.7109375" bestFit="1" customWidth="1"/>
    <col min="9976" max="9976" width="5" bestFit="1" customWidth="1"/>
    <col min="9977" max="9977" width="6.42578125" customWidth="1"/>
    <col min="9978" max="9978" width="10.7109375" customWidth="1"/>
    <col min="9979" max="9979" width="17.85546875" customWidth="1"/>
    <col min="9980" max="9980" width="18.5703125" customWidth="1"/>
    <col min="10214" max="10214" width="21.28515625" bestFit="1" customWidth="1"/>
    <col min="10215" max="10215" width="21.42578125" bestFit="1" customWidth="1"/>
    <col min="10216" max="10216" width="60.5703125" customWidth="1"/>
    <col min="10217" max="10217" width="8.42578125" bestFit="1" customWidth="1"/>
    <col min="10218" max="10218" width="6.28515625" bestFit="1" customWidth="1"/>
    <col min="10220" max="10220" width="16.28515625" customWidth="1"/>
    <col min="10221" max="10221" width="0" hidden="1" customWidth="1"/>
    <col min="10222" max="10222" width="16.5703125" customWidth="1"/>
    <col min="10224" max="10224" width="21.42578125" customWidth="1"/>
    <col min="10225" max="10225" width="16.28515625" customWidth="1"/>
    <col min="10226" max="10226" width="44.85546875" customWidth="1"/>
    <col min="10230" max="10230" width="7.5703125" customWidth="1"/>
    <col min="10231" max="10231" width="6.7109375" bestFit="1" customWidth="1"/>
    <col min="10232" max="10232" width="5" bestFit="1" customWidth="1"/>
    <col min="10233" max="10233" width="6.42578125" customWidth="1"/>
    <col min="10234" max="10234" width="10.7109375" customWidth="1"/>
    <col min="10235" max="10235" width="17.85546875" customWidth="1"/>
    <col min="10236" max="10236" width="18.5703125" customWidth="1"/>
    <col min="10470" max="10470" width="21.28515625" bestFit="1" customWidth="1"/>
    <col min="10471" max="10471" width="21.42578125" bestFit="1" customWidth="1"/>
    <col min="10472" max="10472" width="60.5703125" customWidth="1"/>
    <col min="10473" max="10473" width="8.42578125" bestFit="1" customWidth="1"/>
    <col min="10474" max="10474" width="6.28515625" bestFit="1" customWidth="1"/>
    <col min="10476" max="10476" width="16.28515625" customWidth="1"/>
    <col min="10477" max="10477" width="0" hidden="1" customWidth="1"/>
    <col min="10478" max="10478" width="16.5703125" customWidth="1"/>
    <col min="10480" max="10480" width="21.42578125" customWidth="1"/>
    <col min="10481" max="10481" width="16.28515625" customWidth="1"/>
    <col min="10482" max="10482" width="44.85546875" customWidth="1"/>
    <col min="10486" max="10486" width="7.5703125" customWidth="1"/>
    <col min="10487" max="10487" width="6.7109375" bestFit="1" customWidth="1"/>
    <col min="10488" max="10488" width="5" bestFit="1" customWidth="1"/>
    <col min="10489" max="10489" width="6.42578125" customWidth="1"/>
    <col min="10490" max="10490" width="10.7109375" customWidth="1"/>
    <col min="10491" max="10491" width="17.85546875" customWidth="1"/>
    <col min="10492" max="10492" width="18.5703125" customWidth="1"/>
    <col min="10726" max="10726" width="21.28515625" bestFit="1" customWidth="1"/>
    <col min="10727" max="10727" width="21.42578125" bestFit="1" customWidth="1"/>
    <col min="10728" max="10728" width="60.5703125" customWidth="1"/>
    <col min="10729" max="10729" width="8.42578125" bestFit="1" customWidth="1"/>
    <col min="10730" max="10730" width="6.28515625" bestFit="1" customWidth="1"/>
    <col min="10732" max="10732" width="16.28515625" customWidth="1"/>
    <col min="10733" max="10733" width="0" hidden="1" customWidth="1"/>
    <col min="10734" max="10734" width="16.5703125" customWidth="1"/>
    <col min="10736" max="10736" width="21.42578125" customWidth="1"/>
    <col min="10737" max="10737" width="16.28515625" customWidth="1"/>
    <col min="10738" max="10738" width="44.85546875" customWidth="1"/>
    <col min="10742" max="10742" width="7.5703125" customWidth="1"/>
    <col min="10743" max="10743" width="6.7109375" bestFit="1" customWidth="1"/>
    <col min="10744" max="10744" width="5" bestFit="1" customWidth="1"/>
    <col min="10745" max="10745" width="6.42578125" customWidth="1"/>
    <col min="10746" max="10746" width="10.7109375" customWidth="1"/>
    <col min="10747" max="10747" width="17.85546875" customWidth="1"/>
    <col min="10748" max="10748" width="18.5703125" customWidth="1"/>
    <col min="10982" max="10982" width="21.28515625" bestFit="1" customWidth="1"/>
    <col min="10983" max="10983" width="21.42578125" bestFit="1" customWidth="1"/>
    <col min="10984" max="10984" width="60.5703125" customWidth="1"/>
    <col min="10985" max="10985" width="8.42578125" bestFit="1" customWidth="1"/>
    <col min="10986" max="10986" width="6.28515625" bestFit="1" customWidth="1"/>
    <col min="10988" max="10988" width="16.28515625" customWidth="1"/>
    <col min="10989" max="10989" width="0" hidden="1" customWidth="1"/>
    <col min="10990" max="10990" width="16.5703125" customWidth="1"/>
    <col min="10992" max="10992" width="21.42578125" customWidth="1"/>
    <col min="10993" max="10993" width="16.28515625" customWidth="1"/>
    <col min="10994" max="10994" width="44.85546875" customWidth="1"/>
    <col min="10998" max="10998" width="7.5703125" customWidth="1"/>
    <col min="10999" max="10999" width="6.7109375" bestFit="1" customWidth="1"/>
    <col min="11000" max="11000" width="5" bestFit="1" customWidth="1"/>
    <col min="11001" max="11001" width="6.42578125" customWidth="1"/>
    <col min="11002" max="11002" width="10.7109375" customWidth="1"/>
    <col min="11003" max="11003" width="17.85546875" customWidth="1"/>
    <col min="11004" max="11004" width="18.5703125" customWidth="1"/>
    <col min="11238" max="11238" width="21.28515625" bestFit="1" customWidth="1"/>
    <col min="11239" max="11239" width="21.42578125" bestFit="1" customWidth="1"/>
    <col min="11240" max="11240" width="60.5703125" customWidth="1"/>
    <col min="11241" max="11241" width="8.42578125" bestFit="1" customWidth="1"/>
    <col min="11242" max="11242" width="6.28515625" bestFit="1" customWidth="1"/>
    <col min="11244" max="11244" width="16.28515625" customWidth="1"/>
    <col min="11245" max="11245" width="0" hidden="1" customWidth="1"/>
    <col min="11246" max="11246" width="16.5703125" customWidth="1"/>
    <col min="11248" max="11248" width="21.42578125" customWidth="1"/>
    <col min="11249" max="11249" width="16.28515625" customWidth="1"/>
    <col min="11250" max="11250" width="44.85546875" customWidth="1"/>
    <col min="11254" max="11254" width="7.5703125" customWidth="1"/>
    <col min="11255" max="11255" width="6.7109375" bestFit="1" customWidth="1"/>
    <col min="11256" max="11256" width="5" bestFit="1" customWidth="1"/>
    <col min="11257" max="11257" width="6.42578125" customWidth="1"/>
    <col min="11258" max="11258" width="10.7109375" customWidth="1"/>
    <col min="11259" max="11259" width="17.85546875" customWidth="1"/>
    <col min="11260" max="11260" width="18.5703125" customWidth="1"/>
    <col min="11494" max="11494" width="21.28515625" bestFit="1" customWidth="1"/>
    <col min="11495" max="11495" width="21.42578125" bestFit="1" customWidth="1"/>
    <col min="11496" max="11496" width="60.5703125" customWidth="1"/>
    <col min="11497" max="11497" width="8.42578125" bestFit="1" customWidth="1"/>
    <col min="11498" max="11498" width="6.28515625" bestFit="1" customWidth="1"/>
    <col min="11500" max="11500" width="16.28515625" customWidth="1"/>
    <col min="11501" max="11501" width="0" hidden="1" customWidth="1"/>
    <col min="11502" max="11502" width="16.5703125" customWidth="1"/>
    <col min="11504" max="11504" width="21.42578125" customWidth="1"/>
    <col min="11505" max="11505" width="16.28515625" customWidth="1"/>
    <col min="11506" max="11506" width="44.85546875" customWidth="1"/>
    <col min="11510" max="11510" width="7.5703125" customWidth="1"/>
    <col min="11511" max="11511" width="6.7109375" bestFit="1" customWidth="1"/>
    <col min="11512" max="11512" width="5" bestFit="1" customWidth="1"/>
    <col min="11513" max="11513" width="6.42578125" customWidth="1"/>
    <col min="11514" max="11514" width="10.7109375" customWidth="1"/>
    <col min="11515" max="11515" width="17.85546875" customWidth="1"/>
    <col min="11516" max="11516" width="18.5703125" customWidth="1"/>
    <col min="11750" max="11750" width="21.28515625" bestFit="1" customWidth="1"/>
    <col min="11751" max="11751" width="21.42578125" bestFit="1" customWidth="1"/>
    <col min="11752" max="11752" width="60.5703125" customWidth="1"/>
    <col min="11753" max="11753" width="8.42578125" bestFit="1" customWidth="1"/>
    <col min="11754" max="11754" width="6.28515625" bestFit="1" customWidth="1"/>
    <col min="11756" max="11756" width="16.28515625" customWidth="1"/>
    <col min="11757" max="11757" width="0" hidden="1" customWidth="1"/>
    <col min="11758" max="11758" width="16.5703125" customWidth="1"/>
    <col min="11760" max="11760" width="21.42578125" customWidth="1"/>
    <col min="11761" max="11761" width="16.28515625" customWidth="1"/>
    <col min="11762" max="11762" width="44.85546875" customWidth="1"/>
    <col min="11766" max="11766" width="7.5703125" customWidth="1"/>
    <col min="11767" max="11767" width="6.7109375" bestFit="1" customWidth="1"/>
    <col min="11768" max="11768" width="5" bestFit="1" customWidth="1"/>
    <col min="11769" max="11769" width="6.42578125" customWidth="1"/>
    <col min="11770" max="11770" width="10.7109375" customWidth="1"/>
    <col min="11771" max="11771" width="17.85546875" customWidth="1"/>
    <col min="11772" max="11772" width="18.5703125" customWidth="1"/>
    <col min="12006" max="12006" width="21.28515625" bestFit="1" customWidth="1"/>
    <col min="12007" max="12007" width="21.42578125" bestFit="1" customWidth="1"/>
    <col min="12008" max="12008" width="60.5703125" customWidth="1"/>
    <col min="12009" max="12009" width="8.42578125" bestFit="1" customWidth="1"/>
    <col min="12010" max="12010" width="6.28515625" bestFit="1" customWidth="1"/>
    <col min="12012" max="12012" width="16.28515625" customWidth="1"/>
    <col min="12013" max="12013" width="0" hidden="1" customWidth="1"/>
    <col min="12014" max="12014" width="16.5703125" customWidth="1"/>
    <col min="12016" max="12016" width="21.42578125" customWidth="1"/>
    <col min="12017" max="12017" width="16.28515625" customWidth="1"/>
    <col min="12018" max="12018" width="44.85546875" customWidth="1"/>
    <col min="12022" max="12022" width="7.5703125" customWidth="1"/>
    <col min="12023" max="12023" width="6.7109375" bestFit="1" customWidth="1"/>
    <col min="12024" max="12024" width="5" bestFit="1" customWidth="1"/>
    <col min="12025" max="12025" width="6.42578125" customWidth="1"/>
    <col min="12026" max="12026" width="10.7109375" customWidth="1"/>
    <col min="12027" max="12027" width="17.85546875" customWidth="1"/>
    <col min="12028" max="12028" width="18.5703125" customWidth="1"/>
    <col min="12262" max="12262" width="21.28515625" bestFit="1" customWidth="1"/>
    <col min="12263" max="12263" width="21.42578125" bestFit="1" customWidth="1"/>
    <col min="12264" max="12264" width="60.5703125" customWidth="1"/>
    <col min="12265" max="12265" width="8.42578125" bestFit="1" customWidth="1"/>
    <col min="12266" max="12266" width="6.28515625" bestFit="1" customWidth="1"/>
    <col min="12268" max="12268" width="16.28515625" customWidth="1"/>
    <col min="12269" max="12269" width="0" hidden="1" customWidth="1"/>
    <col min="12270" max="12270" width="16.5703125" customWidth="1"/>
    <col min="12272" max="12272" width="21.42578125" customWidth="1"/>
    <col min="12273" max="12273" width="16.28515625" customWidth="1"/>
    <col min="12274" max="12274" width="44.85546875" customWidth="1"/>
    <col min="12278" max="12278" width="7.5703125" customWidth="1"/>
    <col min="12279" max="12279" width="6.7109375" bestFit="1" customWidth="1"/>
    <col min="12280" max="12280" width="5" bestFit="1" customWidth="1"/>
    <col min="12281" max="12281" width="6.42578125" customWidth="1"/>
    <col min="12282" max="12282" width="10.7109375" customWidth="1"/>
    <col min="12283" max="12283" width="17.85546875" customWidth="1"/>
    <col min="12284" max="12284" width="18.5703125" customWidth="1"/>
    <col min="12518" max="12518" width="21.28515625" bestFit="1" customWidth="1"/>
    <col min="12519" max="12519" width="21.42578125" bestFit="1" customWidth="1"/>
    <col min="12520" max="12520" width="60.5703125" customWidth="1"/>
    <col min="12521" max="12521" width="8.42578125" bestFit="1" customWidth="1"/>
    <col min="12522" max="12522" width="6.28515625" bestFit="1" customWidth="1"/>
    <col min="12524" max="12524" width="16.28515625" customWidth="1"/>
    <col min="12525" max="12525" width="0" hidden="1" customWidth="1"/>
    <col min="12526" max="12526" width="16.5703125" customWidth="1"/>
    <col min="12528" max="12528" width="21.42578125" customWidth="1"/>
    <col min="12529" max="12529" width="16.28515625" customWidth="1"/>
    <col min="12530" max="12530" width="44.85546875" customWidth="1"/>
    <col min="12534" max="12534" width="7.5703125" customWidth="1"/>
    <col min="12535" max="12535" width="6.7109375" bestFit="1" customWidth="1"/>
    <col min="12536" max="12536" width="5" bestFit="1" customWidth="1"/>
    <col min="12537" max="12537" width="6.42578125" customWidth="1"/>
    <col min="12538" max="12538" width="10.7109375" customWidth="1"/>
    <col min="12539" max="12539" width="17.85546875" customWidth="1"/>
    <col min="12540" max="12540" width="18.5703125" customWidth="1"/>
    <col min="12774" max="12774" width="21.28515625" bestFit="1" customWidth="1"/>
    <col min="12775" max="12775" width="21.42578125" bestFit="1" customWidth="1"/>
    <col min="12776" max="12776" width="60.5703125" customWidth="1"/>
    <col min="12777" max="12777" width="8.42578125" bestFit="1" customWidth="1"/>
    <col min="12778" max="12778" width="6.28515625" bestFit="1" customWidth="1"/>
    <col min="12780" max="12780" width="16.28515625" customWidth="1"/>
    <col min="12781" max="12781" width="0" hidden="1" customWidth="1"/>
    <col min="12782" max="12782" width="16.5703125" customWidth="1"/>
    <col min="12784" max="12784" width="21.42578125" customWidth="1"/>
    <col min="12785" max="12785" width="16.28515625" customWidth="1"/>
    <col min="12786" max="12786" width="44.85546875" customWidth="1"/>
    <col min="12790" max="12790" width="7.5703125" customWidth="1"/>
    <col min="12791" max="12791" width="6.7109375" bestFit="1" customWidth="1"/>
    <col min="12792" max="12792" width="5" bestFit="1" customWidth="1"/>
    <col min="12793" max="12793" width="6.42578125" customWidth="1"/>
    <col min="12794" max="12794" width="10.7109375" customWidth="1"/>
    <col min="12795" max="12795" width="17.85546875" customWidth="1"/>
    <col min="12796" max="12796" width="18.5703125" customWidth="1"/>
    <col min="13030" max="13030" width="21.28515625" bestFit="1" customWidth="1"/>
    <col min="13031" max="13031" width="21.42578125" bestFit="1" customWidth="1"/>
    <col min="13032" max="13032" width="60.5703125" customWidth="1"/>
    <col min="13033" max="13033" width="8.42578125" bestFit="1" customWidth="1"/>
    <col min="13034" max="13034" width="6.28515625" bestFit="1" customWidth="1"/>
    <col min="13036" max="13036" width="16.28515625" customWidth="1"/>
    <col min="13037" max="13037" width="0" hidden="1" customWidth="1"/>
    <col min="13038" max="13038" width="16.5703125" customWidth="1"/>
    <col min="13040" max="13040" width="21.42578125" customWidth="1"/>
    <col min="13041" max="13041" width="16.28515625" customWidth="1"/>
    <col min="13042" max="13042" width="44.85546875" customWidth="1"/>
    <col min="13046" max="13046" width="7.5703125" customWidth="1"/>
    <col min="13047" max="13047" width="6.7109375" bestFit="1" customWidth="1"/>
    <col min="13048" max="13048" width="5" bestFit="1" customWidth="1"/>
    <col min="13049" max="13049" width="6.42578125" customWidth="1"/>
    <col min="13050" max="13050" width="10.7109375" customWidth="1"/>
    <col min="13051" max="13051" width="17.85546875" customWidth="1"/>
    <col min="13052" max="13052" width="18.5703125" customWidth="1"/>
    <col min="13286" max="13286" width="21.28515625" bestFit="1" customWidth="1"/>
    <col min="13287" max="13287" width="21.42578125" bestFit="1" customWidth="1"/>
    <col min="13288" max="13288" width="60.5703125" customWidth="1"/>
    <col min="13289" max="13289" width="8.42578125" bestFit="1" customWidth="1"/>
    <col min="13290" max="13290" width="6.28515625" bestFit="1" customWidth="1"/>
    <col min="13292" max="13292" width="16.28515625" customWidth="1"/>
    <col min="13293" max="13293" width="0" hidden="1" customWidth="1"/>
    <col min="13294" max="13294" width="16.5703125" customWidth="1"/>
    <col min="13296" max="13296" width="21.42578125" customWidth="1"/>
    <col min="13297" max="13297" width="16.28515625" customWidth="1"/>
    <col min="13298" max="13298" width="44.85546875" customWidth="1"/>
    <col min="13302" max="13302" width="7.5703125" customWidth="1"/>
    <col min="13303" max="13303" width="6.7109375" bestFit="1" customWidth="1"/>
    <col min="13304" max="13304" width="5" bestFit="1" customWidth="1"/>
    <col min="13305" max="13305" width="6.42578125" customWidth="1"/>
    <col min="13306" max="13306" width="10.7109375" customWidth="1"/>
    <col min="13307" max="13307" width="17.85546875" customWidth="1"/>
    <col min="13308" max="13308" width="18.5703125" customWidth="1"/>
    <col min="13542" max="13542" width="21.28515625" bestFit="1" customWidth="1"/>
    <col min="13543" max="13543" width="21.42578125" bestFit="1" customWidth="1"/>
    <col min="13544" max="13544" width="60.5703125" customWidth="1"/>
    <col min="13545" max="13545" width="8.42578125" bestFit="1" customWidth="1"/>
    <col min="13546" max="13546" width="6.28515625" bestFit="1" customWidth="1"/>
    <col min="13548" max="13548" width="16.28515625" customWidth="1"/>
    <col min="13549" max="13549" width="0" hidden="1" customWidth="1"/>
    <col min="13550" max="13550" width="16.5703125" customWidth="1"/>
    <col min="13552" max="13552" width="21.42578125" customWidth="1"/>
    <col min="13553" max="13553" width="16.28515625" customWidth="1"/>
    <col min="13554" max="13554" width="44.85546875" customWidth="1"/>
    <col min="13558" max="13558" width="7.5703125" customWidth="1"/>
    <col min="13559" max="13559" width="6.7109375" bestFit="1" customWidth="1"/>
    <col min="13560" max="13560" width="5" bestFit="1" customWidth="1"/>
    <col min="13561" max="13561" width="6.42578125" customWidth="1"/>
    <col min="13562" max="13562" width="10.7109375" customWidth="1"/>
    <col min="13563" max="13563" width="17.85546875" customWidth="1"/>
    <col min="13564" max="13564" width="18.5703125" customWidth="1"/>
    <col min="13798" max="13798" width="21.28515625" bestFit="1" customWidth="1"/>
    <col min="13799" max="13799" width="21.42578125" bestFit="1" customWidth="1"/>
    <col min="13800" max="13800" width="60.5703125" customWidth="1"/>
    <col min="13801" max="13801" width="8.42578125" bestFit="1" customWidth="1"/>
    <col min="13802" max="13802" width="6.28515625" bestFit="1" customWidth="1"/>
    <col min="13804" max="13804" width="16.28515625" customWidth="1"/>
    <col min="13805" max="13805" width="0" hidden="1" customWidth="1"/>
    <col min="13806" max="13806" width="16.5703125" customWidth="1"/>
    <col min="13808" max="13808" width="21.42578125" customWidth="1"/>
    <col min="13809" max="13809" width="16.28515625" customWidth="1"/>
    <col min="13810" max="13810" width="44.85546875" customWidth="1"/>
    <col min="13814" max="13814" width="7.5703125" customWidth="1"/>
    <col min="13815" max="13815" width="6.7109375" bestFit="1" customWidth="1"/>
    <col min="13816" max="13816" width="5" bestFit="1" customWidth="1"/>
    <col min="13817" max="13817" width="6.42578125" customWidth="1"/>
    <col min="13818" max="13818" width="10.7109375" customWidth="1"/>
    <col min="13819" max="13819" width="17.85546875" customWidth="1"/>
    <col min="13820" max="13820" width="18.5703125" customWidth="1"/>
    <col min="14054" max="14054" width="21.28515625" bestFit="1" customWidth="1"/>
    <col min="14055" max="14055" width="21.42578125" bestFit="1" customWidth="1"/>
    <col min="14056" max="14056" width="60.5703125" customWidth="1"/>
    <col min="14057" max="14057" width="8.42578125" bestFit="1" customWidth="1"/>
    <col min="14058" max="14058" width="6.28515625" bestFit="1" customWidth="1"/>
    <col min="14060" max="14060" width="16.28515625" customWidth="1"/>
    <col min="14061" max="14061" width="0" hidden="1" customWidth="1"/>
    <col min="14062" max="14062" width="16.5703125" customWidth="1"/>
    <col min="14064" max="14064" width="21.42578125" customWidth="1"/>
    <col min="14065" max="14065" width="16.28515625" customWidth="1"/>
    <col min="14066" max="14066" width="44.85546875" customWidth="1"/>
    <col min="14070" max="14070" width="7.5703125" customWidth="1"/>
    <col min="14071" max="14071" width="6.7109375" bestFit="1" customWidth="1"/>
    <col min="14072" max="14072" width="5" bestFit="1" customWidth="1"/>
    <col min="14073" max="14073" width="6.42578125" customWidth="1"/>
    <col min="14074" max="14074" width="10.7109375" customWidth="1"/>
    <col min="14075" max="14075" width="17.85546875" customWidth="1"/>
    <col min="14076" max="14076" width="18.5703125" customWidth="1"/>
    <col min="14310" max="14310" width="21.28515625" bestFit="1" customWidth="1"/>
    <col min="14311" max="14311" width="21.42578125" bestFit="1" customWidth="1"/>
    <col min="14312" max="14312" width="60.5703125" customWidth="1"/>
    <col min="14313" max="14313" width="8.42578125" bestFit="1" customWidth="1"/>
    <col min="14314" max="14314" width="6.28515625" bestFit="1" customWidth="1"/>
    <col min="14316" max="14316" width="16.28515625" customWidth="1"/>
    <col min="14317" max="14317" width="0" hidden="1" customWidth="1"/>
    <col min="14318" max="14318" width="16.5703125" customWidth="1"/>
    <col min="14320" max="14320" width="21.42578125" customWidth="1"/>
    <col min="14321" max="14321" width="16.28515625" customWidth="1"/>
    <col min="14322" max="14322" width="44.85546875" customWidth="1"/>
    <col min="14326" max="14326" width="7.5703125" customWidth="1"/>
    <col min="14327" max="14327" width="6.7109375" bestFit="1" customWidth="1"/>
    <col min="14328" max="14328" width="5" bestFit="1" customWidth="1"/>
    <col min="14329" max="14329" width="6.42578125" customWidth="1"/>
    <col min="14330" max="14330" width="10.7109375" customWidth="1"/>
    <col min="14331" max="14331" width="17.85546875" customWidth="1"/>
    <col min="14332" max="14332" width="18.5703125" customWidth="1"/>
    <col min="14566" max="14566" width="21.28515625" bestFit="1" customWidth="1"/>
    <col min="14567" max="14567" width="21.42578125" bestFit="1" customWidth="1"/>
    <col min="14568" max="14568" width="60.5703125" customWidth="1"/>
    <col min="14569" max="14569" width="8.42578125" bestFit="1" customWidth="1"/>
    <col min="14570" max="14570" width="6.28515625" bestFit="1" customWidth="1"/>
    <col min="14572" max="14572" width="16.28515625" customWidth="1"/>
    <col min="14573" max="14573" width="0" hidden="1" customWidth="1"/>
    <col min="14574" max="14574" width="16.5703125" customWidth="1"/>
    <col min="14576" max="14576" width="21.42578125" customWidth="1"/>
    <col min="14577" max="14577" width="16.28515625" customWidth="1"/>
    <col min="14578" max="14578" width="44.85546875" customWidth="1"/>
    <col min="14582" max="14582" width="7.5703125" customWidth="1"/>
    <col min="14583" max="14583" width="6.7109375" bestFit="1" customWidth="1"/>
    <col min="14584" max="14584" width="5" bestFit="1" customWidth="1"/>
    <col min="14585" max="14585" width="6.42578125" customWidth="1"/>
    <col min="14586" max="14586" width="10.7109375" customWidth="1"/>
    <col min="14587" max="14587" width="17.85546875" customWidth="1"/>
    <col min="14588" max="14588" width="18.5703125" customWidth="1"/>
    <col min="14822" max="14822" width="21.28515625" bestFit="1" customWidth="1"/>
    <col min="14823" max="14823" width="21.42578125" bestFit="1" customWidth="1"/>
    <col min="14824" max="14824" width="60.5703125" customWidth="1"/>
    <col min="14825" max="14825" width="8.42578125" bestFit="1" customWidth="1"/>
    <col min="14826" max="14826" width="6.28515625" bestFit="1" customWidth="1"/>
    <col min="14828" max="14828" width="16.28515625" customWidth="1"/>
    <col min="14829" max="14829" width="0" hidden="1" customWidth="1"/>
    <col min="14830" max="14830" width="16.5703125" customWidth="1"/>
    <col min="14832" max="14832" width="21.42578125" customWidth="1"/>
    <col min="14833" max="14833" width="16.28515625" customWidth="1"/>
    <col min="14834" max="14834" width="44.85546875" customWidth="1"/>
    <col min="14838" max="14838" width="7.5703125" customWidth="1"/>
    <col min="14839" max="14839" width="6.7109375" bestFit="1" customWidth="1"/>
    <col min="14840" max="14840" width="5" bestFit="1" customWidth="1"/>
    <col min="14841" max="14841" width="6.42578125" customWidth="1"/>
    <col min="14842" max="14842" width="10.7109375" customWidth="1"/>
    <col min="14843" max="14843" width="17.85546875" customWidth="1"/>
    <col min="14844" max="14844" width="18.5703125" customWidth="1"/>
    <col min="15078" max="15078" width="21.28515625" bestFit="1" customWidth="1"/>
    <col min="15079" max="15079" width="21.42578125" bestFit="1" customWidth="1"/>
    <col min="15080" max="15080" width="60.5703125" customWidth="1"/>
    <col min="15081" max="15081" width="8.42578125" bestFit="1" customWidth="1"/>
    <col min="15082" max="15082" width="6.28515625" bestFit="1" customWidth="1"/>
    <col min="15084" max="15084" width="16.28515625" customWidth="1"/>
    <col min="15085" max="15085" width="0" hidden="1" customWidth="1"/>
    <col min="15086" max="15086" width="16.5703125" customWidth="1"/>
    <col min="15088" max="15088" width="21.42578125" customWidth="1"/>
    <col min="15089" max="15089" width="16.28515625" customWidth="1"/>
    <col min="15090" max="15090" width="44.85546875" customWidth="1"/>
    <col min="15094" max="15094" width="7.5703125" customWidth="1"/>
    <col min="15095" max="15095" width="6.7109375" bestFit="1" customWidth="1"/>
    <col min="15096" max="15096" width="5" bestFit="1" customWidth="1"/>
    <col min="15097" max="15097" width="6.42578125" customWidth="1"/>
    <col min="15098" max="15098" width="10.7109375" customWidth="1"/>
    <col min="15099" max="15099" width="17.85546875" customWidth="1"/>
    <col min="15100" max="15100" width="18.5703125" customWidth="1"/>
    <col min="15334" max="15334" width="21.28515625" bestFit="1" customWidth="1"/>
    <col min="15335" max="15335" width="21.42578125" bestFit="1" customWidth="1"/>
    <col min="15336" max="15336" width="60.5703125" customWidth="1"/>
    <col min="15337" max="15337" width="8.42578125" bestFit="1" customWidth="1"/>
    <col min="15338" max="15338" width="6.28515625" bestFit="1" customWidth="1"/>
    <col min="15340" max="15340" width="16.28515625" customWidth="1"/>
    <col min="15341" max="15341" width="0" hidden="1" customWidth="1"/>
    <col min="15342" max="15342" width="16.5703125" customWidth="1"/>
    <col min="15344" max="15344" width="21.42578125" customWidth="1"/>
    <col min="15345" max="15345" width="16.28515625" customWidth="1"/>
    <col min="15346" max="15346" width="44.85546875" customWidth="1"/>
    <col min="15350" max="15350" width="7.5703125" customWidth="1"/>
    <col min="15351" max="15351" width="6.7109375" bestFit="1" customWidth="1"/>
    <col min="15352" max="15352" width="5" bestFit="1" customWidth="1"/>
    <col min="15353" max="15353" width="6.42578125" customWidth="1"/>
    <col min="15354" max="15354" width="10.7109375" customWidth="1"/>
    <col min="15355" max="15355" width="17.85546875" customWidth="1"/>
    <col min="15356" max="15356" width="18.5703125" customWidth="1"/>
    <col min="15590" max="15590" width="21.28515625" bestFit="1" customWidth="1"/>
    <col min="15591" max="15591" width="21.42578125" bestFit="1" customWidth="1"/>
    <col min="15592" max="15592" width="60.5703125" customWidth="1"/>
    <col min="15593" max="15593" width="8.42578125" bestFit="1" customWidth="1"/>
    <col min="15594" max="15594" width="6.28515625" bestFit="1" customWidth="1"/>
    <col min="15596" max="15596" width="16.28515625" customWidth="1"/>
    <col min="15597" max="15597" width="0" hidden="1" customWidth="1"/>
    <col min="15598" max="15598" width="16.5703125" customWidth="1"/>
    <col min="15600" max="15600" width="21.42578125" customWidth="1"/>
    <col min="15601" max="15601" width="16.28515625" customWidth="1"/>
    <col min="15602" max="15602" width="44.85546875" customWidth="1"/>
    <col min="15606" max="15606" width="7.5703125" customWidth="1"/>
    <col min="15607" max="15607" width="6.7109375" bestFit="1" customWidth="1"/>
    <col min="15608" max="15608" width="5" bestFit="1" customWidth="1"/>
    <col min="15609" max="15609" width="6.42578125" customWidth="1"/>
    <col min="15610" max="15610" width="10.7109375" customWidth="1"/>
    <col min="15611" max="15611" width="17.85546875" customWidth="1"/>
    <col min="15612" max="15612" width="18.5703125" customWidth="1"/>
    <col min="15846" max="15846" width="21.28515625" bestFit="1" customWidth="1"/>
    <col min="15847" max="15847" width="21.42578125" bestFit="1" customWidth="1"/>
    <col min="15848" max="15848" width="60.5703125" customWidth="1"/>
    <col min="15849" max="15849" width="8.42578125" bestFit="1" customWidth="1"/>
    <col min="15850" max="15850" width="6.28515625" bestFit="1" customWidth="1"/>
    <col min="15852" max="15852" width="16.28515625" customWidth="1"/>
    <col min="15853" max="15853" width="0" hidden="1" customWidth="1"/>
    <col min="15854" max="15854" width="16.5703125" customWidth="1"/>
    <col min="15856" max="15856" width="21.42578125" customWidth="1"/>
    <col min="15857" max="15857" width="16.28515625" customWidth="1"/>
    <col min="15858" max="15858" width="44.85546875" customWidth="1"/>
    <col min="15862" max="15862" width="7.5703125" customWidth="1"/>
    <col min="15863" max="15863" width="6.7109375" bestFit="1" customWidth="1"/>
    <col min="15864" max="15864" width="5" bestFit="1" customWidth="1"/>
    <col min="15865" max="15865" width="6.42578125" customWidth="1"/>
    <col min="15866" max="15866" width="10.7109375" customWidth="1"/>
    <col min="15867" max="15867" width="17.85546875" customWidth="1"/>
    <col min="15868" max="15868" width="18.5703125" customWidth="1"/>
    <col min="16102" max="16102" width="21.28515625" bestFit="1" customWidth="1"/>
    <col min="16103" max="16103" width="21.42578125" bestFit="1" customWidth="1"/>
    <col min="16104" max="16104" width="60.5703125" customWidth="1"/>
    <col min="16105" max="16105" width="8.42578125" bestFit="1" customWidth="1"/>
    <col min="16106" max="16106" width="6.28515625" bestFit="1" customWidth="1"/>
    <col min="16108" max="16108" width="16.28515625" customWidth="1"/>
    <col min="16109" max="16109" width="0" hidden="1" customWidth="1"/>
    <col min="16110" max="16110" width="16.5703125" customWidth="1"/>
    <col min="16112" max="16112" width="21.42578125" customWidth="1"/>
    <col min="16113" max="16113" width="16.28515625" customWidth="1"/>
    <col min="16114" max="16114" width="44.85546875" customWidth="1"/>
    <col min="16118" max="16118" width="7.5703125" customWidth="1"/>
    <col min="16119" max="16119" width="6.7109375" bestFit="1" customWidth="1"/>
    <col min="16120" max="16120" width="5" bestFit="1" customWidth="1"/>
    <col min="16121" max="16121" width="6.42578125" customWidth="1"/>
    <col min="16122" max="16122" width="10.7109375" customWidth="1"/>
    <col min="16123" max="16123" width="17.85546875" customWidth="1"/>
    <col min="16124" max="16124" width="18.5703125" customWidth="1"/>
  </cols>
  <sheetData>
    <row r="2" spans="1:15" ht="21" x14ac:dyDescent="0.35">
      <c r="A2" s="271" t="s">
        <v>21</v>
      </c>
      <c r="B2" s="271"/>
      <c r="C2" s="271"/>
      <c r="D2" s="271"/>
      <c r="E2" s="271"/>
      <c r="F2" s="271"/>
      <c r="G2" s="271"/>
      <c r="H2" s="271"/>
      <c r="I2" s="271"/>
      <c r="J2" s="271"/>
      <c r="K2" s="271"/>
      <c r="L2" s="271"/>
      <c r="M2" s="271"/>
      <c r="N2" s="271"/>
      <c r="O2" s="271"/>
    </row>
    <row r="3" spans="1:15" ht="21" x14ac:dyDescent="0.35">
      <c r="A3" s="271" t="s">
        <v>156</v>
      </c>
      <c r="B3" s="271"/>
      <c r="C3" s="271"/>
      <c r="D3" s="271"/>
      <c r="E3" s="271"/>
      <c r="F3" s="272"/>
      <c r="G3" s="271"/>
      <c r="H3" s="271"/>
      <c r="I3" s="271"/>
      <c r="J3" s="271"/>
      <c r="K3" s="271"/>
      <c r="L3" s="271"/>
      <c r="M3" s="271"/>
      <c r="N3" s="271"/>
      <c r="O3" s="271"/>
    </row>
    <row r="4" spans="1:15" ht="22.5" customHeight="1" x14ac:dyDescent="0.35">
      <c r="A4" s="271" t="s">
        <v>64</v>
      </c>
      <c r="B4" s="271"/>
      <c r="C4" s="271"/>
      <c r="D4" s="271"/>
      <c r="E4" s="271"/>
      <c r="F4" s="84"/>
      <c r="G4" s="271" t="s">
        <v>91</v>
      </c>
      <c r="H4" s="271"/>
      <c r="I4" s="271"/>
      <c r="J4" s="271"/>
      <c r="K4" s="271"/>
      <c r="L4" s="271"/>
      <c r="M4" s="271"/>
      <c r="N4" s="271"/>
      <c r="O4" s="271"/>
    </row>
    <row r="5" spans="1:15" ht="15" customHeight="1" x14ac:dyDescent="0.25">
      <c r="A5" s="71" t="s">
        <v>39</v>
      </c>
      <c r="B5" s="71" t="s">
        <v>5</v>
      </c>
      <c r="C5" s="71" t="s">
        <v>2</v>
      </c>
      <c r="D5" s="71" t="s">
        <v>1</v>
      </c>
      <c r="E5" s="88" t="s">
        <v>65</v>
      </c>
      <c r="F5" s="35"/>
      <c r="G5" s="92" t="s">
        <v>39</v>
      </c>
      <c r="H5" s="93" t="s">
        <v>66</v>
      </c>
      <c r="I5" s="94" t="s">
        <v>0</v>
      </c>
      <c r="J5" s="94" t="s">
        <v>42</v>
      </c>
      <c r="K5" s="94" t="s">
        <v>67</v>
      </c>
      <c r="L5" s="94" t="s">
        <v>68</v>
      </c>
      <c r="M5" s="93" t="s">
        <v>2</v>
      </c>
      <c r="N5" s="93" t="s">
        <v>1</v>
      </c>
      <c r="O5" s="93" t="s">
        <v>34</v>
      </c>
    </row>
    <row r="6" spans="1:15" ht="79.5" customHeight="1" x14ac:dyDescent="0.25">
      <c r="A6" s="191" t="s">
        <v>102</v>
      </c>
      <c r="B6" s="197"/>
      <c r="C6" s="170"/>
      <c r="D6" s="170"/>
      <c r="E6" s="224" t="s">
        <v>157</v>
      </c>
      <c r="F6" s="207"/>
      <c r="G6" s="169">
        <v>1</v>
      </c>
      <c r="H6" s="170" t="s">
        <v>158</v>
      </c>
      <c r="I6" s="170" t="s">
        <v>159</v>
      </c>
      <c r="J6" s="189">
        <v>36112</v>
      </c>
      <c r="K6" s="189">
        <v>38199</v>
      </c>
      <c r="L6" s="170">
        <f>+(K6-J6)/30</f>
        <v>69.566666666666663</v>
      </c>
      <c r="M6" s="204">
        <v>0</v>
      </c>
      <c r="N6" s="204">
        <v>305</v>
      </c>
      <c r="O6" s="170" t="s">
        <v>136</v>
      </c>
    </row>
    <row r="7" spans="1:15" ht="25.5" customHeight="1" x14ac:dyDescent="0.25">
      <c r="A7" s="191" t="s">
        <v>72</v>
      </c>
      <c r="B7" s="197" t="s">
        <v>98</v>
      </c>
      <c r="C7" s="170" t="s">
        <v>142</v>
      </c>
      <c r="D7" s="170">
        <v>304</v>
      </c>
      <c r="E7" s="170" t="s">
        <v>160</v>
      </c>
      <c r="F7" s="233"/>
      <c r="G7" s="169">
        <v>2</v>
      </c>
      <c r="H7" s="170" t="s">
        <v>161</v>
      </c>
      <c r="I7" s="170" t="s">
        <v>159</v>
      </c>
      <c r="J7" s="189">
        <v>39426</v>
      </c>
      <c r="K7" s="189">
        <v>41205</v>
      </c>
      <c r="L7" s="170">
        <f t="shared" ref="L7" si="0">+(K7-J7)/30</f>
        <v>59.3</v>
      </c>
      <c r="M7" s="204">
        <v>0</v>
      </c>
      <c r="N7" s="204">
        <v>305</v>
      </c>
      <c r="O7" s="170" t="s">
        <v>136</v>
      </c>
    </row>
    <row r="8" spans="1:15" ht="38.25" x14ac:dyDescent="0.25">
      <c r="A8" s="191" t="s">
        <v>74</v>
      </c>
      <c r="B8" s="197" t="s">
        <v>75</v>
      </c>
      <c r="C8" s="170" t="s">
        <v>142</v>
      </c>
      <c r="D8" s="170"/>
      <c r="E8" s="170" t="s">
        <v>162</v>
      </c>
      <c r="F8" s="233"/>
      <c r="G8" s="208"/>
      <c r="H8" s="209"/>
      <c r="I8" s="200"/>
      <c r="J8" s="200"/>
      <c r="K8" s="234" t="s">
        <v>45</v>
      </c>
      <c r="L8" s="60">
        <f>+SUMPRODUCT(L6:L7,M6:M7)</f>
        <v>0</v>
      </c>
      <c r="M8" s="212"/>
      <c r="N8" s="168"/>
      <c r="O8" s="168"/>
    </row>
    <row r="9" spans="1:15" ht="76.5" x14ac:dyDescent="0.25">
      <c r="A9" s="191" t="s">
        <v>76</v>
      </c>
      <c r="B9" s="197" t="s">
        <v>312</v>
      </c>
      <c r="C9" s="195" t="s">
        <v>142</v>
      </c>
      <c r="D9" s="170">
        <v>305</v>
      </c>
      <c r="E9" s="170" t="s">
        <v>143</v>
      </c>
      <c r="F9" s="233"/>
      <c r="G9" s="168"/>
      <c r="H9" s="209"/>
      <c r="I9" s="200"/>
      <c r="J9" s="200"/>
      <c r="K9" s="200"/>
      <c r="L9" s="231"/>
      <c r="M9" s="212"/>
      <c r="N9" s="168"/>
      <c r="O9" s="168"/>
    </row>
    <row r="10" spans="1:15" x14ac:dyDescent="0.25">
      <c r="A10" s="191" t="s">
        <v>79</v>
      </c>
      <c r="B10" s="192" t="s">
        <v>80</v>
      </c>
      <c r="C10" s="195" t="s">
        <v>71</v>
      </c>
      <c r="D10" s="195">
        <v>306</v>
      </c>
      <c r="E10" s="224"/>
      <c r="F10" s="233"/>
      <c r="G10" s="168"/>
      <c r="H10" s="186"/>
      <c r="I10" s="168"/>
      <c r="J10" s="168"/>
      <c r="K10" s="168"/>
      <c r="L10" s="61"/>
      <c r="M10" s="212"/>
      <c r="N10" s="168"/>
      <c r="O10" s="168"/>
    </row>
    <row r="11" spans="1:15" x14ac:dyDescent="0.25">
      <c r="A11" s="191" t="s">
        <v>99</v>
      </c>
      <c r="B11" s="216">
        <v>1</v>
      </c>
      <c r="C11" s="195" t="s">
        <v>71</v>
      </c>
      <c r="D11" s="195">
        <v>306</v>
      </c>
      <c r="E11" s="229"/>
      <c r="F11" s="233"/>
      <c r="G11" s="168"/>
      <c r="H11" s="186"/>
      <c r="I11" s="168"/>
      <c r="J11" s="168"/>
      <c r="K11" s="168"/>
      <c r="L11" s="232"/>
      <c r="M11" s="212"/>
      <c r="N11" s="168"/>
      <c r="O11" s="168"/>
    </row>
    <row r="12" spans="1:15" x14ac:dyDescent="0.25">
      <c r="A12" s="191" t="s">
        <v>83</v>
      </c>
      <c r="B12" s="168"/>
      <c r="C12" s="195" t="s">
        <v>142</v>
      </c>
      <c r="D12" s="195"/>
      <c r="E12" s="230" t="s">
        <v>163</v>
      </c>
      <c r="F12" s="235"/>
      <c r="G12" s="168"/>
      <c r="H12" s="186"/>
      <c r="I12" s="168"/>
      <c r="J12" s="168"/>
      <c r="K12" s="168"/>
      <c r="L12" s="232"/>
      <c r="M12" s="212"/>
      <c r="N12" s="168"/>
      <c r="O12" s="168"/>
    </row>
    <row r="13" spans="1:15" ht="76.5" x14ac:dyDescent="0.25">
      <c r="A13" s="222" t="s">
        <v>84</v>
      </c>
      <c r="B13" s="197" t="s">
        <v>95</v>
      </c>
      <c r="C13" s="195" t="s">
        <v>142</v>
      </c>
      <c r="D13" s="170">
        <v>305</v>
      </c>
      <c r="E13" s="170" t="s">
        <v>143</v>
      </c>
      <c r="F13" s="220"/>
      <c r="G13" s="168"/>
      <c r="H13" s="186"/>
      <c r="I13" s="168"/>
      <c r="J13" s="168"/>
      <c r="K13" s="168"/>
      <c r="L13" s="232"/>
      <c r="M13" s="212"/>
      <c r="N13" s="168"/>
      <c r="O13" s="168"/>
    </row>
    <row r="14" spans="1:15" ht="25.5" x14ac:dyDescent="0.25">
      <c r="A14" s="191" t="s">
        <v>93</v>
      </c>
      <c r="B14" s="223">
        <v>7</v>
      </c>
      <c r="C14" s="170">
        <f>+IF(E14&gt;=B14,1,0)</f>
        <v>0</v>
      </c>
      <c r="D14" s="170"/>
      <c r="E14" s="205">
        <f>+E15/12</f>
        <v>0</v>
      </c>
      <c r="F14" s="220"/>
      <c r="G14" s="168"/>
      <c r="H14" s="186"/>
      <c r="I14" s="168"/>
      <c r="J14" s="168"/>
      <c r="K14" s="168"/>
      <c r="L14" s="168"/>
      <c r="M14" s="212"/>
      <c r="N14" s="168"/>
      <c r="O14" s="168"/>
    </row>
    <row r="15" spans="1:15" ht="39.75" customHeight="1" x14ac:dyDescent="0.25">
      <c r="A15" s="191" t="s">
        <v>94</v>
      </c>
      <c r="B15" s="223">
        <f>+B14*12</f>
        <v>84</v>
      </c>
      <c r="C15" s="170">
        <f>+IF(E15&gt;=B15,1,0)</f>
        <v>0</v>
      </c>
      <c r="D15" s="170">
        <f>+D14</f>
        <v>0</v>
      </c>
      <c r="E15" s="223">
        <f>+L8</f>
        <v>0</v>
      </c>
      <c r="F15" s="168"/>
      <c r="G15" s="168"/>
      <c r="H15" s="186"/>
      <c r="I15" s="168"/>
      <c r="J15" s="168"/>
      <c r="K15" s="168"/>
      <c r="L15" s="168"/>
      <c r="M15" s="212"/>
      <c r="N15" s="168"/>
      <c r="O15" s="168"/>
    </row>
    <row r="16" spans="1:15" x14ac:dyDescent="0.25">
      <c r="A16" s="168"/>
      <c r="B16" s="168"/>
      <c r="C16" s="168"/>
      <c r="D16" s="168"/>
      <c r="E16" s="168"/>
      <c r="F16" s="168"/>
      <c r="G16" s="168"/>
      <c r="H16" s="186"/>
      <c r="I16" s="168"/>
      <c r="J16" s="168"/>
      <c r="K16" s="168"/>
      <c r="L16" s="168"/>
      <c r="M16" s="212"/>
      <c r="N16" s="168"/>
      <c r="O16" s="168"/>
    </row>
    <row r="17" spans="8:13" ht="39" customHeight="1" x14ac:dyDescent="0.25">
      <c r="H17" s="9"/>
      <c r="M17" s="10"/>
    </row>
  </sheetData>
  <mergeCells count="4">
    <mergeCell ref="A2:O2"/>
    <mergeCell ref="A3:O3"/>
    <mergeCell ref="A4:E4"/>
    <mergeCell ref="G4:O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zoomScaleNormal="100" workbookViewId="0">
      <pane xSplit="1" topLeftCell="B1" activePane="topRight" state="frozen"/>
      <selection activeCell="A60" sqref="A60"/>
      <selection pane="topRight" activeCell="A5" sqref="A5"/>
    </sheetView>
  </sheetViews>
  <sheetFormatPr baseColWidth="10" defaultRowHeight="15.75" x14ac:dyDescent="0.25"/>
  <cols>
    <col min="1" max="1" width="60.85546875" style="129" customWidth="1"/>
    <col min="2" max="2" width="46.85546875" style="129" customWidth="1"/>
    <col min="3" max="4" width="11.42578125" style="130"/>
    <col min="5" max="16384" width="11.42578125" style="129"/>
  </cols>
  <sheetData>
    <row r="1" spans="1:4" x14ac:dyDescent="0.25">
      <c r="A1" s="129" t="s">
        <v>263</v>
      </c>
    </row>
    <row r="2" spans="1:4" x14ac:dyDescent="0.25">
      <c r="A2" s="129" t="s">
        <v>264</v>
      </c>
    </row>
    <row r="4" spans="1:4" ht="16.5" thickBot="1" x14ac:dyDescent="0.3"/>
    <row r="5" spans="1:4" x14ac:dyDescent="0.25">
      <c r="A5" s="131" t="s">
        <v>265</v>
      </c>
      <c r="B5" s="132"/>
      <c r="C5" s="133" t="s">
        <v>1</v>
      </c>
      <c r="D5" s="133" t="s">
        <v>266</v>
      </c>
    </row>
    <row r="6" spans="1:4" x14ac:dyDescent="0.25">
      <c r="A6" s="134" t="s">
        <v>267</v>
      </c>
      <c r="B6" s="136" t="s">
        <v>268</v>
      </c>
      <c r="C6" s="135">
        <v>228</v>
      </c>
      <c r="D6" s="135">
        <v>300031304</v>
      </c>
    </row>
    <row r="7" spans="1:4" ht="47.25" x14ac:dyDescent="0.25">
      <c r="A7" s="134" t="s">
        <v>269</v>
      </c>
      <c r="B7" s="137" t="s">
        <v>270</v>
      </c>
      <c r="C7" s="135">
        <v>228</v>
      </c>
      <c r="D7" s="135" t="s">
        <v>271</v>
      </c>
    </row>
    <row r="8" spans="1:4" x14ac:dyDescent="0.25">
      <c r="A8" s="138" t="s">
        <v>272</v>
      </c>
      <c r="B8" s="139" t="s">
        <v>273</v>
      </c>
      <c r="C8" s="135">
        <v>228</v>
      </c>
      <c r="D8" s="135" t="s">
        <v>271</v>
      </c>
    </row>
    <row r="9" spans="1:4" x14ac:dyDescent="0.25">
      <c r="A9" s="140" t="s">
        <v>274</v>
      </c>
      <c r="B9" s="136" t="s">
        <v>275</v>
      </c>
      <c r="C9" s="135">
        <v>228</v>
      </c>
      <c r="D9" s="135" t="s">
        <v>271</v>
      </c>
    </row>
    <row r="10" spans="1:4" x14ac:dyDescent="0.25">
      <c r="A10" s="140"/>
      <c r="B10" s="136" t="s">
        <v>276</v>
      </c>
      <c r="C10" s="135">
        <v>228</v>
      </c>
      <c r="D10" s="135" t="s">
        <v>271</v>
      </c>
    </row>
    <row r="11" spans="1:4" s="141" customFormat="1" x14ac:dyDescent="0.25">
      <c r="A11" s="140"/>
      <c r="B11" s="136"/>
      <c r="C11" s="135"/>
      <c r="D11" s="135"/>
    </row>
    <row r="12" spans="1:4" s="141" customFormat="1" x14ac:dyDescent="0.25">
      <c r="A12" s="140" t="s">
        <v>277</v>
      </c>
      <c r="B12" s="135"/>
      <c r="C12" s="135"/>
      <c r="D12" s="135"/>
    </row>
    <row r="13" spans="1:4" s="141" customFormat="1" ht="31.5" x14ac:dyDescent="0.25">
      <c r="A13" s="142" t="s">
        <v>278</v>
      </c>
      <c r="B13" s="135" t="s">
        <v>71</v>
      </c>
      <c r="C13" s="135">
        <v>230</v>
      </c>
      <c r="D13" s="135" t="s">
        <v>271</v>
      </c>
    </row>
    <row r="14" spans="1:4" s="141" customFormat="1" ht="94.5" x14ac:dyDescent="0.25">
      <c r="A14" s="144" t="s">
        <v>279</v>
      </c>
      <c r="B14" s="135" t="s">
        <v>71</v>
      </c>
      <c r="C14" s="135">
        <v>230</v>
      </c>
      <c r="D14" s="135" t="s">
        <v>271</v>
      </c>
    </row>
    <row r="15" spans="1:4" s="145" customFormat="1" ht="63" x14ac:dyDescent="0.25">
      <c r="A15" s="144" t="s">
        <v>280</v>
      </c>
      <c r="B15" s="135" t="s">
        <v>71</v>
      </c>
      <c r="C15" s="135">
        <v>230</v>
      </c>
      <c r="D15" s="135" t="s">
        <v>271</v>
      </c>
    </row>
    <row r="16" spans="1:4" s="141" customFormat="1" ht="31.5" x14ac:dyDescent="0.25">
      <c r="A16" s="144" t="s">
        <v>281</v>
      </c>
      <c r="B16" s="135" t="s">
        <v>71</v>
      </c>
      <c r="C16" s="135">
        <v>230</v>
      </c>
      <c r="D16" s="135" t="s">
        <v>271</v>
      </c>
    </row>
    <row r="17" spans="1:4" s="141" customFormat="1" ht="63" x14ac:dyDescent="0.25">
      <c r="A17" s="146" t="s">
        <v>282</v>
      </c>
      <c r="B17" s="135" t="s">
        <v>71</v>
      </c>
      <c r="C17" s="135">
        <v>230</v>
      </c>
      <c r="D17" s="135" t="s">
        <v>271</v>
      </c>
    </row>
    <row r="18" spans="1:4" s="141" customFormat="1" ht="63" x14ac:dyDescent="0.25">
      <c r="A18" s="147" t="s">
        <v>283</v>
      </c>
      <c r="B18" s="135" t="s">
        <v>71</v>
      </c>
      <c r="C18" s="135">
        <v>230</v>
      </c>
      <c r="D18" s="135" t="s">
        <v>271</v>
      </c>
    </row>
    <row r="19" spans="1:4" s="141" customFormat="1" ht="95.25" customHeight="1" x14ac:dyDescent="0.25">
      <c r="A19" s="148" t="s">
        <v>284</v>
      </c>
      <c r="B19" s="150">
        <v>900000000</v>
      </c>
      <c r="C19" s="135">
        <v>228</v>
      </c>
      <c r="D19" s="143" t="s">
        <v>285</v>
      </c>
    </row>
    <row r="20" spans="1:4" s="141" customFormat="1" x14ac:dyDescent="0.25">
      <c r="A20" s="140" t="s">
        <v>286</v>
      </c>
      <c r="B20" s="135"/>
      <c r="C20" s="135"/>
      <c r="D20" s="135"/>
    </row>
    <row r="21" spans="1:4" s="141" customFormat="1" x14ac:dyDescent="0.25">
      <c r="A21" s="152" t="s">
        <v>287</v>
      </c>
      <c r="B21" s="151">
        <v>41205</v>
      </c>
      <c r="C21" s="135">
        <v>228</v>
      </c>
      <c r="D21" s="149" t="s">
        <v>271</v>
      </c>
    </row>
    <row r="22" spans="1:4" s="141" customFormat="1" x14ac:dyDescent="0.25">
      <c r="A22" s="153" t="s">
        <v>288</v>
      </c>
      <c r="B22" s="151">
        <v>41387</v>
      </c>
      <c r="C22" s="135">
        <v>228</v>
      </c>
      <c r="D22" s="149" t="s">
        <v>271</v>
      </c>
    </row>
    <row r="23" spans="1:4" s="141" customFormat="1" ht="48.75" customHeight="1" x14ac:dyDescent="0.25">
      <c r="A23" s="154" t="s">
        <v>289</v>
      </c>
      <c r="B23" s="155"/>
      <c r="C23" s="155"/>
      <c r="D23" s="155"/>
    </row>
    <row r="24" spans="1:4" s="141" customFormat="1" x14ac:dyDescent="0.25">
      <c r="A24" s="156" t="s">
        <v>290</v>
      </c>
      <c r="B24" s="155" t="s">
        <v>71</v>
      </c>
      <c r="C24" s="155">
        <v>228</v>
      </c>
      <c r="D24" s="149" t="s">
        <v>271</v>
      </c>
    </row>
    <row r="25" spans="1:4" s="141" customFormat="1" x14ac:dyDescent="0.25">
      <c r="A25" s="157" t="s">
        <v>291</v>
      </c>
      <c r="B25" s="155" t="s">
        <v>71</v>
      </c>
      <c r="C25" s="155">
        <v>228</v>
      </c>
      <c r="D25" s="149" t="s">
        <v>271</v>
      </c>
    </row>
    <row r="26" spans="1:4" s="159" customFormat="1" ht="16.5" thickBot="1" x14ac:dyDescent="0.3">
      <c r="A26" s="158" t="s">
        <v>292</v>
      </c>
      <c r="B26" s="136" t="s">
        <v>71</v>
      </c>
      <c r="C26" s="135" t="s">
        <v>293</v>
      </c>
      <c r="D26" s="135" t="s">
        <v>271</v>
      </c>
    </row>
    <row r="27" spans="1:4" s="159" customFormat="1" ht="16.5" thickBot="1" x14ac:dyDescent="0.3">
      <c r="A27" s="160" t="s">
        <v>294</v>
      </c>
      <c r="B27" s="162"/>
      <c r="C27" s="161"/>
      <c r="D27" s="161"/>
    </row>
    <row r="28" spans="1:4" s="159" customFormat="1" ht="16.5" thickBot="1" x14ac:dyDescent="0.3">
      <c r="A28" s="129"/>
      <c r="B28" s="129"/>
      <c r="C28" s="130"/>
      <c r="D28" s="130"/>
    </row>
    <row r="29" spans="1:4" s="159" customFormat="1" ht="126.75" thickBot="1" x14ac:dyDescent="0.3">
      <c r="A29" s="129"/>
      <c r="B29" s="163"/>
      <c r="C29" s="130"/>
      <c r="D29" s="164" t="s">
        <v>295</v>
      </c>
    </row>
    <row r="30" spans="1:4" s="141" customFormat="1" x14ac:dyDescent="0.25">
      <c r="A30" s="129"/>
      <c r="B30" s="129"/>
      <c r="C30" s="130"/>
      <c r="D30" s="130"/>
    </row>
    <row r="31" spans="1:4" s="141" customFormat="1" x14ac:dyDescent="0.25">
      <c r="A31" s="129"/>
      <c r="B31" s="129"/>
      <c r="C31" s="130"/>
      <c r="D31" s="130"/>
    </row>
    <row r="32" spans="1:4" s="141" customFormat="1" x14ac:dyDescent="0.25">
      <c r="A32" s="129"/>
      <c r="B32" s="129"/>
      <c r="C32" s="130"/>
      <c r="D32" s="130"/>
    </row>
    <row r="33" spans="1:4" s="165" customFormat="1" x14ac:dyDescent="0.25">
      <c r="A33" s="129"/>
      <c r="B33" s="129"/>
      <c r="C33" s="130"/>
      <c r="D33" s="130"/>
    </row>
    <row r="42" spans="1:4" s="141" customFormat="1" x14ac:dyDescent="0.25">
      <c r="A42" s="129"/>
      <c r="B42" s="129"/>
      <c r="C42" s="130"/>
      <c r="D42" s="130"/>
    </row>
    <row r="43" spans="1:4" s="141" customFormat="1" ht="95.25" customHeight="1" x14ac:dyDescent="0.25">
      <c r="A43" s="129"/>
      <c r="B43" s="129"/>
      <c r="C43" s="130"/>
      <c r="D43" s="130"/>
    </row>
    <row r="44" spans="1:4" s="141" customFormat="1" x14ac:dyDescent="0.25">
      <c r="A44" s="129"/>
      <c r="B44" s="129"/>
      <c r="C44" s="130"/>
      <c r="D44" s="130"/>
    </row>
    <row r="45" spans="1:4" s="141" customFormat="1" x14ac:dyDescent="0.25">
      <c r="A45" s="129"/>
      <c r="B45" s="129"/>
      <c r="C45" s="130"/>
      <c r="D45" s="130"/>
    </row>
    <row r="46" spans="1:4" s="141" customFormat="1" x14ac:dyDescent="0.25">
      <c r="A46" s="129"/>
      <c r="B46" s="129"/>
      <c r="C46" s="130"/>
      <c r="D46" s="130"/>
    </row>
    <row r="47" spans="1:4" s="141" customFormat="1" ht="48.75" customHeight="1" x14ac:dyDescent="0.25">
      <c r="A47" s="129"/>
      <c r="B47" s="129"/>
      <c r="C47" s="130"/>
      <c r="D47" s="130"/>
    </row>
    <row r="48" spans="1:4" s="141" customFormat="1" x14ac:dyDescent="0.25">
      <c r="A48" s="129"/>
      <c r="B48" s="129"/>
      <c r="C48" s="130"/>
      <c r="D48" s="130"/>
    </row>
    <row r="49" spans="1:4" s="141" customFormat="1" x14ac:dyDescent="0.25">
      <c r="A49" s="129"/>
      <c r="B49" s="129"/>
      <c r="C49" s="130"/>
      <c r="D49" s="130"/>
    </row>
    <row r="68" spans="1:4" ht="69.75" customHeight="1" x14ac:dyDescent="0.25"/>
    <row r="73" spans="1:4" ht="63" customHeight="1" x14ac:dyDescent="0.25"/>
    <row r="74" spans="1:4" s="145" customFormat="1" x14ac:dyDescent="0.25">
      <c r="A74" s="129"/>
      <c r="B74" s="129"/>
      <c r="C74" s="130"/>
      <c r="D74" s="130"/>
    </row>
    <row r="76" spans="1:4" s="159" customFormat="1" x14ac:dyDescent="0.25">
      <c r="A76" s="129"/>
      <c r="B76" s="129"/>
      <c r="C76" s="130"/>
      <c r="D76" s="130"/>
    </row>
    <row r="77" spans="1:4" s="166" customFormat="1" x14ac:dyDescent="0.25">
      <c r="A77" s="129"/>
      <c r="B77" s="129"/>
      <c r="C77" s="130"/>
      <c r="D77" s="130"/>
    </row>
    <row r="78" spans="1:4" s="141" customFormat="1" x14ac:dyDescent="0.25">
      <c r="A78" s="129"/>
      <c r="B78" s="129"/>
      <c r="C78" s="130"/>
      <c r="D78" s="130"/>
    </row>
    <row r="79" spans="1:4" s="141" customFormat="1" x14ac:dyDescent="0.25">
      <c r="A79" s="129"/>
      <c r="B79" s="129"/>
      <c r="C79" s="130"/>
      <c r="D79" s="130"/>
    </row>
    <row r="80" spans="1:4" s="141" customFormat="1" x14ac:dyDescent="0.25">
      <c r="A80" s="129"/>
      <c r="B80" s="129"/>
      <c r="C80" s="130"/>
      <c r="D80" s="130"/>
    </row>
  </sheetData>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70" zoomScaleNormal="70" workbookViewId="0">
      <pane xSplit="1" ySplit="2" topLeftCell="B3" activePane="bottomRight" state="frozen"/>
      <selection pane="topRight" activeCell="B1" sqref="B1"/>
      <selection pane="bottomLeft" activeCell="A3" sqref="A3"/>
      <selection pane="bottomRight" sqref="A1:F1"/>
    </sheetView>
  </sheetViews>
  <sheetFormatPr baseColWidth="10" defaultRowHeight="16.5" x14ac:dyDescent="0.3"/>
  <cols>
    <col min="1" max="1" width="32.28515625" style="116" customWidth="1"/>
    <col min="2" max="2" width="19.5703125" style="117" bestFit="1" customWidth="1"/>
    <col min="3" max="3" width="16.28515625" style="118" customWidth="1"/>
    <col min="4" max="4" width="16.28515625" style="117" customWidth="1"/>
    <col min="5" max="5" width="16.5703125" style="117" customWidth="1"/>
    <col min="6" max="6" width="25.28515625" style="116" customWidth="1"/>
    <col min="7" max="16384" width="11.42578125" style="105"/>
  </cols>
  <sheetData>
    <row r="1" spans="1:6" ht="49.5" customHeight="1" x14ac:dyDescent="0.3">
      <c r="A1" s="248" t="s">
        <v>164</v>
      </c>
      <c r="B1" s="248"/>
      <c r="C1" s="248"/>
      <c r="D1" s="248"/>
      <c r="E1" s="248"/>
      <c r="F1" s="248"/>
    </row>
    <row r="2" spans="1:6" ht="54" x14ac:dyDescent="0.3">
      <c r="A2" s="106" t="s">
        <v>5</v>
      </c>
      <c r="B2" s="107" t="s">
        <v>165</v>
      </c>
      <c r="C2" s="107" t="s">
        <v>166</v>
      </c>
      <c r="D2" s="107" t="s">
        <v>1</v>
      </c>
      <c r="E2" s="107" t="s">
        <v>167</v>
      </c>
      <c r="F2" s="106" t="s">
        <v>65</v>
      </c>
    </row>
    <row r="3" spans="1:6" ht="99" x14ac:dyDescent="0.3">
      <c r="A3" s="108" t="s">
        <v>168</v>
      </c>
      <c r="B3" s="109" t="s">
        <v>169</v>
      </c>
      <c r="C3" s="110" t="s">
        <v>70</v>
      </c>
      <c r="D3" s="109">
        <v>7</v>
      </c>
      <c r="E3" s="109" t="s">
        <v>2</v>
      </c>
      <c r="F3" s="111" t="s">
        <v>170</v>
      </c>
    </row>
    <row r="4" spans="1:6" ht="99" x14ac:dyDescent="0.3">
      <c r="A4" s="108" t="s">
        <v>171</v>
      </c>
      <c r="B4" s="109" t="s">
        <v>169</v>
      </c>
      <c r="C4" s="110" t="s">
        <v>70</v>
      </c>
      <c r="D4" s="109" t="s">
        <v>172</v>
      </c>
      <c r="E4" s="109" t="s">
        <v>2</v>
      </c>
      <c r="F4" s="111" t="s">
        <v>299</v>
      </c>
    </row>
    <row r="5" spans="1:6" ht="99" x14ac:dyDescent="0.3">
      <c r="A5" s="112" t="s">
        <v>174</v>
      </c>
      <c r="B5" s="109" t="s">
        <v>169</v>
      </c>
      <c r="C5" s="110" t="s">
        <v>70</v>
      </c>
      <c r="D5" s="109" t="s">
        <v>175</v>
      </c>
      <c r="E5" s="109" t="s">
        <v>2</v>
      </c>
      <c r="F5" s="111" t="s">
        <v>170</v>
      </c>
    </row>
    <row r="6" spans="1:6" ht="150" customHeight="1" x14ac:dyDescent="0.3">
      <c r="A6" s="112" t="s">
        <v>176</v>
      </c>
      <c r="B6" s="109" t="s">
        <v>169</v>
      </c>
      <c r="C6" s="110" t="s">
        <v>70</v>
      </c>
      <c r="D6" s="109" t="s">
        <v>177</v>
      </c>
      <c r="E6" s="109" t="s">
        <v>173</v>
      </c>
      <c r="F6" s="111" t="s">
        <v>178</v>
      </c>
    </row>
    <row r="7" spans="1:6" ht="148.5" x14ac:dyDescent="0.3">
      <c r="A7" s="112" t="s">
        <v>179</v>
      </c>
      <c r="B7" s="109" t="s">
        <v>169</v>
      </c>
      <c r="C7" s="113" t="s">
        <v>180</v>
      </c>
      <c r="D7" s="109" t="s">
        <v>177</v>
      </c>
      <c r="E7" s="109" t="s">
        <v>173</v>
      </c>
      <c r="F7" s="111" t="s">
        <v>178</v>
      </c>
    </row>
    <row r="8" spans="1:6" ht="148.5" x14ac:dyDescent="0.3">
      <c r="A8" s="112" t="s">
        <v>181</v>
      </c>
      <c r="B8" s="109" t="s">
        <v>169</v>
      </c>
      <c r="C8" s="114" t="s">
        <v>180</v>
      </c>
      <c r="D8" s="109" t="s">
        <v>177</v>
      </c>
      <c r="E8" s="109" t="s">
        <v>173</v>
      </c>
      <c r="F8" s="111" t="s">
        <v>178</v>
      </c>
    </row>
    <row r="9" spans="1:6" ht="148.5" x14ac:dyDescent="0.3">
      <c r="A9" s="112" t="s">
        <v>182</v>
      </c>
      <c r="B9" s="109" t="s">
        <v>169</v>
      </c>
      <c r="C9" s="113" t="s">
        <v>180</v>
      </c>
      <c r="D9" s="109" t="s">
        <v>177</v>
      </c>
      <c r="E9" s="109" t="s">
        <v>173</v>
      </c>
      <c r="F9" s="111" t="s">
        <v>178</v>
      </c>
    </row>
    <row r="10" spans="1:6" ht="148.5" x14ac:dyDescent="0.3">
      <c r="A10" s="112" t="s">
        <v>183</v>
      </c>
      <c r="B10" s="109" t="s">
        <v>169</v>
      </c>
      <c r="C10" s="113" t="s">
        <v>180</v>
      </c>
      <c r="D10" s="109" t="s">
        <v>177</v>
      </c>
      <c r="E10" s="109" t="s">
        <v>173</v>
      </c>
      <c r="F10" s="111" t="s">
        <v>178</v>
      </c>
    </row>
    <row r="11" spans="1:6" ht="144.75" customHeight="1" x14ac:dyDescent="0.3">
      <c r="A11" s="112" t="s">
        <v>184</v>
      </c>
      <c r="B11" s="109" t="s">
        <v>169</v>
      </c>
      <c r="C11" s="110" t="s">
        <v>180</v>
      </c>
      <c r="D11" s="109" t="s">
        <v>177</v>
      </c>
      <c r="E11" s="109" t="s">
        <v>173</v>
      </c>
      <c r="F11" s="111" t="s">
        <v>178</v>
      </c>
    </row>
    <row r="12" spans="1:6" ht="99" x14ac:dyDescent="0.3">
      <c r="A12" s="112" t="s">
        <v>185</v>
      </c>
      <c r="B12" s="109" t="s">
        <v>169</v>
      </c>
      <c r="C12" s="110" t="s">
        <v>70</v>
      </c>
      <c r="D12" s="109" t="s">
        <v>175</v>
      </c>
      <c r="E12" s="109" t="s">
        <v>2</v>
      </c>
      <c r="F12" s="111" t="s">
        <v>170</v>
      </c>
    </row>
    <row r="13" spans="1:6" ht="276" customHeight="1" x14ac:dyDescent="0.3">
      <c r="A13" s="112" t="s">
        <v>186</v>
      </c>
      <c r="B13" s="109" t="s">
        <v>169</v>
      </c>
      <c r="C13" s="115">
        <v>1695473850</v>
      </c>
      <c r="D13" s="109" t="s">
        <v>187</v>
      </c>
      <c r="E13" s="109" t="s">
        <v>173</v>
      </c>
      <c r="F13" s="111" t="s">
        <v>188</v>
      </c>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33"/>
  <sheetViews>
    <sheetView zoomScale="90" zoomScaleNormal="90" workbookViewId="0">
      <selection activeCell="C11" sqref="C11:G12"/>
    </sheetView>
  </sheetViews>
  <sheetFormatPr baseColWidth="10" defaultRowHeight="15" x14ac:dyDescent="0.25"/>
  <cols>
    <col min="2" max="2" width="50.42578125" bestFit="1" customWidth="1"/>
    <col min="3" max="3" width="35.28515625" customWidth="1"/>
    <col min="5" max="5" width="12.5703125" customWidth="1"/>
    <col min="6" max="6" width="11.85546875" customWidth="1"/>
    <col min="7" max="7" width="47.5703125" customWidth="1"/>
  </cols>
  <sheetData>
    <row r="3" spans="2:7" ht="16.5" customHeight="1" x14ac:dyDescent="0.25"/>
    <row r="9" spans="2:7" x14ac:dyDescent="0.25">
      <c r="B9" s="250" t="s">
        <v>31</v>
      </c>
      <c r="C9" s="250"/>
      <c r="D9" s="250"/>
      <c r="E9" s="250"/>
      <c r="F9" s="250"/>
      <c r="G9" s="250"/>
    </row>
    <row r="10" spans="2:7" x14ac:dyDescent="0.25">
      <c r="B10" s="250"/>
      <c r="C10" s="250"/>
      <c r="D10" s="250"/>
      <c r="E10" s="250"/>
      <c r="F10" s="250"/>
      <c r="G10" s="250"/>
    </row>
    <row r="11" spans="2:7" x14ac:dyDescent="0.25">
      <c r="B11" s="253" t="s">
        <v>33</v>
      </c>
      <c r="C11" s="254" t="s">
        <v>105</v>
      </c>
      <c r="D11" s="254"/>
      <c r="E11" s="254"/>
      <c r="F11" s="254"/>
      <c r="G11" s="254"/>
    </row>
    <row r="12" spans="2:7" x14ac:dyDescent="0.25">
      <c r="B12" s="253"/>
      <c r="C12" s="254"/>
      <c r="D12" s="254"/>
      <c r="E12" s="254"/>
      <c r="F12" s="254"/>
      <c r="G12" s="254"/>
    </row>
    <row r="13" spans="2:7" ht="18.75" customHeight="1" x14ac:dyDescent="0.25">
      <c r="B13" s="252" t="s">
        <v>32</v>
      </c>
      <c r="C13" s="251" t="s">
        <v>106</v>
      </c>
      <c r="D13" s="251"/>
      <c r="E13" s="251"/>
      <c r="F13" s="251"/>
      <c r="G13" s="251"/>
    </row>
    <row r="14" spans="2:7" ht="18.75" customHeight="1" x14ac:dyDescent="0.25">
      <c r="B14" s="252"/>
      <c r="C14" s="251" t="s">
        <v>107</v>
      </c>
      <c r="D14" s="251"/>
      <c r="E14" s="251"/>
      <c r="F14" s="251"/>
      <c r="G14" s="251"/>
    </row>
    <row r="15" spans="2:7" ht="18.75" customHeight="1" x14ac:dyDescent="0.25"/>
    <row r="16" spans="2:7" ht="18.75" customHeight="1" x14ac:dyDescent="0.25">
      <c r="B16" s="250" t="s">
        <v>103</v>
      </c>
      <c r="C16" s="250"/>
      <c r="D16" s="250"/>
      <c r="E16" s="250"/>
      <c r="F16" s="250"/>
      <c r="G16" s="250"/>
    </row>
    <row r="17" spans="2:7" ht="18.75" customHeight="1" x14ac:dyDescent="0.25">
      <c r="B17" s="250"/>
      <c r="C17" s="250"/>
      <c r="D17" s="250"/>
      <c r="E17" s="250"/>
      <c r="F17" s="250"/>
      <c r="G17" s="250"/>
    </row>
    <row r="18" spans="2:7" ht="21" x14ac:dyDescent="0.25">
      <c r="F18" s="20">
        <f>+IF(AND($F$20,$F$21,$F$22,$F$23,$F$29),1,0)</f>
        <v>0</v>
      </c>
      <c r="G18" s="95" t="str">
        <f>+IF(F18=1,"HABILITADO"&amp;B35,"RECHAZADO"&amp;B35)</f>
        <v>RECHAZADO</v>
      </c>
    </row>
    <row r="19" spans="2:7" ht="30" x14ac:dyDescent="0.25">
      <c r="B19" s="24" t="s">
        <v>15</v>
      </c>
      <c r="C19" s="25" t="s">
        <v>30</v>
      </c>
      <c r="D19" s="24" t="s">
        <v>17</v>
      </c>
      <c r="E19" s="25" t="s">
        <v>18</v>
      </c>
      <c r="F19" s="24" t="s">
        <v>2</v>
      </c>
      <c r="G19" s="25" t="s">
        <v>22</v>
      </c>
    </row>
    <row r="20" spans="2:7" x14ac:dyDescent="0.25">
      <c r="B20" s="14" t="s">
        <v>16</v>
      </c>
      <c r="C20" s="16" t="s">
        <v>106</v>
      </c>
      <c r="D20" s="15">
        <v>7421</v>
      </c>
      <c r="E20" s="2" t="s">
        <v>11</v>
      </c>
      <c r="F20" s="15">
        <v>1</v>
      </c>
      <c r="G20" s="16" t="str">
        <f>+IF(F20=1,"HABILITADO","RECHAZADO")</f>
        <v>HABILITADO</v>
      </c>
    </row>
    <row r="21" spans="2:7" x14ac:dyDescent="0.25">
      <c r="B21" s="14" t="s">
        <v>7</v>
      </c>
      <c r="C21" s="16" t="s">
        <v>106</v>
      </c>
      <c r="D21" s="19">
        <v>84</v>
      </c>
      <c r="E21" s="2">
        <f>+'CAP ORG TEC'!G20</f>
        <v>97</v>
      </c>
      <c r="F21" s="15">
        <f>+IF(E21&gt;=D21,1,0)</f>
        <v>1</v>
      </c>
      <c r="G21" s="16" t="str">
        <f t="shared" ref="G21:G23" si="0">+IF(F21=1,"HABILITADO","RECHAZADO")</f>
        <v>HABILITADO</v>
      </c>
    </row>
    <row r="22" spans="2:7" ht="30" x14ac:dyDescent="0.25">
      <c r="B22" s="14" t="s">
        <v>13</v>
      </c>
      <c r="C22" s="16" t="s">
        <v>107</v>
      </c>
      <c r="D22" s="19">
        <v>5</v>
      </c>
      <c r="E22" s="99">
        <f>+'EXP PROB'!$E$20</f>
        <v>16.483339999999998</v>
      </c>
      <c r="F22" s="15">
        <f>+IF(E22&gt;=D22,1,0)</f>
        <v>1</v>
      </c>
      <c r="G22" s="16" t="str">
        <f t="shared" si="0"/>
        <v>HABILITADO</v>
      </c>
    </row>
    <row r="23" spans="2:7" x14ac:dyDescent="0.25">
      <c r="B23" s="14" t="s">
        <v>19</v>
      </c>
      <c r="C23" s="16" t="s">
        <v>106</v>
      </c>
      <c r="D23" s="14"/>
      <c r="E23" s="14"/>
      <c r="F23" s="15">
        <f>+IF(AND(F24:F26),1,0)</f>
        <v>0</v>
      </c>
      <c r="G23" s="16" t="str">
        <f t="shared" si="0"/>
        <v>RECHAZADO</v>
      </c>
    </row>
    <row r="24" spans="2:7" x14ac:dyDescent="0.25">
      <c r="B24" s="17" t="s">
        <v>23</v>
      </c>
      <c r="C24" s="16"/>
      <c r="D24" s="18">
        <f>ROUND(50%*(16776549795/566700),2)</f>
        <v>14801.97</v>
      </c>
      <c r="E24" s="100">
        <f>+'EXP ACREDITADA'!T29</f>
        <v>0</v>
      </c>
      <c r="F24" s="15">
        <f>+IF(E24&gt;=D24,1,0)</f>
        <v>0</v>
      </c>
      <c r="G24" s="16"/>
    </row>
    <row r="25" spans="2:7" x14ac:dyDescent="0.25">
      <c r="B25" s="17" t="s">
        <v>24</v>
      </c>
      <c r="C25" s="16"/>
      <c r="D25" s="19">
        <v>1000</v>
      </c>
      <c r="E25" s="100">
        <f>+'EXP ACREDITADA'!L29</f>
        <v>0</v>
      </c>
      <c r="F25" s="15">
        <f>+IF(E25&gt;=D25,1,0)</f>
        <v>0</v>
      </c>
      <c r="G25" s="16"/>
    </row>
    <row r="26" spans="2:7" x14ac:dyDescent="0.25">
      <c r="B26" s="17" t="s">
        <v>25</v>
      </c>
      <c r="C26" s="16"/>
      <c r="D26" s="19">
        <v>40</v>
      </c>
      <c r="E26" s="42">
        <f>+'EXP ACREDITADA'!M29</f>
        <v>0</v>
      </c>
      <c r="F26" s="15">
        <f>+IF(E26&gt;=D26,1,0)</f>
        <v>0</v>
      </c>
      <c r="G26" s="16"/>
    </row>
    <row r="28" spans="2:7" s="63" customFormat="1" ht="21" x14ac:dyDescent="0.25">
      <c r="B28" s="250" t="s">
        <v>298</v>
      </c>
      <c r="C28" s="250"/>
      <c r="D28" s="250"/>
      <c r="E28" s="250"/>
      <c r="F28" s="250"/>
      <c r="G28" s="250"/>
    </row>
    <row r="29" spans="2:7" x14ac:dyDescent="0.25">
      <c r="B29" s="167" t="s">
        <v>0</v>
      </c>
      <c r="C29" s="97" t="s">
        <v>11</v>
      </c>
      <c r="D29" s="249" t="s">
        <v>296</v>
      </c>
      <c r="E29" s="249"/>
      <c r="F29" s="15">
        <f>+IF(AND(F30:F33),1,0)</f>
        <v>0</v>
      </c>
      <c r="G29" s="16" t="str">
        <f>+IF(F29=1,"CUMPLE","NO CUMPLE")</f>
        <v>NO CUMPLE</v>
      </c>
    </row>
    <row r="30" spans="2:7" x14ac:dyDescent="0.25">
      <c r="B30" s="17" t="s">
        <v>26</v>
      </c>
      <c r="C30" s="16"/>
      <c r="D30" s="19">
        <v>10</v>
      </c>
      <c r="E30" s="85">
        <f>+'DIR GENERAL'!E14</f>
        <v>0</v>
      </c>
      <c r="F30" s="15">
        <f>+IF(E30&gt;=D30,1,0)</f>
        <v>0</v>
      </c>
      <c r="G30" s="16" t="str">
        <f t="shared" ref="G30:G33" si="1">+IF(F30=1,"CUMPLE","NO CUMPLE")</f>
        <v>NO CUMPLE</v>
      </c>
    </row>
    <row r="31" spans="2:7" x14ac:dyDescent="0.25">
      <c r="B31" s="17" t="s">
        <v>28</v>
      </c>
      <c r="C31" s="16"/>
      <c r="D31" s="19">
        <v>7</v>
      </c>
      <c r="E31" s="85">
        <f>+JURIDICO!E14</f>
        <v>10.147499999999999</v>
      </c>
      <c r="F31" s="15">
        <f>+IF(E31&gt;=D31,1,0)</f>
        <v>1</v>
      </c>
      <c r="G31" s="16" t="str">
        <f t="shared" si="1"/>
        <v>CUMPLE</v>
      </c>
    </row>
    <row r="32" spans="2:7" x14ac:dyDescent="0.25">
      <c r="B32" s="17" t="s">
        <v>27</v>
      </c>
      <c r="C32" s="16"/>
      <c r="D32" s="19">
        <v>7</v>
      </c>
      <c r="E32" s="85">
        <f>+TECNICO!E14</f>
        <v>0</v>
      </c>
      <c r="F32" s="15">
        <f>+IF(E32&gt;=D32,1,0)</f>
        <v>0</v>
      </c>
      <c r="G32" s="16" t="str">
        <f t="shared" si="1"/>
        <v>NO CUMPLE</v>
      </c>
    </row>
    <row r="33" spans="2:7" x14ac:dyDescent="0.25">
      <c r="B33" s="17" t="s">
        <v>29</v>
      </c>
      <c r="C33" s="16"/>
      <c r="D33" s="19">
        <v>7</v>
      </c>
      <c r="E33" s="85">
        <f>+ADMINISTRATIVO!E14</f>
        <v>0</v>
      </c>
      <c r="F33" s="15">
        <f>+IF(E33&gt;=D33,1,0)</f>
        <v>0</v>
      </c>
      <c r="G33" s="16" t="str">
        <f t="shared" si="1"/>
        <v>NO CUMPLE</v>
      </c>
    </row>
  </sheetData>
  <mergeCells count="9">
    <mergeCell ref="D29:E29"/>
    <mergeCell ref="B9:G10"/>
    <mergeCell ref="C13:G13"/>
    <mergeCell ref="C14:G14"/>
    <mergeCell ref="B13:B14"/>
    <mergeCell ref="B16:G17"/>
    <mergeCell ref="B11:B12"/>
    <mergeCell ref="C11:G12"/>
    <mergeCell ref="B28:G2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0"/>
  <sheetViews>
    <sheetView tabSelected="1" workbookViewId="0">
      <selection activeCell="B11" sqref="B11:F12"/>
    </sheetView>
  </sheetViews>
  <sheetFormatPr baseColWidth="10" defaultRowHeight="15" x14ac:dyDescent="0.25"/>
  <cols>
    <col min="2" max="2" width="20.140625" bestFit="1" customWidth="1"/>
    <col min="3" max="3" width="57.140625" customWidth="1"/>
    <col min="6" max="6" width="36" customWidth="1"/>
  </cols>
  <sheetData>
    <row r="3" spans="2:7" ht="16.5" customHeight="1" x14ac:dyDescent="0.25"/>
    <row r="9" spans="2:7" ht="15" customHeight="1" x14ac:dyDescent="0.25">
      <c r="B9" s="255" t="s">
        <v>31</v>
      </c>
      <c r="C9" s="255"/>
      <c r="D9" s="255"/>
      <c r="E9" s="255"/>
      <c r="F9" s="255"/>
      <c r="G9" s="27"/>
    </row>
    <row r="10" spans="2:7" ht="15" customHeight="1" x14ac:dyDescent="0.25">
      <c r="B10" s="255"/>
      <c r="C10" s="255"/>
      <c r="D10" s="255"/>
      <c r="E10" s="255"/>
      <c r="F10" s="255"/>
      <c r="G10" s="27"/>
    </row>
    <row r="11" spans="2:7" ht="15" customHeight="1" x14ac:dyDescent="0.25">
      <c r="B11" s="255" t="s">
        <v>16</v>
      </c>
      <c r="C11" s="255"/>
      <c r="D11" s="255"/>
      <c r="E11" s="255"/>
      <c r="F11" s="255"/>
      <c r="G11" s="27"/>
    </row>
    <row r="12" spans="2:7" ht="15" customHeight="1" x14ac:dyDescent="0.25">
      <c r="B12" s="255"/>
      <c r="C12" s="255"/>
      <c r="D12" s="255"/>
      <c r="E12" s="255"/>
      <c r="F12" s="255"/>
      <c r="G12" s="27"/>
    </row>
    <row r="13" spans="2:7" x14ac:dyDescent="0.25">
      <c r="B13" s="252" t="s">
        <v>33</v>
      </c>
      <c r="C13" s="256" t="s">
        <v>105</v>
      </c>
      <c r="D13" s="256"/>
      <c r="E13" s="256"/>
      <c r="F13" s="256"/>
      <c r="G13" s="23"/>
    </row>
    <row r="14" spans="2:7" x14ac:dyDescent="0.25">
      <c r="B14" s="252"/>
      <c r="C14" s="256"/>
      <c r="D14" s="256"/>
      <c r="E14" s="256"/>
      <c r="F14" s="256"/>
      <c r="G14" s="23"/>
    </row>
    <row r="15" spans="2:7" ht="18.75" customHeight="1" x14ac:dyDescent="0.25">
      <c r="B15" s="252" t="s">
        <v>32</v>
      </c>
      <c r="C15" s="256" t="str">
        <f>+'EVAL TECN'!C13:G13</f>
        <v>RED4 TELECOMUNICACIONES S.C</v>
      </c>
      <c r="D15" s="256"/>
      <c r="E15" s="256"/>
      <c r="F15" s="256"/>
      <c r="G15" s="23"/>
    </row>
    <row r="16" spans="2:7" ht="18.75" customHeight="1" x14ac:dyDescent="0.25">
      <c r="B16" s="252"/>
      <c r="C16" s="256" t="str">
        <f>+'EVAL TECN'!C14:G14</f>
        <v>DCS DIGITAL COMMUNICATION SYSTEMS S.A.S</v>
      </c>
      <c r="D16" s="256"/>
      <c r="E16" s="256"/>
      <c r="F16" s="256"/>
      <c r="G16" s="23"/>
    </row>
    <row r="17" spans="2:7" ht="18.75" customHeight="1" x14ac:dyDescent="0.25">
      <c r="B17" s="26"/>
      <c r="C17" s="10"/>
      <c r="D17" s="10"/>
      <c r="E17" s="10"/>
      <c r="F17" s="10"/>
      <c r="G17" s="10"/>
    </row>
    <row r="18" spans="2:7" x14ac:dyDescent="0.25">
      <c r="B18" s="261" t="s">
        <v>35</v>
      </c>
      <c r="C18" s="262"/>
      <c r="D18" s="30" t="s">
        <v>1</v>
      </c>
      <c r="E18" s="30" t="s">
        <v>2</v>
      </c>
      <c r="F18" s="30" t="s">
        <v>34</v>
      </c>
    </row>
    <row r="19" spans="2:7" ht="123" customHeight="1" x14ac:dyDescent="0.25">
      <c r="B19" s="257" t="s">
        <v>3</v>
      </c>
      <c r="C19" s="258"/>
      <c r="D19" s="5" t="s">
        <v>108</v>
      </c>
      <c r="E19" s="4" t="s">
        <v>2</v>
      </c>
      <c r="F19" s="6" t="s">
        <v>109</v>
      </c>
    </row>
    <row r="20" spans="2:7" ht="198.75" customHeight="1" x14ac:dyDescent="0.25">
      <c r="B20" s="259" t="s">
        <v>4</v>
      </c>
      <c r="C20" s="260"/>
      <c r="D20" s="29" t="s">
        <v>111</v>
      </c>
      <c r="E20" s="29" t="s">
        <v>2</v>
      </c>
      <c r="F20" s="96" t="s">
        <v>110</v>
      </c>
    </row>
  </sheetData>
  <mergeCells count="10">
    <mergeCell ref="B13:B14"/>
    <mergeCell ref="B9:F10"/>
    <mergeCell ref="B11:F12"/>
    <mergeCell ref="C13:F14"/>
    <mergeCell ref="B20:C20"/>
    <mergeCell ref="B18:C18"/>
    <mergeCell ref="B15:B16"/>
    <mergeCell ref="C15:F15"/>
    <mergeCell ref="C16:F16"/>
    <mergeCell ref="B19:C19"/>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I21"/>
  <sheetViews>
    <sheetView zoomScale="80" zoomScaleNormal="80" workbookViewId="0">
      <selection activeCell="C13" sqref="C13:I14"/>
    </sheetView>
  </sheetViews>
  <sheetFormatPr baseColWidth="10" defaultRowHeight="15" x14ac:dyDescent="0.25"/>
  <cols>
    <col min="2" max="2" width="25" customWidth="1"/>
    <col min="3" max="3" width="57.140625" customWidth="1"/>
    <col min="4" max="4" width="29" customWidth="1"/>
    <col min="5" max="5" width="16.5703125" customWidth="1"/>
    <col min="6" max="7" width="15.140625" customWidth="1"/>
    <col min="9" max="9" width="36" customWidth="1"/>
    <col min="10" max="10" width="23" customWidth="1"/>
  </cols>
  <sheetData>
    <row r="3" spans="2:9" ht="16.5" customHeight="1" x14ac:dyDescent="0.25"/>
    <row r="8" spans="2:9" x14ac:dyDescent="0.25">
      <c r="D8">
        <f>+'EVAL TECN'!C13:G13</f>
        <v>0</v>
      </c>
    </row>
    <row r="9" spans="2:9" ht="15" customHeight="1" x14ac:dyDescent="0.25">
      <c r="B9" s="250" t="s">
        <v>31</v>
      </c>
      <c r="C9" s="250"/>
      <c r="D9" s="250"/>
      <c r="E9" s="250"/>
      <c r="F9" s="250"/>
      <c r="G9" s="250"/>
      <c r="H9" s="250"/>
      <c r="I9" s="250"/>
    </row>
    <row r="10" spans="2:9" ht="15" customHeight="1" x14ac:dyDescent="0.25">
      <c r="B10" s="250"/>
      <c r="C10" s="250"/>
      <c r="D10" s="250"/>
      <c r="E10" s="250"/>
      <c r="F10" s="250"/>
      <c r="G10" s="250"/>
      <c r="H10" s="250"/>
      <c r="I10" s="250"/>
    </row>
    <row r="11" spans="2:9" ht="15" customHeight="1" x14ac:dyDescent="0.25">
      <c r="B11" s="250" t="s">
        <v>7</v>
      </c>
      <c r="C11" s="250"/>
      <c r="D11" s="250"/>
      <c r="E11" s="250"/>
      <c r="F11" s="250"/>
      <c r="G11" s="250"/>
      <c r="H11" s="250"/>
      <c r="I11" s="250"/>
    </row>
    <row r="12" spans="2:9" ht="15" customHeight="1" x14ac:dyDescent="0.25">
      <c r="B12" s="250"/>
      <c r="C12" s="250"/>
      <c r="D12" s="250"/>
      <c r="E12" s="250"/>
      <c r="F12" s="250"/>
      <c r="G12" s="250"/>
      <c r="H12" s="250"/>
      <c r="I12" s="250"/>
    </row>
    <row r="13" spans="2:9" x14ac:dyDescent="0.25">
      <c r="B13" s="253" t="s">
        <v>33</v>
      </c>
      <c r="C13" s="256" t="str">
        <f>+'RUP CIIU'!C13:F14</f>
        <v>UNIÓN TEMPORAL INTERVENTORES FIBRA ÓPTICA 2012</v>
      </c>
      <c r="D13" s="256"/>
      <c r="E13" s="256"/>
      <c r="F13" s="256"/>
      <c r="G13" s="256"/>
      <c r="H13" s="256"/>
      <c r="I13" s="256"/>
    </row>
    <row r="14" spans="2:9" x14ac:dyDescent="0.25">
      <c r="B14" s="253"/>
      <c r="C14" s="256"/>
      <c r="D14" s="256"/>
      <c r="E14" s="256"/>
      <c r="F14" s="256"/>
      <c r="G14" s="256"/>
      <c r="H14" s="256"/>
      <c r="I14" s="256"/>
    </row>
    <row r="15" spans="2:9" ht="18.75" customHeight="1" x14ac:dyDescent="0.25">
      <c r="B15" s="252" t="s">
        <v>32</v>
      </c>
      <c r="C15" s="256" t="str">
        <f>+'EVAL TECN'!C13:G13</f>
        <v>RED4 TELECOMUNICACIONES S.C</v>
      </c>
      <c r="D15" s="256"/>
      <c r="E15" s="256"/>
      <c r="F15" s="256"/>
      <c r="G15" s="256"/>
      <c r="H15" s="256"/>
      <c r="I15" s="256"/>
    </row>
    <row r="16" spans="2:9" ht="18.75" customHeight="1" x14ac:dyDescent="0.25">
      <c r="B16" s="252"/>
      <c r="C16" s="256" t="str">
        <f>+'EVAL TECN'!C14:G14</f>
        <v>DCS DIGITAL COMMUNICATION SYSTEMS S.A.S</v>
      </c>
      <c r="D16" s="256"/>
      <c r="E16" s="256"/>
      <c r="F16" s="256"/>
      <c r="G16" s="256"/>
      <c r="H16" s="256"/>
      <c r="I16" s="256"/>
    </row>
    <row r="18" spans="2:9" x14ac:dyDescent="0.25">
      <c r="B18" t="s">
        <v>5</v>
      </c>
      <c r="C18">
        <v>84</v>
      </c>
    </row>
    <row r="19" spans="2:9" s="8" customFormat="1" ht="60" x14ac:dyDescent="0.25">
      <c r="B19" s="264" t="s">
        <v>36</v>
      </c>
      <c r="C19" s="265"/>
      <c r="D19" s="25" t="s">
        <v>6</v>
      </c>
      <c r="E19" s="25" t="s">
        <v>7</v>
      </c>
      <c r="F19" s="25" t="s">
        <v>1</v>
      </c>
      <c r="G19" s="25" t="s">
        <v>8</v>
      </c>
      <c r="H19" s="25" t="s">
        <v>2</v>
      </c>
      <c r="I19" s="25" t="s">
        <v>34</v>
      </c>
    </row>
    <row r="20" spans="2:9" ht="186.75" customHeight="1" x14ac:dyDescent="0.25">
      <c r="B20" s="263" t="s">
        <v>9</v>
      </c>
      <c r="C20" s="263"/>
      <c r="D20" s="5" t="s">
        <v>112</v>
      </c>
      <c r="E20" s="4">
        <v>97</v>
      </c>
      <c r="F20" s="4">
        <v>108</v>
      </c>
      <c r="G20" s="4">
        <f>+E20</f>
        <v>97</v>
      </c>
      <c r="H20" s="54">
        <f>+IF(G20&gt;=$C$18,1,0)</f>
        <v>1</v>
      </c>
      <c r="I20" s="98" t="s">
        <v>113</v>
      </c>
    </row>
    <row r="21" spans="2:9" ht="72.75" customHeight="1" x14ac:dyDescent="0.25">
      <c r="B21" s="263" t="s">
        <v>10</v>
      </c>
      <c r="C21" s="263"/>
      <c r="D21" s="5" t="s">
        <v>112</v>
      </c>
      <c r="E21" s="4" t="s">
        <v>11</v>
      </c>
      <c r="F21" s="4">
        <v>18</v>
      </c>
      <c r="G21" s="4" t="s">
        <v>11</v>
      </c>
      <c r="H21" s="54">
        <v>1</v>
      </c>
      <c r="I21" s="53" t="s">
        <v>114</v>
      </c>
    </row>
  </sheetData>
  <mergeCells count="10">
    <mergeCell ref="B21:C21"/>
    <mergeCell ref="B20:C20"/>
    <mergeCell ref="B19:C19"/>
    <mergeCell ref="B15:B16"/>
    <mergeCell ref="B9:I10"/>
    <mergeCell ref="B11:I12"/>
    <mergeCell ref="B13:B14"/>
    <mergeCell ref="C13:I14"/>
    <mergeCell ref="C15:I15"/>
    <mergeCell ref="C16:I16"/>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G21"/>
  <sheetViews>
    <sheetView workbookViewId="0">
      <selection activeCell="B11" sqref="B11:G12"/>
    </sheetView>
  </sheetViews>
  <sheetFormatPr baseColWidth="10" defaultRowHeight="15" x14ac:dyDescent="0.25"/>
  <cols>
    <col min="2" max="2" width="18.42578125" customWidth="1"/>
    <col min="3" max="3" width="57.140625" customWidth="1"/>
    <col min="5" max="5" width="13" customWidth="1"/>
    <col min="7" max="7" width="36" customWidth="1"/>
    <col min="8" max="8" width="23" customWidth="1"/>
  </cols>
  <sheetData>
    <row r="3" spans="2:7" ht="16.5" customHeight="1" x14ac:dyDescent="0.25"/>
    <row r="9" spans="2:7" ht="15" customHeight="1" x14ac:dyDescent="0.25">
      <c r="B9" s="255" t="s">
        <v>31</v>
      </c>
      <c r="C9" s="255"/>
      <c r="D9" s="255"/>
      <c r="E9" s="255"/>
      <c r="F9" s="255"/>
      <c r="G9" s="255"/>
    </row>
    <row r="10" spans="2:7" ht="15" customHeight="1" x14ac:dyDescent="0.25">
      <c r="B10" s="255"/>
      <c r="C10" s="255"/>
      <c r="D10" s="255"/>
      <c r="E10" s="255"/>
      <c r="F10" s="255"/>
      <c r="G10" s="255"/>
    </row>
    <row r="11" spans="2:7" ht="15" customHeight="1" x14ac:dyDescent="0.25">
      <c r="B11" s="255" t="s">
        <v>13</v>
      </c>
      <c r="C11" s="255"/>
      <c r="D11" s="255"/>
      <c r="E11" s="255"/>
      <c r="F11" s="255"/>
      <c r="G11" s="255"/>
    </row>
    <row r="12" spans="2:7" ht="15" customHeight="1" x14ac:dyDescent="0.25">
      <c r="B12" s="255"/>
      <c r="C12" s="255"/>
      <c r="D12" s="255"/>
      <c r="E12" s="255"/>
      <c r="F12" s="255"/>
      <c r="G12" s="255"/>
    </row>
    <row r="13" spans="2:7" x14ac:dyDescent="0.25">
      <c r="B13" s="252" t="s">
        <v>33</v>
      </c>
      <c r="C13" s="256" t="str">
        <f>+'RUP CIIU'!C13:F14</f>
        <v>UNIÓN TEMPORAL INTERVENTORES FIBRA ÓPTICA 2012</v>
      </c>
      <c r="D13" s="256"/>
      <c r="E13" s="256"/>
      <c r="F13" s="256"/>
      <c r="G13" s="256"/>
    </row>
    <row r="14" spans="2:7" x14ac:dyDescent="0.25">
      <c r="B14" s="252"/>
      <c r="C14" s="256"/>
      <c r="D14" s="256"/>
      <c r="E14" s="256"/>
      <c r="F14" s="256"/>
      <c r="G14" s="256"/>
    </row>
    <row r="15" spans="2:7" ht="18.75" customHeight="1" x14ac:dyDescent="0.25">
      <c r="B15" s="252" t="s">
        <v>32</v>
      </c>
      <c r="C15" s="256" t="str">
        <f>+'EVAL TECN'!C13:G13</f>
        <v>RED4 TELECOMUNICACIONES S.C</v>
      </c>
      <c r="D15" s="256"/>
      <c r="E15" s="256"/>
      <c r="F15" s="256"/>
      <c r="G15" s="256"/>
    </row>
    <row r="16" spans="2:7" ht="18.75" customHeight="1" x14ac:dyDescent="0.25">
      <c r="B16" s="252"/>
      <c r="C16" s="256" t="str">
        <f>+'EVAL TECN'!C14:G14</f>
        <v>DCS DIGITAL COMMUNICATION SYSTEMS S.A.S</v>
      </c>
      <c r="D16" s="256"/>
      <c r="E16" s="256"/>
      <c r="F16" s="256"/>
      <c r="G16" s="256"/>
    </row>
    <row r="18" spans="2:7" x14ac:dyDescent="0.25">
      <c r="B18" t="s">
        <v>5</v>
      </c>
      <c r="C18">
        <v>5</v>
      </c>
    </row>
    <row r="19" spans="2:7" s="9" customFormat="1" ht="33" customHeight="1" x14ac:dyDescent="0.25">
      <c r="B19" s="31" t="s">
        <v>37</v>
      </c>
      <c r="C19" s="31"/>
      <c r="D19" s="25" t="s">
        <v>1</v>
      </c>
      <c r="E19" s="25" t="s">
        <v>12</v>
      </c>
      <c r="F19" s="25" t="s">
        <v>2</v>
      </c>
      <c r="G19" s="25" t="s">
        <v>34</v>
      </c>
    </row>
    <row r="20" spans="2:7" ht="55.5" customHeight="1" x14ac:dyDescent="0.25">
      <c r="B20" s="266" t="s">
        <v>38</v>
      </c>
      <c r="C20" s="267"/>
      <c r="D20" s="4">
        <v>102</v>
      </c>
      <c r="E20" s="4">
        <v>16.483339999999998</v>
      </c>
      <c r="F20" s="4">
        <f>+IF(E20&gt;=C18,1,0)</f>
        <v>1</v>
      </c>
      <c r="G20" s="6" t="s">
        <v>115</v>
      </c>
    </row>
    <row r="21" spans="2:7" ht="123.75" customHeight="1" x14ac:dyDescent="0.25">
      <c r="B21" s="266" t="s">
        <v>14</v>
      </c>
      <c r="C21" s="267"/>
      <c r="D21" s="4">
        <v>18</v>
      </c>
      <c r="E21" s="4" t="s">
        <v>11</v>
      </c>
      <c r="F21" s="54">
        <v>1</v>
      </c>
      <c r="G21" s="6" t="s">
        <v>116</v>
      </c>
    </row>
  </sheetData>
  <mergeCells count="9">
    <mergeCell ref="B20:C20"/>
    <mergeCell ref="B21:C21"/>
    <mergeCell ref="B13:B14"/>
    <mergeCell ref="B9:G10"/>
    <mergeCell ref="B11:G12"/>
    <mergeCell ref="C13:G14"/>
    <mergeCell ref="C15:G15"/>
    <mergeCell ref="C16:G16"/>
    <mergeCell ref="B15:B16"/>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9"/>
  <sheetViews>
    <sheetView showGridLines="0" zoomScale="80" zoomScaleNormal="80" workbookViewId="0">
      <selection activeCell="D11" sqref="D11:W12"/>
    </sheetView>
  </sheetViews>
  <sheetFormatPr baseColWidth="10" defaultRowHeight="15" x14ac:dyDescent="0.25"/>
  <cols>
    <col min="2" max="2" width="22" customWidth="1"/>
    <col min="3" max="3" width="21" customWidth="1"/>
    <col min="4" max="4" width="21" style="9" customWidth="1"/>
    <col min="5" max="5" width="32.28515625" customWidth="1"/>
    <col min="6" max="6" width="10.7109375" customWidth="1"/>
    <col min="7" max="7" width="11.5703125" bestFit="1" customWidth="1"/>
    <col min="8" max="8" width="14.42578125" customWidth="1"/>
    <col min="9" max="11" width="24.42578125" customWidth="1"/>
    <col min="12" max="12" width="11.28515625" customWidth="1"/>
    <col min="13" max="13" width="9.7109375" customWidth="1"/>
    <col min="14" max="14" width="20" customWidth="1"/>
    <col min="15" max="15" width="13.85546875" customWidth="1"/>
    <col min="16" max="17" width="13.28515625" customWidth="1"/>
    <col min="18" max="19" width="20.28515625" customWidth="1"/>
    <col min="20" max="21" width="11.140625" customWidth="1"/>
    <col min="22" max="22" width="8.7109375" customWidth="1"/>
    <col min="23" max="23" width="62.42578125" customWidth="1"/>
    <col min="262" max="262" width="5.42578125" bestFit="1" customWidth="1"/>
    <col min="263" max="263" width="14" customWidth="1"/>
    <col min="264" max="264" width="20.7109375" customWidth="1"/>
    <col min="265" max="265" width="10.7109375" customWidth="1"/>
    <col min="266" max="266" width="10.5703125" customWidth="1"/>
    <col min="267" max="267" width="13.140625" customWidth="1"/>
    <col min="268" max="268" width="16.28515625" customWidth="1"/>
    <col min="269" max="269" width="11.28515625" customWidth="1"/>
    <col min="270" max="270" width="7.5703125" bestFit="1" customWidth="1"/>
    <col min="271" max="272" width="13.85546875" customWidth="1"/>
    <col min="273" max="274" width="13.28515625" customWidth="1"/>
    <col min="275" max="275" width="20.28515625" customWidth="1"/>
    <col min="276" max="277" width="11.140625" customWidth="1"/>
    <col min="278" max="278" width="8.7109375" customWidth="1"/>
    <col min="279" max="279" width="20.85546875" customWidth="1"/>
    <col min="518" max="518" width="5.42578125" bestFit="1" customWidth="1"/>
    <col min="519" max="519" width="14" customWidth="1"/>
    <col min="520" max="520" width="20.7109375" customWidth="1"/>
    <col min="521" max="521" width="10.7109375" customWidth="1"/>
    <col min="522" max="522" width="10.5703125" customWidth="1"/>
    <col min="523" max="523" width="13.140625" customWidth="1"/>
    <col min="524" max="524" width="16.28515625" customWidth="1"/>
    <col min="525" max="525" width="11.28515625" customWidth="1"/>
    <col min="526" max="526" width="7.5703125" bestFit="1" customWidth="1"/>
    <col min="527" max="528" width="13.85546875" customWidth="1"/>
    <col min="529" max="530" width="13.28515625" customWidth="1"/>
    <col min="531" max="531" width="20.28515625" customWidth="1"/>
    <col min="532" max="533" width="11.140625" customWidth="1"/>
    <col min="534" max="534" width="8.7109375" customWidth="1"/>
    <col min="535" max="535" width="20.85546875" customWidth="1"/>
    <col min="774" max="774" width="5.42578125" bestFit="1" customWidth="1"/>
    <col min="775" max="775" width="14" customWidth="1"/>
    <col min="776" max="776" width="20.7109375" customWidth="1"/>
    <col min="777" max="777" width="10.7109375" customWidth="1"/>
    <col min="778" max="778" width="10.5703125" customWidth="1"/>
    <col min="779" max="779" width="13.140625" customWidth="1"/>
    <col min="780" max="780" width="16.28515625" customWidth="1"/>
    <col min="781" max="781" width="11.28515625" customWidth="1"/>
    <col min="782" max="782" width="7.5703125" bestFit="1" customWidth="1"/>
    <col min="783" max="784" width="13.85546875" customWidth="1"/>
    <col min="785" max="786" width="13.28515625" customWidth="1"/>
    <col min="787" max="787" width="20.28515625" customWidth="1"/>
    <col min="788" max="789" width="11.140625" customWidth="1"/>
    <col min="790" max="790" width="8.7109375" customWidth="1"/>
    <col min="791" max="791" width="20.85546875" customWidth="1"/>
    <col min="1030" max="1030" width="5.42578125" bestFit="1" customWidth="1"/>
    <col min="1031" max="1031" width="14" customWidth="1"/>
    <col min="1032" max="1032" width="20.7109375" customWidth="1"/>
    <col min="1033" max="1033" width="10.7109375" customWidth="1"/>
    <col min="1034" max="1034" width="10.5703125" customWidth="1"/>
    <col min="1035" max="1035" width="13.140625" customWidth="1"/>
    <col min="1036" max="1036" width="16.28515625" customWidth="1"/>
    <col min="1037" max="1037" width="11.28515625" customWidth="1"/>
    <col min="1038" max="1038" width="7.5703125" bestFit="1" customWidth="1"/>
    <col min="1039" max="1040" width="13.85546875" customWidth="1"/>
    <col min="1041" max="1042" width="13.28515625" customWidth="1"/>
    <col min="1043" max="1043" width="20.28515625" customWidth="1"/>
    <col min="1044" max="1045" width="11.140625" customWidth="1"/>
    <col min="1046" max="1046" width="8.7109375" customWidth="1"/>
    <col min="1047" max="1047" width="20.85546875" customWidth="1"/>
    <col min="1286" max="1286" width="5.42578125" bestFit="1" customWidth="1"/>
    <col min="1287" max="1287" width="14" customWidth="1"/>
    <col min="1288" max="1288" width="20.7109375" customWidth="1"/>
    <col min="1289" max="1289" width="10.7109375" customWidth="1"/>
    <col min="1290" max="1290" width="10.5703125" customWidth="1"/>
    <col min="1291" max="1291" width="13.140625" customWidth="1"/>
    <col min="1292" max="1292" width="16.28515625" customWidth="1"/>
    <col min="1293" max="1293" width="11.28515625" customWidth="1"/>
    <col min="1294" max="1294" width="7.5703125" bestFit="1" customWidth="1"/>
    <col min="1295" max="1296" width="13.85546875" customWidth="1"/>
    <col min="1297" max="1298" width="13.28515625" customWidth="1"/>
    <col min="1299" max="1299" width="20.28515625" customWidth="1"/>
    <col min="1300" max="1301" width="11.140625" customWidth="1"/>
    <col min="1302" max="1302" width="8.7109375" customWidth="1"/>
    <col min="1303" max="1303" width="20.85546875" customWidth="1"/>
    <col min="1542" max="1542" width="5.42578125" bestFit="1" customWidth="1"/>
    <col min="1543" max="1543" width="14" customWidth="1"/>
    <col min="1544" max="1544" width="20.7109375" customWidth="1"/>
    <col min="1545" max="1545" width="10.7109375" customWidth="1"/>
    <col min="1546" max="1546" width="10.5703125" customWidth="1"/>
    <col min="1547" max="1547" width="13.140625" customWidth="1"/>
    <col min="1548" max="1548" width="16.28515625" customWidth="1"/>
    <col min="1549" max="1549" width="11.28515625" customWidth="1"/>
    <col min="1550" max="1550" width="7.5703125" bestFit="1" customWidth="1"/>
    <col min="1551" max="1552" width="13.85546875" customWidth="1"/>
    <col min="1553" max="1554" width="13.28515625" customWidth="1"/>
    <col min="1555" max="1555" width="20.28515625" customWidth="1"/>
    <col min="1556" max="1557" width="11.140625" customWidth="1"/>
    <col min="1558" max="1558" width="8.7109375" customWidth="1"/>
    <col min="1559" max="1559" width="20.85546875" customWidth="1"/>
    <col min="1798" max="1798" width="5.42578125" bestFit="1" customWidth="1"/>
    <col min="1799" max="1799" width="14" customWidth="1"/>
    <col min="1800" max="1800" width="20.7109375" customWidth="1"/>
    <col min="1801" max="1801" width="10.7109375" customWidth="1"/>
    <col min="1802" max="1802" width="10.5703125" customWidth="1"/>
    <col min="1803" max="1803" width="13.140625" customWidth="1"/>
    <col min="1804" max="1804" width="16.28515625" customWidth="1"/>
    <col min="1805" max="1805" width="11.28515625" customWidth="1"/>
    <col min="1806" max="1806" width="7.5703125" bestFit="1" customWidth="1"/>
    <col min="1807" max="1808" width="13.85546875" customWidth="1"/>
    <col min="1809" max="1810" width="13.28515625" customWidth="1"/>
    <col min="1811" max="1811" width="20.28515625" customWidth="1"/>
    <col min="1812" max="1813" width="11.140625" customWidth="1"/>
    <col min="1814" max="1814" width="8.7109375" customWidth="1"/>
    <col min="1815" max="1815" width="20.85546875" customWidth="1"/>
    <col min="2054" max="2054" width="5.42578125" bestFit="1" customWidth="1"/>
    <col min="2055" max="2055" width="14" customWidth="1"/>
    <col min="2056" max="2056" width="20.7109375" customWidth="1"/>
    <col min="2057" max="2057" width="10.7109375" customWidth="1"/>
    <col min="2058" max="2058" width="10.5703125" customWidth="1"/>
    <col min="2059" max="2059" width="13.140625" customWidth="1"/>
    <col min="2060" max="2060" width="16.28515625" customWidth="1"/>
    <col min="2061" max="2061" width="11.28515625" customWidth="1"/>
    <col min="2062" max="2062" width="7.5703125" bestFit="1" customWidth="1"/>
    <col min="2063" max="2064" width="13.85546875" customWidth="1"/>
    <col min="2065" max="2066" width="13.28515625" customWidth="1"/>
    <col min="2067" max="2067" width="20.28515625" customWidth="1"/>
    <col min="2068" max="2069" width="11.140625" customWidth="1"/>
    <col min="2070" max="2070" width="8.7109375" customWidth="1"/>
    <col min="2071" max="2071" width="20.85546875" customWidth="1"/>
    <col min="2310" max="2310" width="5.42578125" bestFit="1" customWidth="1"/>
    <col min="2311" max="2311" width="14" customWidth="1"/>
    <col min="2312" max="2312" width="20.7109375" customWidth="1"/>
    <col min="2313" max="2313" width="10.7109375" customWidth="1"/>
    <col min="2314" max="2314" width="10.5703125" customWidth="1"/>
    <col min="2315" max="2315" width="13.140625" customWidth="1"/>
    <col min="2316" max="2316" width="16.28515625" customWidth="1"/>
    <col min="2317" max="2317" width="11.28515625" customWidth="1"/>
    <col min="2318" max="2318" width="7.5703125" bestFit="1" customWidth="1"/>
    <col min="2319" max="2320" width="13.85546875" customWidth="1"/>
    <col min="2321" max="2322" width="13.28515625" customWidth="1"/>
    <col min="2323" max="2323" width="20.28515625" customWidth="1"/>
    <col min="2324" max="2325" width="11.140625" customWidth="1"/>
    <col min="2326" max="2326" width="8.7109375" customWidth="1"/>
    <col min="2327" max="2327" width="20.85546875" customWidth="1"/>
    <col min="2566" max="2566" width="5.42578125" bestFit="1" customWidth="1"/>
    <col min="2567" max="2567" width="14" customWidth="1"/>
    <col min="2568" max="2568" width="20.7109375" customWidth="1"/>
    <col min="2569" max="2569" width="10.7109375" customWidth="1"/>
    <col min="2570" max="2570" width="10.5703125" customWidth="1"/>
    <col min="2571" max="2571" width="13.140625" customWidth="1"/>
    <col min="2572" max="2572" width="16.28515625" customWidth="1"/>
    <col min="2573" max="2573" width="11.28515625" customWidth="1"/>
    <col min="2574" max="2574" width="7.5703125" bestFit="1" customWidth="1"/>
    <col min="2575" max="2576" width="13.85546875" customWidth="1"/>
    <col min="2577" max="2578" width="13.28515625" customWidth="1"/>
    <col min="2579" max="2579" width="20.28515625" customWidth="1"/>
    <col min="2580" max="2581" width="11.140625" customWidth="1"/>
    <col min="2582" max="2582" width="8.7109375" customWidth="1"/>
    <col min="2583" max="2583" width="20.85546875" customWidth="1"/>
    <col min="2822" max="2822" width="5.42578125" bestFit="1" customWidth="1"/>
    <col min="2823" max="2823" width="14" customWidth="1"/>
    <col min="2824" max="2824" width="20.7109375" customWidth="1"/>
    <col min="2825" max="2825" width="10.7109375" customWidth="1"/>
    <col min="2826" max="2826" width="10.5703125" customWidth="1"/>
    <col min="2827" max="2827" width="13.140625" customWidth="1"/>
    <col min="2828" max="2828" width="16.28515625" customWidth="1"/>
    <col min="2829" max="2829" width="11.28515625" customWidth="1"/>
    <col min="2830" max="2830" width="7.5703125" bestFit="1" customWidth="1"/>
    <col min="2831" max="2832" width="13.85546875" customWidth="1"/>
    <col min="2833" max="2834" width="13.28515625" customWidth="1"/>
    <col min="2835" max="2835" width="20.28515625" customWidth="1"/>
    <col min="2836" max="2837" width="11.140625" customWidth="1"/>
    <col min="2838" max="2838" width="8.7109375" customWidth="1"/>
    <col min="2839" max="2839" width="20.85546875" customWidth="1"/>
    <col min="3078" max="3078" width="5.42578125" bestFit="1" customWidth="1"/>
    <col min="3079" max="3079" width="14" customWidth="1"/>
    <col min="3080" max="3080" width="20.7109375" customWidth="1"/>
    <col min="3081" max="3081" width="10.7109375" customWidth="1"/>
    <col min="3082" max="3082" width="10.5703125" customWidth="1"/>
    <col min="3083" max="3083" width="13.140625" customWidth="1"/>
    <col min="3084" max="3084" width="16.28515625" customWidth="1"/>
    <col min="3085" max="3085" width="11.28515625" customWidth="1"/>
    <col min="3086" max="3086" width="7.5703125" bestFit="1" customWidth="1"/>
    <col min="3087" max="3088" width="13.85546875" customWidth="1"/>
    <col min="3089" max="3090" width="13.28515625" customWidth="1"/>
    <col min="3091" max="3091" width="20.28515625" customWidth="1"/>
    <col min="3092" max="3093" width="11.140625" customWidth="1"/>
    <col min="3094" max="3094" width="8.7109375" customWidth="1"/>
    <col min="3095" max="3095" width="20.85546875" customWidth="1"/>
    <col min="3334" max="3334" width="5.42578125" bestFit="1" customWidth="1"/>
    <col min="3335" max="3335" width="14" customWidth="1"/>
    <col min="3336" max="3336" width="20.7109375" customWidth="1"/>
    <col min="3337" max="3337" width="10.7109375" customWidth="1"/>
    <col min="3338" max="3338" width="10.5703125" customWidth="1"/>
    <col min="3339" max="3339" width="13.140625" customWidth="1"/>
    <col min="3340" max="3340" width="16.28515625" customWidth="1"/>
    <col min="3341" max="3341" width="11.28515625" customWidth="1"/>
    <col min="3342" max="3342" width="7.5703125" bestFit="1" customWidth="1"/>
    <col min="3343" max="3344" width="13.85546875" customWidth="1"/>
    <col min="3345" max="3346" width="13.28515625" customWidth="1"/>
    <col min="3347" max="3347" width="20.28515625" customWidth="1"/>
    <col min="3348" max="3349" width="11.140625" customWidth="1"/>
    <col min="3350" max="3350" width="8.7109375" customWidth="1"/>
    <col min="3351" max="3351" width="20.85546875" customWidth="1"/>
    <col min="3590" max="3590" width="5.42578125" bestFit="1" customWidth="1"/>
    <col min="3591" max="3591" width="14" customWidth="1"/>
    <col min="3592" max="3592" width="20.7109375" customWidth="1"/>
    <col min="3593" max="3593" width="10.7109375" customWidth="1"/>
    <col min="3594" max="3594" width="10.5703125" customWidth="1"/>
    <col min="3595" max="3595" width="13.140625" customWidth="1"/>
    <col min="3596" max="3596" width="16.28515625" customWidth="1"/>
    <col min="3597" max="3597" width="11.28515625" customWidth="1"/>
    <col min="3598" max="3598" width="7.5703125" bestFit="1" customWidth="1"/>
    <col min="3599" max="3600" width="13.85546875" customWidth="1"/>
    <col min="3601" max="3602" width="13.28515625" customWidth="1"/>
    <col min="3603" max="3603" width="20.28515625" customWidth="1"/>
    <col min="3604" max="3605" width="11.140625" customWidth="1"/>
    <col min="3606" max="3606" width="8.7109375" customWidth="1"/>
    <col min="3607" max="3607" width="20.85546875" customWidth="1"/>
    <col min="3846" max="3846" width="5.42578125" bestFit="1" customWidth="1"/>
    <col min="3847" max="3847" width="14" customWidth="1"/>
    <col min="3848" max="3848" width="20.7109375" customWidth="1"/>
    <col min="3849" max="3849" width="10.7109375" customWidth="1"/>
    <col min="3850" max="3850" width="10.5703125" customWidth="1"/>
    <col min="3851" max="3851" width="13.140625" customWidth="1"/>
    <col min="3852" max="3852" width="16.28515625" customWidth="1"/>
    <col min="3853" max="3853" width="11.28515625" customWidth="1"/>
    <col min="3854" max="3854" width="7.5703125" bestFit="1" customWidth="1"/>
    <col min="3855" max="3856" width="13.85546875" customWidth="1"/>
    <col min="3857" max="3858" width="13.28515625" customWidth="1"/>
    <col min="3859" max="3859" width="20.28515625" customWidth="1"/>
    <col min="3860" max="3861" width="11.140625" customWidth="1"/>
    <col min="3862" max="3862" width="8.7109375" customWidth="1"/>
    <col min="3863" max="3863" width="20.85546875" customWidth="1"/>
    <col min="4102" max="4102" width="5.42578125" bestFit="1" customWidth="1"/>
    <col min="4103" max="4103" width="14" customWidth="1"/>
    <col min="4104" max="4104" width="20.7109375" customWidth="1"/>
    <col min="4105" max="4105" width="10.7109375" customWidth="1"/>
    <col min="4106" max="4106" width="10.5703125" customWidth="1"/>
    <col min="4107" max="4107" width="13.140625" customWidth="1"/>
    <col min="4108" max="4108" width="16.28515625" customWidth="1"/>
    <col min="4109" max="4109" width="11.28515625" customWidth="1"/>
    <col min="4110" max="4110" width="7.5703125" bestFit="1" customWidth="1"/>
    <col min="4111" max="4112" width="13.85546875" customWidth="1"/>
    <col min="4113" max="4114" width="13.28515625" customWidth="1"/>
    <col min="4115" max="4115" width="20.28515625" customWidth="1"/>
    <col min="4116" max="4117" width="11.140625" customWidth="1"/>
    <col min="4118" max="4118" width="8.7109375" customWidth="1"/>
    <col min="4119" max="4119" width="20.85546875" customWidth="1"/>
    <col min="4358" max="4358" width="5.42578125" bestFit="1" customWidth="1"/>
    <col min="4359" max="4359" width="14" customWidth="1"/>
    <col min="4360" max="4360" width="20.7109375" customWidth="1"/>
    <col min="4361" max="4361" width="10.7109375" customWidth="1"/>
    <col min="4362" max="4362" width="10.5703125" customWidth="1"/>
    <col min="4363" max="4363" width="13.140625" customWidth="1"/>
    <col min="4364" max="4364" width="16.28515625" customWidth="1"/>
    <col min="4365" max="4365" width="11.28515625" customWidth="1"/>
    <col min="4366" max="4366" width="7.5703125" bestFit="1" customWidth="1"/>
    <col min="4367" max="4368" width="13.85546875" customWidth="1"/>
    <col min="4369" max="4370" width="13.28515625" customWidth="1"/>
    <col min="4371" max="4371" width="20.28515625" customWidth="1"/>
    <col min="4372" max="4373" width="11.140625" customWidth="1"/>
    <col min="4374" max="4374" width="8.7109375" customWidth="1"/>
    <col min="4375" max="4375" width="20.85546875" customWidth="1"/>
    <col min="4614" max="4614" width="5.42578125" bestFit="1" customWidth="1"/>
    <col min="4615" max="4615" width="14" customWidth="1"/>
    <col min="4616" max="4616" width="20.7109375" customWidth="1"/>
    <col min="4617" max="4617" width="10.7109375" customWidth="1"/>
    <col min="4618" max="4618" width="10.5703125" customWidth="1"/>
    <col min="4619" max="4619" width="13.140625" customWidth="1"/>
    <col min="4620" max="4620" width="16.28515625" customWidth="1"/>
    <col min="4621" max="4621" width="11.28515625" customWidth="1"/>
    <col min="4622" max="4622" width="7.5703125" bestFit="1" customWidth="1"/>
    <col min="4623" max="4624" width="13.85546875" customWidth="1"/>
    <col min="4625" max="4626" width="13.28515625" customWidth="1"/>
    <col min="4627" max="4627" width="20.28515625" customWidth="1"/>
    <col min="4628" max="4629" width="11.140625" customWidth="1"/>
    <col min="4630" max="4630" width="8.7109375" customWidth="1"/>
    <col min="4631" max="4631" width="20.85546875" customWidth="1"/>
    <col min="4870" max="4870" width="5.42578125" bestFit="1" customWidth="1"/>
    <col min="4871" max="4871" width="14" customWidth="1"/>
    <col min="4872" max="4872" width="20.7109375" customWidth="1"/>
    <col min="4873" max="4873" width="10.7109375" customWidth="1"/>
    <col min="4874" max="4874" width="10.5703125" customWidth="1"/>
    <col min="4875" max="4875" width="13.140625" customWidth="1"/>
    <col min="4876" max="4876" width="16.28515625" customWidth="1"/>
    <col min="4877" max="4877" width="11.28515625" customWidth="1"/>
    <col min="4878" max="4878" width="7.5703125" bestFit="1" customWidth="1"/>
    <col min="4879" max="4880" width="13.85546875" customWidth="1"/>
    <col min="4881" max="4882" width="13.28515625" customWidth="1"/>
    <col min="4883" max="4883" width="20.28515625" customWidth="1"/>
    <col min="4884" max="4885" width="11.140625" customWidth="1"/>
    <col min="4886" max="4886" width="8.7109375" customWidth="1"/>
    <col min="4887" max="4887" width="20.85546875" customWidth="1"/>
    <col min="5126" max="5126" width="5.42578125" bestFit="1" customWidth="1"/>
    <col min="5127" max="5127" width="14" customWidth="1"/>
    <col min="5128" max="5128" width="20.7109375" customWidth="1"/>
    <col min="5129" max="5129" width="10.7109375" customWidth="1"/>
    <col min="5130" max="5130" width="10.5703125" customWidth="1"/>
    <col min="5131" max="5131" width="13.140625" customWidth="1"/>
    <col min="5132" max="5132" width="16.28515625" customWidth="1"/>
    <col min="5133" max="5133" width="11.28515625" customWidth="1"/>
    <col min="5134" max="5134" width="7.5703125" bestFit="1" customWidth="1"/>
    <col min="5135" max="5136" width="13.85546875" customWidth="1"/>
    <col min="5137" max="5138" width="13.28515625" customWidth="1"/>
    <col min="5139" max="5139" width="20.28515625" customWidth="1"/>
    <col min="5140" max="5141" width="11.140625" customWidth="1"/>
    <col min="5142" max="5142" width="8.7109375" customWidth="1"/>
    <col min="5143" max="5143" width="20.85546875" customWidth="1"/>
    <col min="5382" max="5382" width="5.42578125" bestFit="1" customWidth="1"/>
    <col min="5383" max="5383" width="14" customWidth="1"/>
    <col min="5384" max="5384" width="20.7109375" customWidth="1"/>
    <col min="5385" max="5385" width="10.7109375" customWidth="1"/>
    <col min="5386" max="5386" width="10.5703125" customWidth="1"/>
    <col min="5387" max="5387" width="13.140625" customWidth="1"/>
    <col min="5388" max="5388" width="16.28515625" customWidth="1"/>
    <col min="5389" max="5389" width="11.28515625" customWidth="1"/>
    <col min="5390" max="5390" width="7.5703125" bestFit="1" customWidth="1"/>
    <col min="5391" max="5392" width="13.85546875" customWidth="1"/>
    <col min="5393" max="5394" width="13.28515625" customWidth="1"/>
    <col min="5395" max="5395" width="20.28515625" customWidth="1"/>
    <col min="5396" max="5397" width="11.140625" customWidth="1"/>
    <col min="5398" max="5398" width="8.7109375" customWidth="1"/>
    <col min="5399" max="5399" width="20.85546875" customWidth="1"/>
    <col min="5638" max="5638" width="5.42578125" bestFit="1" customWidth="1"/>
    <col min="5639" max="5639" width="14" customWidth="1"/>
    <col min="5640" max="5640" width="20.7109375" customWidth="1"/>
    <col min="5641" max="5641" width="10.7109375" customWidth="1"/>
    <col min="5642" max="5642" width="10.5703125" customWidth="1"/>
    <col min="5643" max="5643" width="13.140625" customWidth="1"/>
    <col min="5644" max="5644" width="16.28515625" customWidth="1"/>
    <col min="5645" max="5645" width="11.28515625" customWidth="1"/>
    <col min="5646" max="5646" width="7.5703125" bestFit="1" customWidth="1"/>
    <col min="5647" max="5648" width="13.85546875" customWidth="1"/>
    <col min="5649" max="5650" width="13.28515625" customWidth="1"/>
    <col min="5651" max="5651" width="20.28515625" customWidth="1"/>
    <col min="5652" max="5653" width="11.140625" customWidth="1"/>
    <col min="5654" max="5654" width="8.7109375" customWidth="1"/>
    <col min="5655" max="5655" width="20.85546875" customWidth="1"/>
    <col min="5894" max="5894" width="5.42578125" bestFit="1" customWidth="1"/>
    <col min="5895" max="5895" width="14" customWidth="1"/>
    <col min="5896" max="5896" width="20.7109375" customWidth="1"/>
    <col min="5897" max="5897" width="10.7109375" customWidth="1"/>
    <col min="5898" max="5898" width="10.5703125" customWidth="1"/>
    <col min="5899" max="5899" width="13.140625" customWidth="1"/>
    <col min="5900" max="5900" width="16.28515625" customWidth="1"/>
    <col min="5901" max="5901" width="11.28515625" customWidth="1"/>
    <col min="5902" max="5902" width="7.5703125" bestFit="1" customWidth="1"/>
    <col min="5903" max="5904" width="13.85546875" customWidth="1"/>
    <col min="5905" max="5906" width="13.28515625" customWidth="1"/>
    <col min="5907" max="5907" width="20.28515625" customWidth="1"/>
    <col min="5908" max="5909" width="11.140625" customWidth="1"/>
    <col min="5910" max="5910" width="8.7109375" customWidth="1"/>
    <col min="5911" max="5911" width="20.85546875" customWidth="1"/>
    <col min="6150" max="6150" width="5.42578125" bestFit="1" customWidth="1"/>
    <col min="6151" max="6151" width="14" customWidth="1"/>
    <col min="6152" max="6152" width="20.7109375" customWidth="1"/>
    <col min="6153" max="6153" width="10.7109375" customWidth="1"/>
    <col min="6154" max="6154" width="10.5703125" customWidth="1"/>
    <col min="6155" max="6155" width="13.140625" customWidth="1"/>
    <col min="6156" max="6156" width="16.28515625" customWidth="1"/>
    <col min="6157" max="6157" width="11.28515625" customWidth="1"/>
    <col min="6158" max="6158" width="7.5703125" bestFit="1" customWidth="1"/>
    <col min="6159" max="6160" width="13.85546875" customWidth="1"/>
    <col min="6161" max="6162" width="13.28515625" customWidth="1"/>
    <col min="6163" max="6163" width="20.28515625" customWidth="1"/>
    <col min="6164" max="6165" width="11.140625" customWidth="1"/>
    <col min="6166" max="6166" width="8.7109375" customWidth="1"/>
    <col min="6167" max="6167" width="20.85546875" customWidth="1"/>
    <col min="6406" max="6406" width="5.42578125" bestFit="1" customWidth="1"/>
    <col min="6407" max="6407" width="14" customWidth="1"/>
    <col min="6408" max="6408" width="20.7109375" customWidth="1"/>
    <col min="6409" max="6409" width="10.7109375" customWidth="1"/>
    <col min="6410" max="6410" width="10.5703125" customWidth="1"/>
    <col min="6411" max="6411" width="13.140625" customWidth="1"/>
    <col min="6412" max="6412" width="16.28515625" customWidth="1"/>
    <col min="6413" max="6413" width="11.28515625" customWidth="1"/>
    <col min="6414" max="6414" width="7.5703125" bestFit="1" customWidth="1"/>
    <col min="6415" max="6416" width="13.85546875" customWidth="1"/>
    <col min="6417" max="6418" width="13.28515625" customWidth="1"/>
    <col min="6419" max="6419" width="20.28515625" customWidth="1"/>
    <col min="6420" max="6421" width="11.140625" customWidth="1"/>
    <col min="6422" max="6422" width="8.7109375" customWidth="1"/>
    <col min="6423" max="6423" width="20.85546875" customWidth="1"/>
    <col min="6662" max="6662" width="5.42578125" bestFit="1" customWidth="1"/>
    <col min="6663" max="6663" width="14" customWidth="1"/>
    <col min="6664" max="6664" width="20.7109375" customWidth="1"/>
    <col min="6665" max="6665" width="10.7109375" customWidth="1"/>
    <col min="6666" max="6666" width="10.5703125" customWidth="1"/>
    <col min="6667" max="6667" width="13.140625" customWidth="1"/>
    <col min="6668" max="6668" width="16.28515625" customWidth="1"/>
    <col min="6669" max="6669" width="11.28515625" customWidth="1"/>
    <col min="6670" max="6670" width="7.5703125" bestFit="1" customWidth="1"/>
    <col min="6671" max="6672" width="13.85546875" customWidth="1"/>
    <col min="6673" max="6674" width="13.28515625" customWidth="1"/>
    <col min="6675" max="6675" width="20.28515625" customWidth="1"/>
    <col min="6676" max="6677" width="11.140625" customWidth="1"/>
    <col min="6678" max="6678" width="8.7109375" customWidth="1"/>
    <col min="6679" max="6679" width="20.85546875" customWidth="1"/>
    <col min="6918" max="6918" width="5.42578125" bestFit="1" customWidth="1"/>
    <col min="6919" max="6919" width="14" customWidth="1"/>
    <col min="6920" max="6920" width="20.7109375" customWidth="1"/>
    <col min="6921" max="6921" width="10.7109375" customWidth="1"/>
    <col min="6922" max="6922" width="10.5703125" customWidth="1"/>
    <col min="6923" max="6923" width="13.140625" customWidth="1"/>
    <col min="6924" max="6924" width="16.28515625" customWidth="1"/>
    <col min="6925" max="6925" width="11.28515625" customWidth="1"/>
    <col min="6926" max="6926" width="7.5703125" bestFit="1" customWidth="1"/>
    <col min="6927" max="6928" width="13.85546875" customWidth="1"/>
    <col min="6929" max="6930" width="13.28515625" customWidth="1"/>
    <col min="6931" max="6931" width="20.28515625" customWidth="1"/>
    <col min="6932" max="6933" width="11.140625" customWidth="1"/>
    <col min="6934" max="6934" width="8.7109375" customWidth="1"/>
    <col min="6935" max="6935" width="20.85546875" customWidth="1"/>
    <col min="7174" max="7174" width="5.42578125" bestFit="1" customWidth="1"/>
    <col min="7175" max="7175" width="14" customWidth="1"/>
    <col min="7176" max="7176" width="20.7109375" customWidth="1"/>
    <col min="7177" max="7177" width="10.7109375" customWidth="1"/>
    <col min="7178" max="7178" width="10.5703125" customWidth="1"/>
    <col min="7179" max="7179" width="13.140625" customWidth="1"/>
    <col min="7180" max="7180" width="16.28515625" customWidth="1"/>
    <col min="7181" max="7181" width="11.28515625" customWidth="1"/>
    <col min="7182" max="7182" width="7.5703125" bestFit="1" customWidth="1"/>
    <col min="7183" max="7184" width="13.85546875" customWidth="1"/>
    <col min="7185" max="7186" width="13.28515625" customWidth="1"/>
    <col min="7187" max="7187" width="20.28515625" customWidth="1"/>
    <col min="7188" max="7189" width="11.140625" customWidth="1"/>
    <col min="7190" max="7190" width="8.7109375" customWidth="1"/>
    <col min="7191" max="7191" width="20.85546875" customWidth="1"/>
    <col min="7430" max="7430" width="5.42578125" bestFit="1" customWidth="1"/>
    <col min="7431" max="7431" width="14" customWidth="1"/>
    <col min="7432" max="7432" width="20.7109375" customWidth="1"/>
    <col min="7433" max="7433" width="10.7109375" customWidth="1"/>
    <col min="7434" max="7434" width="10.5703125" customWidth="1"/>
    <col min="7435" max="7435" width="13.140625" customWidth="1"/>
    <col min="7436" max="7436" width="16.28515625" customWidth="1"/>
    <col min="7437" max="7437" width="11.28515625" customWidth="1"/>
    <col min="7438" max="7438" width="7.5703125" bestFit="1" customWidth="1"/>
    <col min="7439" max="7440" width="13.85546875" customWidth="1"/>
    <col min="7441" max="7442" width="13.28515625" customWidth="1"/>
    <col min="7443" max="7443" width="20.28515625" customWidth="1"/>
    <col min="7444" max="7445" width="11.140625" customWidth="1"/>
    <col min="7446" max="7446" width="8.7109375" customWidth="1"/>
    <col min="7447" max="7447" width="20.85546875" customWidth="1"/>
    <col min="7686" max="7686" width="5.42578125" bestFit="1" customWidth="1"/>
    <col min="7687" max="7687" width="14" customWidth="1"/>
    <col min="7688" max="7688" width="20.7109375" customWidth="1"/>
    <col min="7689" max="7689" width="10.7109375" customWidth="1"/>
    <col min="7690" max="7690" width="10.5703125" customWidth="1"/>
    <col min="7691" max="7691" width="13.140625" customWidth="1"/>
    <col min="7692" max="7692" width="16.28515625" customWidth="1"/>
    <col min="7693" max="7693" width="11.28515625" customWidth="1"/>
    <col min="7694" max="7694" width="7.5703125" bestFit="1" customWidth="1"/>
    <col min="7695" max="7696" width="13.85546875" customWidth="1"/>
    <col min="7697" max="7698" width="13.28515625" customWidth="1"/>
    <col min="7699" max="7699" width="20.28515625" customWidth="1"/>
    <col min="7700" max="7701" width="11.140625" customWidth="1"/>
    <col min="7702" max="7702" width="8.7109375" customWidth="1"/>
    <col min="7703" max="7703" width="20.85546875" customWidth="1"/>
    <col min="7942" max="7942" width="5.42578125" bestFit="1" customWidth="1"/>
    <col min="7943" max="7943" width="14" customWidth="1"/>
    <col min="7944" max="7944" width="20.7109375" customWidth="1"/>
    <col min="7945" max="7945" width="10.7109375" customWidth="1"/>
    <col min="7946" max="7946" width="10.5703125" customWidth="1"/>
    <col min="7947" max="7947" width="13.140625" customWidth="1"/>
    <col min="7948" max="7948" width="16.28515625" customWidth="1"/>
    <col min="7949" max="7949" width="11.28515625" customWidth="1"/>
    <col min="7950" max="7950" width="7.5703125" bestFit="1" customWidth="1"/>
    <col min="7951" max="7952" width="13.85546875" customWidth="1"/>
    <col min="7953" max="7954" width="13.28515625" customWidth="1"/>
    <col min="7955" max="7955" width="20.28515625" customWidth="1"/>
    <col min="7956" max="7957" width="11.140625" customWidth="1"/>
    <col min="7958" max="7958" width="8.7109375" customWidth="1"/>
    <col min="7959" max="7959" width="20.85546875" customWidth="1"/>
    <col min="8198" max="8198" width="5.42578125" bestFit="1" customWidth="1"/>
    <col min="8199" max="8199" width="14" customWidth="1"/>
    <col min="8200" max="8200" width="20.7109375" customWidth="1"/>
    <col min="8201" max="8201" width="10.7109375" customWidth="1"/>
    <col min="8202" max="8202" width="10.5703125" customWidth="1"/>
    <col min="8203" max="8203" width="13.140625" customWidth="1"/>
    <col min="8204" max="8204" width="16.28515625" customWidth="1"/>
    <col min="8205" max="8205" width="11.28515625" customWidth="1"/>
    <col min="8206" max="8206" width="7.5703125" bestFit="1" customWidth="1"/>
    <col min="8207" max="8208" width="13.85546875" customWidth="1"/>
    <col min="8209" max="8210" width="13.28515625" customWidth="1"/>
    <col min="8211" max="8211" width="20.28515625" customWidth="1"/>
    <col min="8212" max="8213" width="11.140625" customWidth="1"/>
    <col min="8214" max="8214" width="8.7109375" customWidth="1"/>
    <col min="8215" max="8215" width="20.85546875" customWidth="1"/>
    <col min="8454" max="8454" width="5.42578125" bestFit="1" customWidth="1"/>
    <col min="8455" max="8455" width="14" customWidth="1"/>
    <col min="8456" max="8456" width="20.7109375" customWidth="1"/>
    <col min="8457" max="8457" width="10.7109375" customWidth="1"/>
    <col min="8458" max="8458" width="10.5703125" customWidth="1"/>
    <col min="8459" max="8459" width="13.140625" customWidth="1"/>
    <col min="8460" max="8460" width="16.28515625" customWidth="1"/>
    <col min="8461" max="8461" width="11.28515625" customWidth="1"/>
    <col min="8462" max="8462" width="7.5703125" bestFit="1" customWidth="1"/>
    <col min="8463" max="8464" width="13.85546875" customWidth="1"/>
    <col min="8465" max="8466" width="13.28515625" customWidth="1"/>
    <col min="8467" max="8467" width="20.28515625" customWidth="1"/>
    <col min="8468" max="8469" width="11.140625" customWidth="1"/>
    <col min="8470" max="8470" width="8.7109375" customWidth="1"/>
    <col min="8471" max="8471" width="20.85546875" customWidth="1"/>
    <col min="8710" max="8710" width="5.42578125" bestFit="1" customWidth="1"/>
    <col min="8711" max="8711" width="14" customWidth="1"/>
    <col min="8712" max="8712" width="20.7109375" customWidth="1"/>
    <col min="8713" max="8713" width="10.7109375" customWidth="1"/>
    <col min="8714" max="8714" width="10.5703125" customWidth="1"/>
    <col min="8715" max="8715" width="13.140625" customWidth="1"/>
    <col min="8716" max="8716" width="16.28515625" customWidth="1"/>
    <col min="8717" max="8717" width="11.28515625" customWidth="1"/>
    <col min="8718" max="8718" width="7.5703125" bestFit="1" customWidth="1"/>
    <col min="8719" max="8720" width="13.85546875" customWidth="1"/>
    <col min="8721" max="8722" width="13.28515625" customWidth="1"/>
    <col min="8723" max="8723" width="20.28515625" customWidth="1"/>
    <col min="8724" max="8725" width="11.140625" customWidth="1"/>
    <col min="8726" max="8726" width="8.7109375" customWidth="1"/>
    <col min="8727" max="8727" width="20.85546875" customWidth="1"/>
    <col min="8966" max="8966" width="5.42578125" bestFit="1" customWidth="1"/>
    <col min="8967" max="8967" width="14" customWidth="1"/>
    <col min="8968" max="8968" width="20.7109375" customWidth="1"/>
    <col min="8969" max="8969" width="10.7109375" customWidth="1"/>
    <col min="8970" max="8970" width="10.5703125" customWidth="1"/>
    <col min="8971" max="8971" width="13.140625" customWidth="1"/>
    <col min="8972" max="8972" width="16.28515625" customWidth="1"/>
    <col min="8973" max="8973" width="11.28515625" customWidth="1"/>
    <col min="8974" max="8974" width="7.5703125" bestFit="1" customWidth="1"/>
    <col min="8975" max="8976" width="13.85546875" customWidth="1"/>
    <col min="8977" max="8978" width="13.28515625" customWidth="1"/>
    <col min="8979" max="8979" width="20.28515625" customWidth="1"/>
    <col min="8980" max="8981" width="11.140625" customWidth="1"/>
    <col min="8982" max="8982" width="8.7109375" customWidth="1"/>
    <col min="8983" max="8983" width="20.85546875" customWidth="1"/>
    <col min="9222" max="9222" width="5.42578125" bestFit="1" customWidth="1"/>
    <col min="9223" max="9223" width="14" customWidth="1"/>
    <col min="9224" max="9224" width="20.7109375" customWidth="1"/>
    <col min="9225" max="9225" width="10.7109375" customWidth="1"/>
    <col min="9226" max="9226" width="10.5703125" customWidth="1"/>
    <col min="9227" max="9227" width="13.140625" customWidth="1"/>
    <col min="9228" max="9228" width="16.28515625" customWidth="1"/>
    <col min="9229" max="9229" width="11.28515625" customWidth="1"/>
    <col min="9230" max="9230" width="7.5703125" bestFit="1" customWidth="1"/>
    <col min="9231" max="9232" width="13.85546875" customWidth="1"/>
    <col min="9233" max="9234" width="13.28515625" customWidth="1"/>
    <col min="9235" max="9235" width="20.28515625" customWidth="1"/>
    <col min="9236" max="9237" width="11.140625" customWidth="1"/>
    <col min="9238" max="9238" width="8.7109375" customWidth="1"/>
    <col min="9239" max="9239" width="20.85546875" customWidth="1"/>
    <col min="9478" max="9478" width="5.42578125" bestFit="1" customWidth="1"/>
    <col min="9479" max="9479" width="14" customWidth="1"/>
    <col min="9480" max="9480" width="20.7109375" customWidth="1"/>
    <col min="9481" max="9481" width="10.7109375" customWidth="1"/>
    <col min="9482" max="9482" width="10.5703125" customWidth="1"/>
    <col min="9483" max="9483" width="13.140625" customWidth="1"/>
    <col min="9484" max="9484" width="16.28515625" customWidth="1"/>
    <col min="9485" max="9485" width="11.28515625" customWidth="1"/>
    <col min="9486" max="9486" width="7.5703125" bestFit="1" customWidth="1"/>
    <col min="9487" max="9488" width="13.85546875" customWidth="1"/>
    <col min="9489" max="9490" width="13.28515625" customWidth="1"/>
    <col min="9491" max="9491" width="20.28515625" customWidth="1"/>
    <col min="9492" max="9493" width="11.140625" customWidth="1"/>
    <col min="9494" max="9494" width="8.7109375" customWidth="1"/>
    <col min="9495" max="9495" width="20.85546875" customWidth="1"/>
    <col min="9734" max="9734" width="5.42578125" bestFit="1" customWidth="1"/>
    <col min="9735" max="9735" width="14" customWidth="1"/>
    <col min="9736" max="9736" width="20.7109375" customWidth="1"/>
    <col min="9737" max="9737" width="10.7109375" customWidth="1"/>
    <col min="9738" max="9738" width="10.5703125" customWidth="1"/>
    <col min="9739" max="9739" width="13.140625" customWidth="1"/>
    <col min="9740" max="9740" width="16.28515625" customWidth="1"/>
    <col min="9741" max="9741" width="11.28515625" customWidth="1"/>
    <col min="9742" max="9742" width="7.5703125" bestFit="1" customWidth="1"/>
    <col min="9743" max="9744" width="13.85546875" customWidth="1"/>
    <col min="9745" max="9746" width="13.28515625" customWidth="1"/>
    <col min="9747" max="9747" width="20.28515625" customWidth="1"/>
    <col min="9748" max="9749" width="11.140625" customWidth="1"/>
    <col min="9750" max="9750" width="8.7109375" customWidth="1"/>
    <col min="9751" max="9751" width="20.85546875" customWidth="1"/>
    <col min="9990" max="9990" width="5.42578125" bestFit="1" customWidth="1"/>
    <col min="9991" max="9991" width="14" customWidth="1"/>
    <col min="9992" max="9992" width="20.7109375" customWidth="1"/>
    <col min="9993" max="9993" width="10.7109375" customWidth="1"/>
    <col min="9994" max="9994" width="10.5703125" customWidth="1"/>
    <col min="9995" max="9995" width="13.140625" customWidth="1"/>
    <col min="9996" max="9996" width="16.28515625" customWidth="1"/>
    <col min="9997" max="9997" width="11.28515625" customWidth="1"/>
    <col min="9998" max="9998" width="7.5703125" bestFit="1" customWidth="1"/>
    <col min="9999" max="10000" width="13.85546875" customWidth="1"/>
    <col min="10001" max="10002" width="13.28515625" customWidth="1"/>
    <col min="10003" max="10003" width="20.28515625" customWidth="1"/>
    <col min="10004" max="10005" width="11.140625" customWidth="1"/>
    <col min="10006" max="10006" width="8.7109375" customWidth="1"/>
    <col min="10007" max="10007" width="20.85546875" customWidth="1"/>
    <col min="10246" max="10246" width="5.42578125" bestFit="1" customWidth="1"/>
    <col min="10247" max="10247" width="14" customWidth="1"/>
    <col min="10248" max="10248" width="20.7109375" customWidth="1"/>
    <col min="10249" max="10249" width="10.7109375" customWidth="1"/>
    <col min="10250" max="10250" width="10.5703125" customWidth="1"/>
    <col min="10251" max="10251" width="13.140625" customWidth="1"/>
    <col min="10252" max="10252" width="16.28515625" customWidth="1"/>
    <col min="10253" max="10253" width="11.28515625" customWidth="1"/>
    <col min="10254" max="10254" width="7.5703125" bestFit="1" customWidth="1"/>
    <col min="10255" max="10256" width="13.85546875" customWidth="1"/>
    <col min="10257" max="10258" width="13.28515625" customWidth="1"/>
    <col min="10259" max="10259" width="20.28515625" customWidth="1"/>
    <col min="10260" max="10261" width="11.140625" customWidth="1"/>
    <col min="10262" max="10262" width="8.7109375" customWidth="1"/>
    <col min="10263" max="10263" width="20.85546875" customWidth="1"/>
    <col min="10502" max="10502" width="5.42578125" bestFit="1" customWidth="1"/>
    <col min="10503" max="10503" width="14" customWidth="1"/>
    <col min="10504" max="10504" width="20.7109375" customWidth="1"/>
    <col min="10505" max="10505" width="10.7109375" customWidth="1"/>
    <col min="10506" max="10506" width="10.5703125" customWidth="1"/>
    <col min="10507" max="10507" width="13.140625" customWidth="1"/>
    <col min="10508" max="10508" width="16.28515625" customWidth="1"/>
    <col min="10509" max="10509" width="11.28515625" customWidth="1"/>
    <col min="10510" max="10510" width="7.5703125" bestFit="1" customWidth="1"/>
    <col min="10511" max="10512" width="13.85546875" customWidth="1"/>
    <col min="10513" max="10514" width="13.28515625" customWidth="1"/>
    <col min="10515" max="10515" width="20.28515625" customWidth="1"/>
    <col min="10516" max="10517" width="11.140625" customWidth="1"/>
    <col min="10518" max="10518" width="8.7109375" customWidth="1"/>
    <col min="10519" max="10519" width="20.85546875" customWidth="1"/>
    <col min="10758" max="10758" width="5.42578125" bestFit="1" customWidth="1"/>
    <col min="10759" max="10759" width="14" customWidth="1"/>
    <col min="10760" max="10760" width="20.7109375" customWidth="1"/>
    <col min="10761" max="10761" width="10.7109375" customWidth="1"/>
    <col min="10762" max="10762" width="10.5703125" customWidth="1"/>
    <col min="10763" max="10763" width="13.140625" customWidth="1"/>
    <col min="10764" max="10764" width="16.28515625" customWidth="1"/>
    <col min="10765" max="10765" width="11.28515625" customWidth="1"/>
    <col min="10766" max="10766" width="7.5703125" bestFit="1" customWidth="1"/>
    <col min="10767" max="10768" width="13.85546875" customWidth="1"/>
    <col min="10769" max="10770" width="13.28515625" customWidth="1"/>
    <col min="10771" max="10771" width="20.28515625" customWidth="1"/>
    <col min="10772" max="10773" width="11.140625" customWidth="1"/>
    <col min="10774" max="10774" width="8.7109375" customWidth="1"/>
    <col min="10775" max="10775" width="20.85546875" customWidth="1"/>
    <col min="11014" max="11014" width="5.42578125" bestFit="1" customWidth="1"/>
    <col min="11015" max="11015" width="14" customWidth="1"/>
    <col min="11016" max="11016" width="20.7109375" customWidth="1"/>
    <col min="11017" max="11017" width="10.7109375" customWidth="1"/>
    <col min="11018" max="11018" width="10.5703125" customWidth="1"/>
    <col min="11019" max="11019" width="13.140625" customWidth="1"/>
    <col min="11020" max="11020" width="16.28515625" customWidth="1"/>
    <col min="11021" max="11021" width="11.28515625" customWidth="1"/>
    <col min="11022" max="11022" width="7.5703125" bestFit="1" customWidth="1"/>
    <col min="11023" max="11024" width="13.85546875" customWidth="1"/>
    <col min="11025" max="11026" width="13.28515625" customWidth="1"/>
    <col min="11027" max="11027" width="20.28515625" customWidth="1"/>
    <col min="11028" max="11029" width="11.140625" customWidth="1"/>
    <col min="11030" max="11030" width="8.7109375" customWidth="1"/>
    <col min="11031" max="11031" width="20.85546875" customWidth="1"/>
    <col min="11270" max="11270" width="5.42578125" bestFit="1" customWidth="1"/>
    <col min="11271" max="11271" width="14" customWidth="1"/>
    <col min="11272" max="11272" width="20.7109375" customWidth="1"/>
    <col min="11273" max="11273" width="10.7109375" customWidth="1"/>
    <col min="11274" max="11274" width="10.5703125" customWidth="1"/>
    <col min="11275" max="11275" width="13.140625" customWidth="1"/>
    <col min="11276" max="11276" width="16.28515625" customWidth="1"/>
    <col min="11277" max="11277" width="11.28515625" customWidth="1"/>
    <col min="11278" max="11278" width="7.5703125" bestFit="1" customWidth="1"/>
    <col min="11279" max="11280" width="13.85546875" customWidth="1"/>
    <col min="11281" max="11282" width="13.28515625" customWidth="1"/>
    <col min="11283" max="11283" width="20.28515625" customWidth="1"/>
    <col min="11284" max="11285" width="11.140625" customWidth="1"/>
    <col min="11286" max="11286" width="8.7109375" customWidth="1"/>
    <col min="11287" max="11287" width="20.85546875" customWidth="1"/>
    <col min="11526" max="11526" width="5.42578125" bestFit="1" customWidth="1"/>
    <col min="11527" max="11527" width="14" customWidth="1"/>
    <col min="11528" max="11528" width="20.7109375" customWidth="1"/>
    <col min="11529" max="11529" width="10.7109375" customWidth="1"/>
    <col min="11530" max="11530" width="10.5703125" customWidth="1"/>
    <col min="11531" max="11531" width="13.140625" customWidth="1"/>
    <col min="11532" max="11532" width="16.28515625" customWidth="1"/>
    <col min="11533" max="11533" width="11.28515625" customWidth="1"/>
    <col min="11534" max="11534" width="7.5703125" bestFit="1" customWidth="1"/>
    <col min="11535" max="11536" width="13.85546875" customWidth="1"/>
    <col min="11537" max="11538" width="13.28515625" customWidth="1"/>
    <col min="11539" max="11539" width="20.28515625" customWidth="1"/>
    <col min="11540" max="11541" width="11.140625" customWidth="1"/>
    <col min="11542" max="11542" width="8.7109375" customWidth="1"/>
    <col min="11543" max="11543" width="20.85546875" customWidth="1"/>
    <col min="11782" max="11782" width="5.42578125" bestFit="1" customWidth="1"/>
    <col min="11783" max="11783" width="14" customWidth="1"/>
    <col min="11784" max="11784" width="20.7109375" customWidth="1"/>
    <col min="11785" max="11785" width="10.7109375" customWidth="1"/>
    <col min="11786" max="11786" width="10.5703125" customWidth="1"/>
    <col min="11787" max="11787" width="13.140625" customWidth="1"/>
    <col min="11788" max="11788" width="16.28515625" customWidth="1"/>
    <col min="11789" max="11789" width="11.28515625" customWidth="1"/>
    <col min="11790" max="11790" width="7.5703125" bestFit="1" customWidth="1"/>
    <col min="11791" max="11792" width="13.85546875" customWidth="1"/>
    <col min="11793" max="11794" width="13.28515625" customWidth="1"/>
    <col min="11795" max="11795" width="20.28515625" customWidth="1"/>
    <col min="11796" max="11797" width="11.140625" customWidth="1"/>
    <col min="11798" max="11798" width="8.7109375" customWidth="1"/>
    <col min="11799" max="11799" width="20.85546875" customWidth="1"/>
    <col min="12038" max="12038" width="5.42578125" bestFit="1" customWidth="1"/>
    <col min="12039" max="12039" width="14" customWidth="1"/>
    <col min="12040" max="12040" width="20.7109375" customWidth="1"/>
    <col min="12041" max="12041" width="10.7109375" customWidth="1"/>
    <col min="12042" max="12042" width="10.5703125" customWidth="1"/>
    <col min="12043" max="12043" width="13.140625" customWidth="1"/>
    <col min="12044" max="12044" width="16.28515625" customWidth="1"/>
    <col min="12045" max="12045" width="11.28515625" customWidth="1"/>
    <col min="12046" max="12046" width="7.5703125" bestFit="1" customWidth="1"/>
    <col min="12047" max="12048" width="13.85546875" customWidth="1"/>
    <col min="12049" max="12050" width="13.28515625" customWidth="1"/>
    <col min="12051" max="12051" width="20.28515625" customWidth="1"/>
    <col min="12052" max="12053" width="11.140625" customWidth="1"/>
    <col min="12054" max="12054" width="8.7109375" customWidth="1"/>
    <col min="12055" max="12055" width="20.85546875" customWidth="1"/>
    <col min="12294" max="12294" width="5.42578125" bestFit="1" customWidth="1"/>
    <col min="12295" max="12295" width="14" customWidth="1"/>
    <col min="12296" max="12296" width="20.7109375" customWidth="1"/>
    <col min="12297" max="12297" width="10.7109375" customWidth="1"/>
    <col min="12298" max="12298" width="10.5703125" customWidth="1"/>
    <col min="12299" max="12299" width="13.140625" customWidth="1"/>
    <col min="12300" max="12300" width="16.28515625" customWidth="1"/>
    <col min="12301" max="12301" width="11.28515625" customWidth="1"/>
    <col min="12302" max="12302" width="7.5703125" bestFit="1" customWidth="1"/>
    <col min="12303" max="12304" width="13.85546875" customWidth="1"/>
    <col min="12305" max="12306" width="13.28515625" customWidth="1"/>
    <col min="12307" max="12307" width="20.28515625" customWidth="1"/>
    <col min="12308" max="12309" width="11.140625" customWidth="1"/>
    <col min="12310" max="12310" width="8.7109375" customWidth="1"/>
    <col min="12311" max="12311" width="20.85546875" customWidth="1"/>
    <col min="12550" max="12550" width="5.42578125" bestFit="1" customWidth="1"/>
    <col min="12551" max="12551" width="14" customWidth="1"/>
    <col min="12552" max="12552" width="20.7109375" customWidth="1"/>
    <col min="12553" max="12553" width="10.7109375" customWidth="1"/>
    <col min="12554" max="12554" width="10.5703125" customWidth="1"/>
    <col min="12555" max="12555" width="13.140625" customWidth="1"/>
    <col min="12556" max="12556" width="16.28515625" customWidth="1"/>
    <col min="12557" max="12557" width="11.28515625" customWidth="1"/>
    <col min="12558" max="12558" width="7.5703125" bestFit="1" customWidth="1"/>
    <col min="12559" max="12560" width="13.85546875" customWidth="1"/>
    <col min="12561" max="12562" width="13.28515625" customWidth="1"/>
    <col min="12563" max="12563" width="20.28515625" customWidth="1"/>
    <col min="12564" max="12565" width="11.140625" customWidth="1"/>
    <col min="12566" max="12566" width="8.7109375" customWidth="1"/>
    <col min="12567" max="12567" width="20.85546875" customWidth="1"/>
    <col min="12806" max="12806" width="5.42578125" bestFit="1" customWidth="1"/>
    <col min="12807" max="12807" width="14" customWidth="1"/>
    <col min="12808" max="12808" width="20.7109375" customWidth="1"/>
    <col min="12809" max="12809" width="10.7109375" customWidth="1"/>
    <col min="12810" max="12810" width="10.5703125" customWidth="1"/>
    <col min="12811" max="12811" width="13.140625" customWidth="1"/>
    <col min="12812" max="12812" width="16.28515625" customWidth="1"/>
    <col min="12813" max="12813" width="11.28515625" customWidth="1"/>
    <col min="12814" max="12814" width="7.5703125" bestFit="1" customWidth="1"/>
    <col min="12815" max="12816" width="13.85546875" customWidth="1"/>
    <col min="12817" max="12818" width="13.28515625" customWidth="1"/>
    <col min="12819" max="12819" width="20.28515625" customWidth="1"/>
    <col min="12820" max="12821" width="11.140625" customWidth="1"/>
    <col min="12822" max="12822" width="8.7109375" customWidth="1"/>
    <col min="12823" max="12823" width="20.85546875" customWidth="1"/>
    <col min="13062" max="13062" width="5.42578125" bestFit="1" customWidth="1"/>
    <col min="13063" max="13063" width="14" customWidth="1"/>
    <col min="13064" max="13064" width="20.7109375" customWidth="1"/>
    <col min="13065" max="13065" width="10.7109375" customWidth="1"/>
    <col min="13066" max="13066" width="10.5703125" customWidth="1"/>
    <col min="13067" max="13067" width="13.140625" customWidth="1"/>
    <col min="13068" max="13068" width="16.28515625" customWidth="1"/>
    <col min="13069" max="13069" width="11.28515625" customWidth="1"/>
    <col min="13070" max="13070" width="7.5703125" bestFit="1" customWidth="1"/>
    <col min="13071" max="13072" width="13.85546875" customWidth="1"/>
    <col min="13073" max="13074" width="13.28515625" customWidth="1"/>
    <col min="13075" max="13075" width="20.28515625" customWidth="1"/>
    <col min="13076" max="13077" width="11.140625" customWidth="1"/>
    <col min="13078" max="13078" width="8.7109375" customWidth="1"/>
    <col min="13079" max="13079" width="20.85546875" customWidth="1"/>
    <col min="13318" max="13318" width="5.42578125" bestFit="1" customWidth="1"/>
    <col min="13319" max="13319" width="14" customWidth="1"/>
    <col min="13320" max="13320" width="20.7109375" customWidth="1"/>
    <col min="13321" max="13321" width="10.7109375" customWidth="1"/>
    <col min="13322" max="13322" width="10.5703125" customWidth="1"/>
    <col min="13323" max="13323" width="13.140625" customWidth="1"/>
    <col min="13324" max="13324" width="16.28515625" customWidth="1"/>
    <col min="13325" max="13325" width="11.28515625" customWidth="1"/>
    <col min="13326" max="13326" width="7.5703125" bestFit="1" customWidth="1"/>
    <col min="13327" max="13328" width="13.85546875" customWidth="1"/>
    <col min="13329" max="13330" width="13.28515625" customWidth="1"/>
    <col min="13331" max="13331" width="20.28515625" customWidth="1"/>
    <col min="13332" max="13333" width="11.140625" customWidth="1"/>
    <col min="13334" max="13334" width="8.7109375" customWidth="1"/>
    <col min="13335" max="13335" width="20.85546875" customWidth="1"/>
    <col min="13574" max="13574" width="5.42578125" bestFit="1" customWidth="1"/>
    <col min="13575" max="13575" width="14" customWidth="1"/>
    <col min="13576" max="13576" width="20.7109375" customWidth="1"/>
    <col min="13577" max="13577" width="10.7109375" customWidth="1"/>
    <col min="13578" max="13578" width="10.5703125" customWidth="1"/>
    <col min="13579" max="13579" width="13.140625" customWidth="1"/>
    <col min="13580" max="13580" width="16.28515625" customWidth="1"/>
    <col min="13581" max="13581" width="11.28515625" customWidth="1"/>
    <col min="13582" max="13582" width="7.5703125" bestFit="1" customWidth="1"/>
    <col min="13583" max="13584" width="13.85546875" customWidth="1"/>
    <col min="13585" max="13586" width="13.28515625" customWidth="1"/>
    <col min="13587" max="13587" width="20.28515625" customWidth="1"/>
    <col min="13588" max="13589" width="11.140625" customWidth="1"/>
    <col min="13590" max="13590" width="8.7109375" customWidth="1"/>
    <col min="13591" max="13591" width="20.85546875" customWidth="1"/>
    <col min="13830" max="13830" width="5.42578125" bestFit="1" customWidth="1"/>
    <col min="13831" max="13831" width="14" customWidth="1"/>
    <col min="13832" max="13832" width="20.7109375" customWidth="1"/>
    <col min="13833" max="13833" width="10.7109375" customWidth="1"/>
    <col min="13834" max="13834" width="10.5703125" customWidth="1"/>
    <col min="13835" max="13835" width="13.140625" customWidth="1"/>
    <col min="13836" max="13836" width="16.28515625" customWidth="1"/>
    <col min="13837" max="13837" width="11.28515625" customWidth="1"/>
    <col min="13838" max="13838" width="7.5703125" bestFit="1" customWidth="1"/>
    <col min="13839" max="13840" width="13.85546875" customWidth="1"/>
    <col min="13841" max="13842" width="13.28515625" customWidth="1"/>
    <col min="13843" max="13843" width="20.28515625" customWidth="1"/>
    <col min="13844" max="13845" width="11.140625" customWidth="1"/>
    <col min="13846" max="13846" width="8.7109375" customWidth="1"/>
    <col min="13847" max="13847" width="20.85546875" customWidth="1"/>
    <col min="14086" max="14086" width="5.42578125" bestFit="1" customWidth="1"/>
    <col min="14087" max="14087" width="14" customWidth="1"/>
    <col min="14088" max="14088" width="20.7109375" customWidth="1"/>
    <col min="14089" max="14089" width="10.7109375" customWidth="1"/>
    <col min="14090" max="14090" width="10.5703125" customWidth="1"/>
    <col min="14091" max="14091" width="13.140625" customWidth="1"/>
    <col min="14092" max="14092" width="16.28515625" customWidth="1"/>
    <col min="14093" max="14093" width="11.28515625" customWidth="1"/>
    <col min="14094" max="14094" width="7.5703125" bestFit="1" customWidth="1"/>
    <col min="14095" max="14096" width="13.85546875" customWidth="1"/>
    <col min="14097" max="14098" width="13.28515625" customWidth="1"/>
    <col min="14099" max="14099" width="20.28515625" customWidth="1"/>
    <col min="14100" max="14101" width="11.140625" customWidth="1"/>
    <col min="14102" max="14102" width="8.7109375" customWidth="1"/>
    <col min="14103" max="14103" width="20.85546875" customWidth="1"/>
    <col min="14342" max="14342" width="5.42578125" bestFit="1" customWidth="1"/>
    <col min="14343" max="14343" width="14" customWidth="1"/>
    <col min="14344" max="14344" width="20.7109375" customWidth="1"/>
    <col min="14345" max="14345" width="10.7109375" customWidth="1"/>
    <col min="14346" max="14346" width="10.5703125" customWidth="1"/>
    <col min="14347" max="14347" width="13.140625" customWidth="1"/>
    <col min="14348" max="14348" width="16.28515625" customWidth="1"/>
    <col min="14349" max="14349" width="11.28515625" customWidth="1"/>
    <col min="14350" max="14350" width="7.5703125" bestFit="1" customWidth="1"/>
    <col min="14351" max="14352" width="13.85546875" customWidth="1"/>
    <col min="14353" max="14354" width="13.28515625" customWidth="1"/>
    <col min="14355" max="14355" width="20.28515625" customWidth="1"/>
    <col min="14356" max="14357" width="11.140625" customWidth="1"/>
    <col min="14358" max="14358" width="8.7109375" customWidth="1"/>
    <col min="14359" max="14359" width="20.85546875" customWidth="1"/>
    <col min="14598" max="14598" width="5.42578125" bestFit="1" customWidth="1"/>
    <col min="14599" max="14599" width="14" customWidth="1"/>
    <col min="14600" max="14600" width="20.7109375" customWidth="1"/>
    <col min="14601" max="14601" width="10.7109375" customWidth="1"/>
    <col min="14602" max="14602" width="10.5703125" customWidth="1"/>
    <col min="14603" max="14603" width="13.140625" customWidth="1"/>
    <col min="14604" max="14604" width="16.28515625" customWidth="1"/>
    <col min="14605" max="14605" width="11.28515625" customWidth="1"/>
    <col min="14606" max="14606" width="7.5703125" bestFit="1" customWidth="1"/>
    <col min="14607" max="14608" width="13.85546875" customWidth="1"/>
    <col min="14609" max="14610" width="13.28515625" customWidth="1"/>
    <col min="14611" max="14611" width="20.28515625" customWidth="1"/>
    <col min="14612" max="14613" width="11.140625" customWidth="1"/>
    <col min="14614" max="14614" width="8.7109375" customWidth="1"/>
    <col min="14615" max="14615" width="20.85546875" customWidth="1"/>
    <col min="14854" max="14854" width="5.42578125" bestFit="1" customWidth="1"/>
    <col min="14855" max="14855" width="14" customWidth="1"/>
    <col min="14856" max="14856" width="20.7109375" customWidth="1"/>
    <col min="14857" max="14857" width="10.7109375" customWidth="1"/>
    <col min="14858" max="14858" width="10.5703125" customWidth="1"/>
    <col min="14859" max="14859" width="13.140625" customWidth="1"/>
    <col min="14860" max="14860" width="16.28515625" customWidth="1"/>
    <col min="14861" max="14861" width="11.28515625" customWidth="1"/>
    <col min="14862" max="14862" width="7.5703125" bestFit="1" customWidth="1"/>
    <col min="14863" max="14864" width="13.85546875" customWidth="1"/>
    <col min="14865" max="14866" width="13.28515625" customWidth="1"/>
    <col min="14867" max="14867" width="20.28515625" customWidth="1"/>
    <col min="14868" max="14869" width="11.140625" customWidth="1"/>
    <col min="14870" max="14870" width="8.7109375" customWidth="1"/>
    <col min="14871" max="14871" width="20.85546875" customWidth="1"/>
    <col min="15110" max="15110" width="5.42578125" bestFit="1" customWidth="1"/>
    <col min="15111" max="15111" width="14" customWidth="1"/>
    <col min="15112" max="15112" width="20.7109375" customWidth="1"/>
    <col min="15113" max="15113" width="10.7109375" customWidth="1"/>
    <col min="15114" max="15114" width="10.5703125" customWidth="1"/>
    <col min="15115" max="15115" width="13.140625" customWidth="1"/>
    <col min="15116" max="15116" width="16.28515625" customWidth="1"/>
    <col min="15117" max="15117" width="11.28515625" customWidth="1"/>
    <col min="15118" max="15118" width="7.5703125" bestFit="1" customWidth="1"/>
    <col min="15119" max="15120" width="13.85546875" customWidth="1"/>
    <col min="15121" max="15122" width="13.28515625" customWidth="1"/>
    <col min="15123" max="15123" width="20.28515625" customWidth="1"/>
    <col min="15124" max="15125" width="11.140625" customWidth="1"/>
    <col min="15126" max="15126" width="8.7109375" customWidth="1"/>
    <col min="15127" max="15127" width="20.85546875" customWidth="1"/>
    <col min="15366" max="15366" width="5.42578125" bestFit="1" customWidth="1"/>
    <col min="15367" max="15367" width="14" customWidth="1"/>
    <col min="15368" max="15368" width="20.7109375" customWidth="1"/>
    <col min="15369" max="15369" width="10.7109375" customWidth="1"/>
    <col min="15370" max="15370" width="10.5703125" customWidth="1"/>
    <col min="15371" max="15371" width="13.140625" customWidth="1"/>
    <col min="15372" max="15372" width="16.28515625" customWidth="1"/>
    <col min="15373" max="15373" width="11.28515625" customWidth="1"/>
    <col min="15374" max="15374" width="7.5703125" bestFit="1" customWidth="1"/>
    <col min="15375" max="15376" width="13.85546875" customWidth="1"/>
    <col min="15377" max="15378" width="13.28515625" customWidth="1"/>
    <col min="15379" max="15379" width="20.28515625" customWidth="1"/>
    <col min="15380" max="15381" width="11.140625" customWidth="1"/>
    <col min="15382" max="15382" width="8.7109375" customWidth="1"/>
    <col min="15383" max="15383" width="20.85546875" customWidth="1"/>
    <col min="15622" max="15622" width="5.42578125" bestFit="1" customWidth="1"/>
    <col min="15623" max="15623" width="14" customWidth="1"/>
    <col min="15624" max="15624" width="20.7109375" customWidth="1"/>
    <col min="15625" max="15625" width="10.7109375" customWidth="1"/>
    <col min="15626" max="15626" width="10.5703125" customWidth="1"/>
    <col min="15627" max="15627" width="13.140625" customWidth="1"/>
    <col min="15628" max="15628" width="16.28515625" customWidth="1"/>
    <col min="15629" max="15629" width="11.28515625" customWidth="1"/>
    <col min="15630" max="15630" width="7.5703125" bestFit="1" customWidth="1"/>
    <col min="15631" max="15632" width="13.85546875" customWidth="1"/>
    <col min="15633" max="15634" width="13.28515625" customWidth="1"/>
    <col min="15635" max="15635" width="20.28515625" customWidth="1"/>
    <col min="15636" max="15637" width="11.140625" customWidth="1"/>
    <col min="15638" max="15638" width="8.7109375" customWidth="1"/>
    <col min="15639" max="15639" width="20.85546875" customWidth="1"/>
    <col min="15878" max="15878" width="5.42578125" bestFit="1" customWidth="1"/>
    <col min="15879" max="15879" width="14" customWidth="1"/>
    <col min="15880" max="15880" width="20.7109375" customWidth="1"/>
    <col min="15881" max="15881" width="10.7109375" customWidth="1"/>
    <col min="15882" max="15882" width="10.5703125" customWidth="1"/>
    <col min="15883" max="15883" width="13.140625" customWidth="1"/>
    <col min="15884" max="15884" width="16.28515625" customWidth="1"/>
    <col min="15885" max="15885" width="11.28515625" customWidth="1"/>
    <col min="15886" max="15886" width="7.5703125" bestFit="1" customWidth="1"/>
    <col min="15887" max="15888" width="13.85546875" customWidth="1"/>
    <col min="15889" max="15890" width="13.28515625" customWidth="1"/>
    <col min="15891" max="15891" width="20.28515625" customWidth="1"/>
    <col min="15892" max="15893" width="11.140625" customWidth="1"/>
    <col min="15894" max="15894" width="8.7109375" customWidth="1"/>
    <col min="15895" max="15895" width="20.85546875" customWidth="1"/>
    <col min="16134" max="16134" width="5.42578125" bestFit="1" customWidth="1"/>
    <col min="16135" max="16135" width="14" customWidth="1"/>
    <col min="16136" max="16136" width="20.7109375" customWidth="1"/>
    <col min="16137" max="16137" width="10.7109375" customWidth="1"/>
    <col min="16138" max="16138" width="10.5703125" customWidth="1"/>
    <col min="16139" max="16139" width="13.140625" customWidth="1"/>
    <col min="16140" max="16140" width="16.28515625" customWidth="1"/>
    <col min="16141" max="16141" width="11.28515625" customWidth="1"/>
    <col min="16142" max="16142" width="7.5703125" bestFit="1" customWidth="1"/>
    <col min="16143" max="16144" width="13.85546875" customWidth="1"/>
    <col min="16145" max="16146" width="13.28515625" customWidth="1"/>
    <col min="16147" max="16147" width="20.28515625" customWidth="1"/>
    <col min="16148" max="16149" width="11.140625" customWidth="1"/>
    <col min="16150" max="16150" width="8.7109375" customWidth="1"/>
    <col min="16151" max="16151" width="20.85546875" customWidth="1"/>
  </cols>
  <sheetData>
    <row r="1" spans="2:23" x14ac:dyDescent="0.25">
      <c r="D1"/>
    </row>
    <row r="2" spans="2:23" x14ac:dyDescent="0.25">
      <c r="D2"/>
    </row>
    <row r="3" spans="2:23" ht="16.5" customHeight="1" x14ac:dyDescent="0.25">
      <c r="D3"/>
    </row>
    <row r="4" spans="2:23" x14ac:dyDescent="0.25">
      <c r="D4"/>
    </row>
    <row r="5" spans="2:23" x14ac:dyDescent="0.25">
      <c r="D5"/>
    </row>
    <row r="6" spans="2:23" x14ac:dyDescent="0.25">
      <c r="D6"/>
    </row>
    <row r="7" spans="2:23" x14ac:dyDescent="0.25">
      <c r="D7"/>
    </row>
    <row r="8" spans="2:23" x14ac:dyDescent="0.25">
      <c r="D8"/>
    </row>
    <row r="9" spans="2:23" ht="15" customHeight="1" x14ac:dyDescent="0.25">
      <c r="D9" s="250" t="s">
        <v>31</v>
      </c>
      <c r="E9" s="250"/>
      <c r="F9" s="250"/>
      <c r="G9" s="250"/>
      <c r="H9" s="250"/>
      <c r="I9" s="250"/>
      <c r="J9" s="250"/>
      <c r="K9" s="250"/>
      <c r="L9" s="250"/>
      <c r="M9" s="250"/>
      <c r="N9" s="250"/>
      <c r="O9" s="250"/>
      <c r="P9" s="250"/>
      <c r="Q9" s="250"/>
      <c r="R9" s="250"/>
      <c r="S9" s="250"/>
      <c r="T9" s="250"/>
      <c r="U9" s="250"/>
      <c r="V9" s="250"/>
      <c r="W9" s="250"/>
    </row>
    <row r="10" spans="2:23" ht="15" customHeight="1" x14ac:dyDescent="0.25">
      <c r="D10" s="250"/>
      <c r="E10" s="250"/>
      <c r="F10" s="250"/>
      <c r="G10" s="250"/>
      <c r="H10" s="250"/>
      <c r="I10" s="250"/>
      <c r="J10" s="250"/>
      <c r="K10" s="250"/>
      <c r="L10" s="250"/>
      <c r="M10" s="250"/>
      <c r="N10" s="250"/>
      <c r="O10" s="250"/>
      <c r="P10" s="250"/>
      <c r="Q10" s="250"/>
      <c r="R10" s="250"/>
      <c r="S10" s="250"/>
      <c r="T10" s="250"/>
      <c r="U10" s="250"/>
      <c r="V10" s="250"/>
      <c r="W10" s="250"/>
    </row>
    <row r="11" spans="2:23" ht="15" customHeight="1" x14ac:dyDescent="0.25">
      <c r="D11" s="250" t="s">
        <v>19</v>
      </c>
      <c r="E11" s="250"/>
      <c r="F11" s="250"/>
      <c r="G11" s="250"/>
      <c r="H11" s="250"/>
      <c r="I11" s="250"/>
      <c r="J11" s="250"/>
      <c r="K11" s="250"/>
      <c r="L11" s="250"/>
      <c r="M11" s="250"/>
      <c r="N11" s="250"/>
      <c r="O11" s="250"/>
      <c r="P11" s="250"/>
      <c r="Q11" s="250"/>
      <c r="R11" s="250"/>
      <c r="S11" s="250"/>
      <c r="T11" s="250"/>
      <c r="U11" s="250"/>
      <c r="V11" s="250"/>
      <c r="W11" s="250"/>
    </row>
    <row r="12" spans="2:23" ht="15" customHeight="1" x14ac:dyDescent="0.25">
      <c r="D12" s="250"/>
      <c r="E12" s="250"/>
      <c r="F12" s="250"/>
      <c r="G12" s="250"/>
      <c r="H12" s="250"/>
      <c r="I12" s="250"/>
      <c r="J12" s="250"/>
      <c r="K12" s="250"/>
      <c r="L12" s="250"/>
      <c r="M12" s="250"/>
      <c r="N12" s="250"/>
      <c r="O12" s="250"/>
      <c r="P12" s="250"/>
      <c r="Q12" s="250"/>
      <c r="R12" s="250"/>
      <c r="S12" s="250"/>
      <c r="T12" s="250"/>
      <c r="U12" s="250"/>
      <c r="V12" s="250"/>
      <c r="W12" s="250"/>
    </row>
    <row r="13" spans="2:23" x14ac:dyDescent="0.25">
      <c r="B13" s="269" t="s">
        <v>33</v>
      </c>
      <c r="C13" s="270" t="str">
        <f>+'RUP CIIU'!C13:F14</f>
        <v>UNIÓN TEMPORAL INTERVENTORES FIBRA ÓPTICA 2012</v>
      </c>
      <c r="D13" s="270"/>
      <c r="E13" s="270"/>
      <c r="F13" s="270"/>
      <c r="G13" s="270"/>
      <c r="H13" s="270"/>
      <c r="I13" s="270"/>
      <c r="J13" s="270"/>
      <c r="K13" s="270"/>
      <c r="L13" s="270"/>
      <c r="M13" s="270"/>
      <c r="N13" s="270"/>
      <c r="O13" s="270"/>
      <c r="P13" s="270"/>
      <c r="Q13" s="270"/>
      <c r="R13" s="270"/>
      <c r="S13" s="270"/>
      <c r="T13" s="270"/>
      <c r="U13" s="270"/>
      <c r="V13" s="270"/>
      <c r="W13" s="270"/>
    </row>
    <row r="14" spans="2:23" x14ac:dyDescent="0.25">
      <c r="B14" s="269"/>
      <c r="C14" s="270"/>
      <c r="D14" s="270"/>
      <c r="E14" s="270"/>
      <c r="F14" s="270"/>
      <c r="G14" s="270"/>
      <c r="H14" s="270"/>
      <c r="I14" s="270"/>
      <c r="J14" s="270"/>
      <c r="K14" s="270"/>
      <c r="L14" s="270"/>
      <c r="M14" s="270"/>
      <c r="N14" s="270"/>
      <c r="O14" s="270"/>
      <c r="P14" s="270"/>
      <c r="Q14" s="270"/>
      <c r="R14" s="270"/>
      <c r="S14" s="270"/>
      <c r="T14" s="270"/>
      <c r="U14" s="270"/>
      <c r="V14" s="270"/>
      <c r="W14" s="270"/>
    </row>
    <row r="15" spans="2:23" ht="18.75" customHeight="1" x14ac:dyDescent="0.25">
      <c r="B15" s="269" t="s">
        <v>297</v>
      </c>
      <c r="C15" s="270" t="str">
        <f>+'EVAL TECN'!C13:G13</f>
        <v>RED4 TELECOMUNICACIONES S.C</v>
      </c>
      <c r="D15" s="270"/>
      <c r="E15" s="270"/>
      <c r="F15" s="270"/>
      <c r="G15" s="270"/>
      <c r="H15" s="270"/>
      <c r="I15" s="270"/>
      <c r="J15" s="270"/>
      <c r="K15" s="270"/>
      <c r="L15" s="270"/>
      <c r="M15" s="270"/>
      <c r="N15" s="270"/>
      <c r="O15" s="270"/>
      <c r="P15" s="270"/>
      <c r="Q15" s="270"/>
      <c r="R15" s="270"/>
      <c r="S15" s="270"/>
      <c r="T15" s="270"/>
      <c r="U15" s="270"/>
      <c r="V15" s="270"/>
      <c r="W15" s="270"/>
    </row>
    <row r="16" spans="2:23" ht="18.75" customHeight="1" x14ac:dyDescent="0.25">
      <c r="B16" s="269"/>
      <c r="C16" s="270" t="str">
        <f>+'EVAL TECN'!C14:G14</f>
        <v>DCS DIGITAL COMMUNICATION SYSTEMS S.A.S</v>
      </c>
      <c r="D16" s="270"/>
      <c r="E16" s="270"/>
      <c r="F16" s="270"/>
      <c r="G16" s="270"/>
      <c r="H16" s="270"/>
      <c r="I16" s="270"/>
      <c r="J16" s="270"/>
      <c r="K16" s="270"/>
      <c r="L16" s="270"/>
      <c r="M16" s="270"/>
      <c r="N16" s="270"/>
      <c r="O16" s="270"/>
      <c r="P16" s="270"/>
      <c r="Q16" s="270"/>
      <c r="R16" s="270"/>
      <c r="S16" s="270"/>
      <c r="T16" s="270"/>
      <c r="U16" s="270"/>
      <c r="V16" s="270"/>
      <c r="W16" s="270"/>
    </row>
    <row r="17" spans="1:24" ht="18.75" customHeight="1" x14ac:dyDescent="0.25">
      <c r="D17" s="101"/>
      <c r="E17" s="102"/>
      <c r="F17" s="102"/>
      <c r="G17" s="102"/>
      <c r="H17" s="102"/>
      <c r="I17" s="102"/>
      <c r="J17" s="102"/>
      <c r="K17" s="102"/>
      <c r="L17" s="102"/>
      <c r="M17" s="102"/>
      <c r="N17" s="102"/>
      <c r="O17" s="102"/>
      <c r="P17" s="102"/>
      <c r="Q17" s="102"/>
      <c r="R17" s="102"/>
      <c r="S17" s="102"/>
      <c r="T17" s="102"/>
      <c r="U17" s="102"/>
      <c r="V17" s="102"/>
      <c r="W17" s="102"/>
    </row>
    <row r="18" spans="1:24" ht="15.75" x14ac:dyDescent="0.25">
      <c r="D18" s="36" t="s">
        <v>53</v>
      </c>
      <c r="E18" s="43">
        <v>41205</v>
      </c>
      <c r="F18" s="37"/>
      <c r="G18" s="104" t="s">
        <v>61</v>
      </c>
      <c r="H18" s="104">
        <v>1997</v>
      </c>
      <c r="I18" s="104">
        <v>1998</v>
      </c>
      <c r="J18" s="104">
        <v>1999</v>
      </c>
      <c r="K18" s="104">
        <v>2000</v>
      </c>
      <c r="L18" s="104">
        <v>2001</v>
      </c>
      <c r="M18" s="104">
        <v>2002</v>
      </c>
      <c r="N18" s="104">
        <v>2003</v>
      </c>
      <c r="O18" s="104">
        <v>2004</v>
      </c>
      <c r="P18" s="104">
        <v>2005</v>
      </c>
      <c r="Q18" s="104">
        <v>2006</v>
      </c>
      <c r="R18" s="104">
        <v>2007</v>
      </c>
      <c r="S18" s="104">
        <v>2008</v>
      </c>
      <c r="T18" s="104">
        <v>2009</v>
      </c>
      <c r="U18" s="104">
        <v>2010</v>
      </c>
      <c r="V18" s="104">
        <v>2011</v>
      </c>
      <c r="W18" s="104">
        <v>2012</v>
      </c>
      <c r="X18" s="102"/>
    </row>
    <row r="19" spans="1:24" ht="15.75" x14ac:dyDescent="0.25">
      <c r="D19" s="103"/>
      <c r="E19" s="43">
        <v>35726</v>
      </c>
      <c r="F19" s="37"/>
      <c r="G19" s="104" t="s">
        <v>62</v>
      </c>
      <c r="H19" s="40">
        <v>172005</v>
      </c>
      <c r="I19" s="40">
        <v>203825</v>
      </c>
      <c r="J19" s="40">
        <v>236438</v>
      </c>
      <c r="K19" s="40">
        <v>260100</v>
      </c>
      <c r="L19" s="40">
        <v>286000</v>
      </c>
      <c r="M19" s="40">
        <v>309000</v>
      </c>
      <c r="N19" s="40">
        <v>332000</v>
      </c>
      <c r="O19" s="40">
        <v>358000</v>
      </c>
      <c r="P19" s="40">
        <v>381500</v>
      </c>
      <c r="Q19" s="40">
        <v>408000</v>
      </c>
      <c r="R19" s="40">
        <v>433700</v>
      </c>
      <c r="S19" s="40">
        <v>461500</v>
      </c>
      <c r="T19" s="40">
        <v>496900</v>
      </c>
      <c r="U19" s="40">
        <v>515000</v>
      </c>
      <c r="V19" s="40">
        <v>535600</v>
      </c>
      <c r="W19" s="40">
        <v>566700</v>
      </c>
      <c r="X19" s="102"/>
    </row>
    <row r="20" spans="1:24" ht="18.75" customHeight="1" x14ac:dyDescent="0.25">
      <c r="D20" s="36" t="s">
        <v>56</v>
      </c>
      <c r="E20" s="38">
        <v>4</v>
      </c>
      <c r="F20" s="102"/>
      <c r="G20" s="102"/>
      <c r="H20" s="102"/>
      <c r="I20" s="102"/>
      <c r="J20" s="102"/>
      <c r="K20" s="102"/>
      <c r="L20" s="102"/>
      <c r="M20" s="102"/>
      <c r="N20" s="102"/>
      <c r="O20" s="102"/>
      <c r="P20" s="102"/>
      <c r="Q20" s="102"/>
      <c r="R20" s="102"/>
      <c r="S20" s="102"/>
      <c r="T20" s="102"/>
      <c r="U20" s="102"/>
      <c r="V20" s="102"/>
      <c r="W20" s="102"/>
    </row>
    <row r="21" spans="1:24" ht="18.75" customHeight="1" x14ac:dyDescent="0.25">
      <c r="C21" s="102"/>
      <c r="D21" s="101"/>
      <c r="E21" s="102"/>
      <c r="F21" s="102"/>
      <c r="G21" s="102"/>
      <c r="H21" s="102"/>
      <c r="I21" s="102"/>
      <c r="J21" s="102"/>
      <c r="K21" s="102"/>
      <c r="L21" s="102"/>
      <c r="M21" s="102"/>
    </row>
    <row r="22" spans="1:24" s="13" customFormat="1" ht="23.25" x14ac:dyDescent="0.25">
      <c r="B22" s="32"/>
      <c r="C22" s="32"/>
      <c r="D22" s="268" t="s">
        <v>51</v>
      </c>
      <c r="E22" s="268"/>
      <c r="F22" s="268"/>
      <c r="G22" s="268"/>
      <c r="H22" s="268"/>
      <c r="I22" s="268"/>
      <c r="J22" s="268"/>
      <c r="K22" s="268"/>
      <c r="L22" s="268"/>
      <c r="M22" s="268"/>
      <c r="N22" s="268"/>
      <c r="O22" s="268"/>
      <c r="P22" s="268"/>
      <c r="Q22" s="268"/>
      <c r="R22" s="268"/>
      <c r="S22" s="268"/>
      <c r="T22" s="268"/>
      <c r="U22" s="268"/>
      <c r="V22" s="268"/>
      <c r="W22" s="268"/>
    </row>
    <row r="23" spans="1:24" s="13" customFormat="1" ht="63.75" customHeight="1" thickBot="1" x14ac:dyDescent="0.3">
      <c r="B23" s="33" t="s">
        <v>39</v>
      </c>
      <c r="C23" s="34" t="s">
        <v>43</v>
      </c>
      <c r="D23" s="34" t="s">
        <v>40</v>
      </c>
      <c r="E23" s="33" t="s">
        <v>41</v>
      </c>
      <c r="F23" s="33" t="s">
        <v>46</v>
      </c>
      <c r="G23" s="34" t="s">
        <v>47</v>
      </c>
      <c r="H23" s="34" t="s">
        <v>48</v>
      </c>
      <c r="I23" s="34" t="s">
        <v>54</v>
      </c>
      <c r="J23" s="34" t="s">
        <v>57</v>
      </c>
      <c r="K23" s="34" t="s">
        <v>55</v>
      </c>
      <c r="L23" s="33" t="s">
        <v>44</v>
      </c>
      <c r="M23" s="33" t="s">
        <v>20</v>
      </c>
      <c r="N23" s="34" t="s">
        <v>49</v>
      </c>
      <c r="O23" s="34" t="s">
        <v>58</v>
      </c>
      <c r="P23" s="34" t="s">
        <v>60</v>
      </c>
      <c r="Q23" s="34" t="s">
        <v>59</v>
      </c>
      <c r="R23" s="33" t="s">
        <v>52</v>
      </c>
      <c r="S23" s="34" t="s">
        <v>50</v>
      </c>
      <c r="T23" s="34" t="s">
        <v>104</v>
      </c>
      <c r="U23" s="34" t="s">
        <v>1</v>
      </c>
      <c r="V23" s="34" t="s">
        <v>2</v>
      </c>
      <c r="W23" s="33" t="s">
        <v>34</v>
      </c>
    </row>
    <row r="24" spans="1:24" ht="126" customHeight="1" thickBot="1" x14ac:dyDescent="0.3">
      <c r="A24" s="168"/>
      <c r="B24" s="169">
        <v>1</v>
      </c>
      <c r="C24" s="170" t="s">
        <v>118</v>
      </c>
      <c r="D24" s="171" t="s">
        <v>119</v>
      </c>
      <c r="E24" s="172" t="s">
        <v>120</v>
      </c>
      <c r="F24" s="173">
        <v>1</v>
      </c>
      <c r="G24" s="174">
        <v>40359</v>
      </c>
      <c r="H24" s="174">
        <v>40878</v>
      </c>
      <c r="I24" s="175">
        <f>+IF(G24&gt;=$E$19,1,0)</f>
        <v>1</v>
      </c>
      <c r="J24" s="175">
        <f>+(H24-G24)/30</f>
        <v>17.3</v>
      </c>
      <c r="K24" s="175">
        <f>+IF(J24&gt;=$E$20,1,0)</f>
        <v>1</v>
      </c>
      <c r="L24" s="175">
        <v>2580</v>
      </c>
      <c r="M24" s="176">
        <v>52</v>
      </c>
      <c r="N24" s="177"/>
      <c r="O24" s="178"/>
      <c r="P24" s="179">
        <f>2836575.88/2</f>
        <v>1418287.94</v>
      </c>
      <c r="Q24" s="179">
        <v>1948.51</v>
      </c>
      <c r="R24" s="180">
        <f>P24*Q24</f>
        <v>2763548233.9693999</v>
      </c>
      <c r="S24" s="175">
        <f>+HLOOKUP(YEAR(H24),$H$18:$W$19,2,0)</f>
        <v>535600</v>
      </c>
      <c r="T24" s="180">
        <f>+R24/S24</f>
        <v>5159.7241112199399</v>
      </c>
      <c r="U24" s="181" t="s">
        <v>121</v>
      </c>
      <c r="V24" s="176">
        <v>0</v>
      </c>
      <c r="W24" s="182" t="s">
        <v>307</v>
      </c>
    </row>
    <row r="25" spans="1:24" ht="72" customHeight="1" thickBot="1" x14ac:dyDescent="0.3">
      <c r="A25" s="168"/>
      <c r="B25" s="169">
        <v>2</v>
      </c>
      <c r="C25" s="170" t="s">
        <v>118</v>
      </c>
      <c r="D25" s="171" t="s">
        <v>119</v>
      </c>
      <c r="E25" s="172" t="s">
        <v>122</v>
      </c>
      <c r="F25" s="173">
        <v>1</v>
      </c>
      <c r="G25" s="174">
        <v>40359</v>
      </c>
      <c r="H25" s="174">
        <v>40878</v>
      </c>
      <c r="I25" s="175">
        <f t="shared" ref="I25:I28" si="0">+IF(G25&gt;=$E$19,1,0)</f>
        <v>1</v>
      </c>
      <c r="J25" s="175">
        <f t="shared" ref="J25:J28" si="1">+(H25-G25)/30</f>
        <v>17.3</v>
      </c>
      <c r="K25" s="175">
        <f t="shared" ref="K25:K28" si="2">+IF(J25&gt;=$E$20,1,0)</f>
        <v>1</v>
      </c>
      <c r="L25" s="175">
        <f>7900+1300</f>
        <v>9200</v>
      </c>
      <c r="M25" s="176">
        <v>0</v>
      </c>
      <c r="N25" s="177"/>
      <c r="O25" s="178"/>
      <c r="P25" s="179">
        <f>1277081.72/2</f>
        <v>638540.86</v>
      </c>
      <c r="Q25" s="179">
        <v>1948.51</v>
      </c>
      <c r="R25" s="180">
        <f t="shared" ref="R25:R28" si="3">P25*Q25</f>
        <v>1244203251.1185999</v>
      </c>
      <c r="S25" s="175">
        <f t="shared" ref="S25:S28" si="4">+HLOOKUP(YEAR(H25),$H$18:$W$19,2,0)</f>
        <v>535600</v>
      </c>
      <c r="T25" s="180">
        <f t="shared" ref="T25:T28" si="5">+R25/S25</f>
        <v>2323.0083105276321</v>
      </c>
      <c r="U25" s="181" t="s">
        <v>123</v>
      </c>
      <c r="V25" s="176">
        <v>0</v>
      </c>
      <c r="W25" s="183" t="s">
        <v>308</v>
      </c>
    </row>
    <row r="26" spans="1:24" ht="108.75" thickBot="1" x14ac:dyDescent="0.3">
      <c r="A26" s="168"/>
      <c r="B26" s="169">
        <v>3</v>
      </c>
      <c r="C26" s="170" t="s">
        <v>118</v>
      </c>
      <c r="D26" s="171" t="s">
        <v>124</v>
      </c>
      <c r="E26" s="172" t="s">
        <v>125</v>
      </c>
      <c r="F26" s="173">
        <v>1</v>
      </c>
      <c r="G26" s="174">
        <v>39172</v>
      </c>
      <c r="H26" s="174">
        <v>39904</v>
      </c>
      <c r="I26" s="175">
        <f t="shared" si="0"/>
        <v>1</v>
      </c>
      <c r="J26" s="175">
        <f t="shared" si="1"/>
        <v>24.4</v>
      </c>
      <c r="K26" s="175">
        <f t="shared" si="2"/>
        <v>1</v>
      </c>
      <c r="L26" s="175">
        <v>1800</v>
      </c>
      <c r="M26" s="176">
        <v>9</v>
      </c>
      <c r="N26" s="177"/>
      <c r="O26" s="178"/>
      <c r="P26" s="179">
        <v>1807545.28</v>
      </c>
      <c r="Q26" s="179">
        <v>2544.2399999999998</v>
      </c>
      <c r="R26" s="180">
        <f t="shared" si="3"/>
        <v>4598829003.1871996</v>
      </c>
      <c r="S26" s="175">
        <f t="shared" si="4"/>
        <v>496900</v>
      </c>
      <c r="T26" s="180">
        <f t="shared" si="5"/>
        <v>9255.0392497226803</v>
      </c>
      <c r="U26" s="181" t="s">
        <v>126</v>
      </c>
      <c r="V26" s="176">
        <v>0</v>
      </c>
      <c r="W26" s="184" t="s">
        <v>309</v>
      </c>
    </row>
    <row r="27" spans="1:24" ht="144.75" thickBot="1" x14ac:dyDescent="0.3">
      <c r="A27" s="168"/>
      <c r="B27" s="169">
        <v>4</v>
      </c>
      <c r="C27" s="170" t="s">
        <v>118</v>
      </c>
      <c r="D27" s="171" t="s">
        <v>127</v>
      </c>
      <c r="E27" s="172" t="s">
        <v>128</v>
      </c>
      <c r="F27" s="173">
        <v>1</v>
      </c>
      <c r="G27" s="174" t="s">
        <v>129</v>
      </c>
      <c r="H27" s="174" t="s">
        <v>129</v>
      </c>
      <c r="I27" s="175">
        <f t="shared" si="0"/>
        <v>1</v>
      </c>
      <c r="J27" s="175" t="e">
        <f t="shared" si="1"/>
        <v>#VALUE!</v>
      </c>
      <c r="K27" s="175" t="e">
        <f t="shared" si="2"/>
        <v>#VALUE!</v>
      </c>
      <c r="L27" s="175">
        <v>1200</v>
      </c>
      <c r="M27" s="176">
        <v>4</v>
      </c>
      <c r="N27" s="177"/>
      <c r="O27" s="178"/>
      <c r="P27" s="179">
        <f>3456000/2</f>
        <v>1728000</v>
      </c>
      <c r="Q27" s="179">
        <v>1942.7</v>
      </c>
      <c r="R27" s="180">
        <f t="shared" si="3"/>
        <v>3356985600</v>
      </c>
      <c r="S27" s="175">
        <v>0</v>
      </c>
      <c r="T27" s="180">
        <v>0</v>
      </c>
      <c r="U27" s="181" t="s">
        <v>130</v>
      </c>
      <c r="V27" s="176">
        <v>0</v>
      </c>
      <c r="W27" s="183" t="s">
        <v>307</v>
      </c>
    </row>
    <row r="28" spans="1:24" ht="96.75" thickBot="1" x14ac:dyDescent="0.3">
      <c r="A28" s="168"/>
      <c r="B28" s="169">
        <v>5</v>
      </c>
      <c r="C28" s="170" t="s">
        <v>118</v>
      </c>
      <c r="D28" s="171" t="s">
        <v>124</v>
      </c>
      <c r="E28" s="172" t="s">
        <v>131</v>
      </c>
      <c r="F28" s="173">
        <v>1</v>
      </c>
      <c r="G28" s="174">
        <v>39872</v>
      </c>
      <c r="H28" s="174">
        <v>40603</v>
      </c>
      <c r="I28" s="175">
        <f t="shared" si="0"/>
        <v>1</v>
      </c>
      <c r="J28" s="175">
        <f t="shared" si="1"/>
        <v>24.366666666666667</v>
      </c>
      <c r="K28" s="175">
        <f t="shared" si="2"/>
        <v>1</v>
      </c>
      <c r="L28" s="175">
        <v>560</v>
      </c>
      <c r="M28" s="176"/>
      <c r="N28" s="177"/>
      <c r="O28" s="178"/>
      <c r="P28" s="179">
        <f>4297380/2</f>
        <v>2148690</v>
      </c>
      <c r="Q28" s="179">
        <v>1907.37</v>
      </c>
      <c r="R28" s="180">
        <f t="shared" si="3"/>
        <v>4098346845.2999997</v>
      </c>
      <c r="S28" s="175">
        <f t="shared" si="4"/>
        <v>535600</v>
      </c>
      <c r="T28" s="180">
        <f t="shared" si="5"/>
        <v>7651.8798455937258</v>
      </c>
      <c r="U28" s="181" t="s">
        <v>132</v>
      </c>
      <c r="V28" s="176">
        <v>0</v>
      </c>
      <c r="W28" s="183" t="s">
        <v>310</v>
      </c>
    </row>
    <row r="29" spans="1:24" ht="31.5" customHeight="1" x14ac:dyDescent="0.25">
      <c r="A29" s="168"/>
      <c r="B29" s="168"/>
      <c r="C29" s="185"/>
      <c r="D29" s="186"/>
      <c r="E29" s="168"/>
      <c r="F29" s="168"/>
      <c r="G29" s="168"/>
      <c r="H29" s="168"/>
      <c r="I29" s="168"/>
      <c r="J29" s="168"/>
      <c r="K29" s="168"/>
      <c r="L29" s="187">
        <f>+SUMPRODUCT(L24:L28,$V$24:$V$28)</f>
        <v>0</v>
      </c>
      <c r="M29" s="187">
        <f>+SUMPRODUCT(M24:M28,$V$24:$V$28)</f>
        <v>0</v>
      </c>
      <c r="N29" s="59"/>
      <c r="O29" s="59"/>
      <c r="P29" s="59"/>
      <c r="Q29" s="59"/>
      <c r="R29" s="188"/>
      <c r="S29" s="188"/>
      <c r="T29" s="187">
        <f>+SUMPRODUCT(T24:T28,$V$24:$V$28)</f>
        <v>0</v>
      </c>
      <c r="U29" s="168"/>
      <c r="V29" s="168"/>
      <c r="W29" s="168"/>
    </row>
  </sheetData>
  <mergeCells count="8">
    <mergeCell ref="D22:W22"/>
    <mergeCell ref="D9:W10"/>
    <mergeCell ref="D11:W12"/>
    <mergeCell ref="B13:B14"/>
    <mergeCell ref="C13:W14"/>
    <mergeCell ref="B15:B16"/>
    <mergeCell ref="C15:W15"/>
    <mergeCell ref="C16:W16"/>
  </mergeCells>
  <printOptions horizontalCentered="1" verticalCentered="1"/>
  <pageMargins left="0.23622047244094491" right="0.23622047244094491" top="0.74803149606299213" bottom="0.74803149606299213" header="0.31496062992125984" footer="0.31496062992125984"/>
  <pageSetup scale="90" orientation="landscape" r:id="rId1"/>
  <headerFooter>
    <oddFooter>&amp;C&amp;P</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18"/>
  <sheetViews>
    <sheetView showGridLines="0" zoomScale="110" zoomScaleNormal="110" workbookViewId="0">
      <selection activeCell="A6" sqref="A6"/>
    </sheetView>
  </sheetViews>
  <sheetFormatPr baseColWidth="10" defaultColWidth="8.85546875" defaultRowHeight="15" x14ac:dyDescent="0.25"/>
  <cols>
    <col min="1" max="1" width="21.42578125" bestFit="1" customWidth="1"/>
    <col min="2" max="2" width="48.7109375" customWidth="1"/>
    <col min="3" max="3" width="8.85546875" customWidth="1"/>
    <col min="4" max="4" width="5.7109375" style="10" bestFit="1" customWidth="1"/>
    <col min="5" max="5" width="29.42578125" customWidth="1"/>
    <col min="6" max="6" width="2.7109375" customWidth="1"/>
    <col min="7" max="7" width="6.5703125" bestFit="1" customWidth="1"/>
    <col min="8" max="8" width="20.28515625" style="12" customWidth="1"/>
    <col min="9" max="9" width="32" customWidth="1"/>
    <col min="10" max="10" width="11.42578125" customWidth="1"/>
    <col min="11" max="11" width="11.5703125" bestFit="1" customWidth="1"/>
    <col min="12" max="12" width="8.42578125" customWidth="1"/>
    <col min="13" max="13" width="16.85546875" customWidth="1"/>
    <col min="14" max="14" width="13.5703125" customWidth="1"/>
    <col min="15" max="15" width="25" customWidth="1"/>
    <col min="16" max="241" width="11.42578125" customWidth="1"/>
    <col min="242" max="242" width="21.28515625" bestFit="1" customWidth="1"/>
    <col min="243" max="243" width="21.42578125" bestFit="1" customWidth="1"/>
    <col min="244" max="244" width="48.7109375" customWidth="1"/>
    <col min="251" max="251" width="21.42578125" bestFit="1" customWidth="1"/>
    <col min="252" max="252" width="48.7109375" customWidth="1"/>
    <col min="253" max="253" width="8.85546875" customWidth="1"/>
    <col min="254" max="254" width="5.7109375" bestFit="1" customWidth="1"/>
    <col min="255" max="255" width="11.42578125" customWidth="1"/>
    <col min="256" max="256" width="24.5703125" customWidth="1"/>
    <col min="257" max="257" width="0" hidden="1" customWidth="1"/>
    <col min="258" max="258" width="11.42578125" customWidth="1"/>
    <col min="259" max="259" width="6.5703125" bestFit="1" customWidth="1"/>
    <col min="260" max="260" width="18.7109375" customWidth="1"/>
    <col min="261" max="261" width="20.5703125" customWidth="1"/>
    <col min="262" max="262" width="11.42578125" customWidth="1"/>
    <col min="263" max="263" width="11.5703125" bestFit="1" customWidth="1"/>
    <col min="264" max="264" width="9.85546875" customWidth="1"/>
    <col min="265" max="265" width="8.42578125" customWidth="1"/>
    <col min="266" max="267" width="0" hidden="1" customWidth="1"/>
    <col min="268" max="268" width="11.42578125" customWidth="1"/>
    <col min="269" max="269" width="10.85546875" customWidth="1"/>
    <col min="270" max="270" width="13.5703125" customWidth="1"/>
    <col min="271" max="271" width="25" customWidth="1"/>
    <col min="272" max="497" width="11.42578125" customWidth="1"/>
    <col min="498" max="498" width="21.28515625" bestFit="1" customWidth="1"/>
    <col min="499" max="499" width="21.42578125" bestFit="1" customWidth="1"/>
    <col min="500" max="500" width="48.7109375" customWidth="1"/>
    <col min="507" max="507" width="21.42578125" bestFit="1" customWidth="1"/>
    <col min="508" max="508" width="48.7109375" customWidth="1"/>
    <col min="509" max="509" width="8.85546875" customWidth="1"/>
    <col min="510" max="510" width="5.7109375" bestFit="1" customWidth="1"/>
    <col min="511" max="511" width="11.42578125" customWidth="1"/>
    <col min="512" max="512" width="24.5703125" customWidth="1"/>
    <col min="513" max="513" width="0" hidden="1" customWidth="1"/>
    <col min="514" max="514" width="11.42578125" customWidth="1"/>
    <col min="515" max="515" width="6.5703125" bestFit="1" customWidth="1"/>
    <col min="516" max="516" width="18.7109375" customWidth="1"/>
    <col min="517" max="517" width="20.5703125" customWidth="1"/>
    <col min="518" max="518" width="11.42578125" customWidth="1"/>
    <col min="519" max="519" width="11.5703125" bestFit="1" customWidth="1"/>
    <col min="520" max="520" width="9.85546875" customWidth="1"/>
    <col min="521" max="521" width="8.42578125" customWidth="1"/>
    <col min="522" max="523" width="0" hidden="1" customWidth="1"/>
    <col min="524" max="524" width="11.42578125" customWidth="1"/>
    <col min="525" max="525" width="10.85546875" customWidth="1"/>
    <col min="526" max="526" width="13.5703125" customWidth="1"/>
    <col min="527" max="527" width="25" customWidth="1"/>
    <col min="528" max="753" width="11.42578125" customWidth="1"/>
    <col min="754" max="754" width="21.28515625" bestFit="1" customWidth="1"/>
    <col min="755" max="755" width="21.42578125" bestFit="1" customWidth="1"/>
    <col min="756" max="756" width="48.7109375" customWidth="1"/>
    <col min="763" max="763" width="21.42578125" bestFit="1" customWidth="1"/>
    <col min="764" max="764" width="48.7109375" customWidth="1"/>
    <col min="765" max="765" width="8.85546875" customWidth="1"/>
    <col min="766" max="766" width="5.7109375" bestFit="1" customWidth="1"/>
    <col min="767" max="767" width="11.42578125" customWidth="1"/>
    <col min="768" max="768" width="24.5703125" customWidth="1"/>
    <col min="769" max="769" width="0" hidden="1" customWidth="1"/>
    <col min="770" max="770" width="11.42578125" customWidth="1"/>
    <col min="771" max="771" width="6.5703125" bestFit="1" customWidth="1"/>
    <col min="772" max="772" width="18.7109375" customWidth="1"/>
    <col min="773" max="773" width="20.5703125" customWidth="1"/>
    <col min="774" max="774" width="11.42578125" customWidth="1"/>
    <col min="775" max="775" width="11.5703125" bestFit="1" customWidth="1"/>
    <col min="776" max="776" width="9.85546875" customWidth="1"/>
    <col min="777" max="777" width="8.42578125" customWidth="1"/>
    <col min="778" max="779" width="0" hidden="1" customWidth="1"/>
    <col min="780" max="780" width="11.42578125" customWidth="1"/>
    <col min="781" max="781" width="10.85546875" customWidth="1"/>
    <col min="782" max="782" width="13.5703125" customWidth="1"/>
    <col min="783" max="783" width="25" customWidth="1"/>
    <col min="784" max="1009" width="11.42578125" customWidth="1"/>
    <col min="1010" max="1010" width="21.28515625" bestFit="1" customWidth="1"/>
    <col min="1011" max="1011" width="21.42578125" bestFit="1" customWidth="1"/>
    <col min="1012" max="1012" width="48.7109375" customWidth="1"/>
    <col min="1019" max="1019" width="21.42578125" bestFit="1" customWidth="1"/>
    <col min="1020" max="1020" width="48.7109375" customWidth="1"/>
    <col min="1021" max="1021" width="8.85546875" customWidth="1"/>
    <col min="1022" max="1022" width="5.7109375" bestFit="1" customWidth="1"/>
    <col min="1023" max="1023" width="11.42578125" customWidth="1"/>
    <col min="1024" max="1024" width="24.5703125" customWidth="1"/>
    <col min="1025" max="1025" width="0" hidden="1" customWidth="1"/>
    <col min="1026" max="1026" width="11.42578125" customWidth="1"/>
    <col min="1027" max="1027" width="6.5703125" bestFit="1" customWidth="1"/>
    <col min="1028" max="1028" width="18.7109375" customWidth="1"/>
    <col min="1029" max="1029" width="20.5703125" customWidth="1"/>
    <col min="1030" max="1030" width="11.42578125" customWidth="1"/>
    <col min="1031" max="1031" width="11.5703125" bestFit="1" customWidth="1"/>
    <col min="1032" max="1032" width="9.85546875" customWidth="1"/>
    <col min="1033" max="1033" width="8.42578125" customWidth="1"/>
    <col min="1034" max="1035" width="0" hidden="1" customWidth="1"/>
    <col min="1036" max="1036" width="11.42578125" customWidth="1"/>
    <col min="1037" max="1037" width="10.85546875" customWidth="1"/>
    <col min="1038" max="1038" width="13.5703125" customWidth="1"/>
    <col min="1039" max="1039" width="25" customWidth="1"/>
    <col min="1040" max="1265" width="11.42578125" customWidth="1"/>
    <col min="1266" max="1266" width="21.28515625" bestFit="1" customWidth="1"/>
    <col min="1267" max="1267" width="21.42578125" bestFit="1" customWidth="1"/>
    <col min="1268" max="1268" width="48.7109375" customWidth="1"/>
    <col min="1275" max="1275" width="21.42578125" bestFit="1" customWidth="1"/>
    <col min="1276" max="1276" width="48.7109375" customWidth="1"/>
    <col min="1277" max="1277" width="8.85546875" customWidth="1"/>
    <col min="1278" max="1278" width="5.7109375" bestFit="1" customWidth="1"/>
    <col min="1279" max="1279" width="11.42578125" customWidth="1"/>
    <col min="1280" max="1280" width="24.5703125" customWidth="1"/>
    <col min="1281" max="1281" width="0" hidden="1" customWidth="1"/>
    <col min="1282" max="1282" width="11.42578125" customWidth="1"/>
    <col min="1283" max="1283" width="6.5703125" bestFit="1" customWidth="1"/>
    <col min="1284" max="1284" width="18.7109375" customWidth="1"/>
    <col min="1285" max="1285" width="20.5703125" customWidth="1"/>
    <col min="1286" max="1286" width="11.42578125" customWidth="1"/>
    <col min="1287" max="1287" width="11.5703125" bestFit="1" customWidth="1"/>
    <col min="1288" max="1288" width="9.85546875" customWidth="1"/>
    <col min="1289" max="1289" width="8.42578125" customWidth="1"/>
    <col min="1290" max="1291" width="0" hidden="1" customWidth="1"/>
    <col min="1292" max="1292" width="11.42578125" customWidth="1"/>
    <col min="1293" max="1293" width="10.85546875" customWidth="1"/>
    <col min="1294" max="1294" width="13.5703125" customWidth="1"/>
    <col min="1295" max="1295" width="25" customWidth="1"/>
    <col min="1296" max="1521" width="11.42578125" customWidth="1"/>
    <col min="1522" max="1522" width="21.28515625" bestFit="1" customWidth="1"/>
    <col min="1523" max="1523" width="21.42578125" bestFit="1" customWidth="1"/>
    <col min="1524" max="1524" width="48.7109375" customWidth="1"/>
    <col min="1531" max="1531" width="21.42578125" bestFit="1" customWidth="1"/>
    <col min="1532" max="1532" width="48.7109375" customWidth="1"/>
    <col min="1533" max="1533" width="8.85546875" customWidth="1"/>
    <col min="1534" max="1534" width="5.7109375" bestFit="1" customWidth="1"/>
    <col min="1535" max="1535" width="11.42578125" customWidth="1"/>
    <col min="1536" max="1536" width="24.5703125" customWidth="1"/>
    <col min="1537" max="1537" width="0" hidden="1" customWidth="1"/>
    <col min="1538" max="1538" width="11.42578125" customWidth="1"/>
    <col min="1539" max="1539" width="6.5703125" bestFit="1" customWidth="1"/>
    <col min="1540" max="1540" width="18.7109375" customWidth="1"/>
    <col min="1541" max="1541" width="20.5703125" customWidth="1"/>
    <col min="1542" max="1542" width="11.42578125" customWidth="1"/>
    <col min="1543" max="1543" width="11.5703125" bestFit="1" customWidth="1"/>
    <col min="1544" max="1544" width="9.85546875" customWidth="1"/>
    <col min="1545" max="1545" width="8.42578125" customWidth="1"/>
    <col min="1546" max="1547" width="0" hidden="1" customWidth="1"/>
    <col min="1548" max="1548" width="11.42578125" customWidth="1"/>
    <col min="1549" max="1549" width="10.85546875" customWidth="1"/>
    <col min="1550" max="1550" width="13.5703125" customWidth="1"/>
    <col min="1551" max="1551" width="25" customWidth="1"/>
    <col min="1552" max="1777" width="11.42578125" customWidth="1"/>
    <col min="1778" max="1778" width="21.28515625" bestFit="1" customWidth="1"/>
    <col min="1779" max="1779" width="21.42578125" bestFit="1" customWidth="1"/>
    <col min="1780" max="1780" width="48.7109375" customWidth="1"/>
    <col min="1787" max="1787" width="21.42578125" bestFit="1" customWidth="1"/>
    <col min="1788" max="1788" width="48.7109375" customWidth="1"/>
    <col min="1789" max="1789" width="8.85546875" customWidth="1"/>
    <col min="1790" max="1790" width="5.7109375" bestFit="1" customWidth="1"/>
    <col min="1791" max="1791" width="11.42578125" customWidth="1"/>
    <col min="1792" max="1792" width="24.5703125" customWidth="1"/>
    <col min="1793" max="1793" width="0" hidden="1" customWidth="1"/>
    <col min="1794" max="1794" width="11.42578125" customWidth="1"/>
    <col min="1795" max="1795" width="6.5703125" bestFit="1" customWidth="1"/>
    <col min="1796" max="1796" width="18.7109375" customWidth="1"/>
    <col min="1797" max="1797" width="20.5703125" customWidth="1"/>
    <col min="1798" max="1798" width="11.42578125" customWidth="1"/>
    <col min="1799" max="1799" width="11.5703125" bestFit="1" customWidth="1"/>
    <col min="1800" max="1800" width="9.85546875" customWidth="1"/>
    <col min="1801" max="1801" width="8.42578125" customWidth="1"/>
    <col min="1802" max="1803" width="0" hidden="1" customWidth="1"/>
    <col min="1804" max="1804" width="11.42578125" customWidth="1"/>
    <col min="1805" max="1805" width="10.85546875" customWidth="1"/>
    <col min="1806" max="1806" width="13.5703125" customWidth="1"/>
    <col min="1807" max="1807" width="25" customWidth="1"/>
    <col min="1808" max="2033" width="11.42578125" customWidth="1"/>
    <col min="2034" max="2034" width="21.28515625" bestFit="1" customWidth="1"/>
    <col min="2035" max="2035" width="21.42578125" bestFit="1" customWidth="1"/>
    <col min="2036" max="2036" width="48.7109375" customWidth="1"/>
    <col min="2043" max="2043" width="21.42578125" bestFit="1" customWidth="1"/>
    <col min="2044" max="2044" width="48.7109375" customWidth="1"/>
    <col min="2045" max="2045" width="8.85546875" customWidth="1"/>
    <col min="2046" max="2046" width="5.7109375" bestFit="1" customWidth="1"/>
    <col min="2047" max="2047" width="11.42578125" customWidth="1"/>
    <col min="2048" max="2048" width="24.5703125" customWidth="1"/>
    <col min="2049" max="2049" width="0" hidden="1" customWidth="1"/>
    <col min="2050" max="2050" width="11.42578125" customWidth="1"/>
    <col min="2051" max="2051" width="6.5703125" bestFit="1" customWidth="1"/>
    <col min="2052" max="2052" width="18.7109375" customWidth="1"/>
    <col min="2053" max="2053" width="20.5703125" customWidth="1"/>
    <col min="2054" max="2054" width="11.42578125" customWidth="1"/>
    <col min="2055" max="2055" width="11.5703125" bestFit="1" customWidth="1"/>
    <col min="2056" max="2056" width="9.85546875" customWidth="1"/>
    <col min="2057" max="2057" width="8.42578125" customWidth="1"/>
    <col min="2058" max="2059" width="0" hidden="1" customWidth="1"/>
    <col min="2060" max="2060" width="11.42578125" customWidth="1"/>
    <col min="2061" max="2061" width="10.85546875" customWidth="1"/>
    <col min="2062" max="2062" width="13.5703125" customWidth="1"/>
    <col min="2063" max="2063" width="25" customWidth="1"/>
    <col min="2064" max="2289" width="11.42578125" customWidth="1"/>
    <col min="2290" max="2290" width="21.28515625" bestFit="1" customWidth="1"/>
    <col min="2291" max="2291" width="21.42578125" bestFit="1" customWidth="1"/>
    <col min="2292" max="2292" width="48.7109375" customWidth="1"/>
    <col min="2299" max="2299" width="21.42578125" bestFit="1" customWidth="1"/>
    <col min="2300" max="2300" width="48.7109375" customWidth="1"/>
    <col min="2301" max="2301" width="8.85546875" customWidth="1"/>
    <col min="2302" max="2302" width="5.7109375" bestFit="1" customWidth="1"/>
    <col min="2303" max="2303" width="11.42578125" customWidth="1"/>
    <col min="2304" max="2304" width="24.5703125" customWidth="1"/>
    <col min="2305" max="2305" width="0" hidden="1" customWidth="1"/>
    <col min="2306" max="2306" width="11.42578125" customWidth="1"/>
    <col min="2307" max="2307" width="6.5703125" bestFit="1" customWidth="1"/>
    <col min="2308" max="2308" width="18.7109375" customWidth="1"/>
    <col min="2309" max="2309" width="20.5703125" customWidth="1"/>
    <col min="2310" max="2310" width="11.42578125" customWidth="1"/>
    <col min="2311" max="2311" width="11.5703125" bestFit="1" customWidth="1"/>
    <col min="2312" max="2312" width="9.85546875" customWidth="1"/>
    <col min="2313" max="2313" width="8.42578125" customWidth="1"/>
    <col min="2314" max="2315" width="0" hidden="1" customWidth="1"/>
    <col min="2316" max="2316" width="11.42578125" customWidth="1"/>
    <col min="2317" max="2317" width="10.85546875" customWidth="1"/>
    <col min="2318" max="2318" width="13.5703125" customWidth="1"/>
    <col min="2319" max="2319" width="25" customWidth="1"/>
    <col min="2320" max="2545" width="11.42578125" customWidth="1"/>
    <col min="2546" max="2546" width="21.28515625" bestFit="1" customWidth="1"/>
    <col min="2547" max="2547" width="21.42578125" bestFit="1" customWidth="1"/>
    <col min="2548" max="2548" width="48.7109375" customWidth="1"/>
    <col min="2555" max="2555" width="21.42578125" bestFit="1" customWidth="1"/>
    <col min="2556" max="2556" width="48.7109375" customWidth="1"/>
    <col min="2557" max="2557" width="8.85546875" customWidth="1"/>
    <col min="2558" max="2558" width="5.7109375" bestFit="1" customWidth="1"/>
    <col min="2559" max="2559" width="11.42578125" customWidth="1"/>
    <col min="2560" max="2560" width="24.5703125" customWidth="1"/>
    <col min="2561" max="2561" width="0" hidden="1" customWidth="1"/>
    <col min="2562" max="2562" width="11.42578125" customWidth="1"/>
    <col min="2563" max="2563" width="6.5703125" bestFit="1" customWidth="1"/>
    <col min="2564" max="2564" width="18.7109375" customWidth="1"/>
    <col min="2565" max="2565" width="20.5703125" customWidth="1"/>
    <col min="2566" max="2566" width="11.42578125" customWidth="1"/>
    <col min="2567" max="2567" width="11.5703125" bestFit="1" customWidth="1"/>
    <col min="2568" max="2568" width="9.85546875" customWidth="1"/>
    <col min="2569" max="2569" width="8.42578125" customWidth="1"/>
    <col min="2570" max="2571" width="0" hidden="1" customWidth="1"/>
    <col min="2572" max="2572" width="11.42578125" customWidth="1"/>
    <col min="2573" max="2573" width="10.85546875" customWidth="1"/>
    <col min="2574" max="2574" width="13.5703125" customWidth="1"/>
    <col min="2575" max="2575" width="25" customWidth="1"/>
    <col min="2576" max="2801" width="11.42578125" customWidth="1"/>
    <col min="2802" max="2802" width="21.28515625" bestFit="1" customWidth="1"/>
    <col min="2803" max="2803" width="21.42578125" bestFit="1" customWidth="1"/>
    <col min="2804" max="2804" width="48.7109375" customWidth="1"/>
    <col min="2811" max="2811" width="21.42578125" bestFit="1" customWidth="1"/>
    <col min="2812" max="2812" width="48.7109375" customWidth="1"/>
    <col min="2813" max="2813" width="8.85546875" customWidth="1"/>
    <col min="2814" max="2814" width="5.7109375" bestFit="1" customWidth="1"/>
    <col min="2815" max="2815" width="11.42578125" customWidth="1"/>
    <col min="2816" max="2816" width="24.5703125" customWidth="1"/>
    <col min="2817" max="2817" width="0" hidden="1" customWidth="1"/>
    <col min="2818" max="2818" width="11.42578125" customWidth="1"/>
    <col min="2819" max="2819" width="6.5703125" bestFit="1" customWidth="1"/>
    <col min="2820" max="2820" width="18.7109375" customWidth="1"/>
    <col min="2821" max="2821" width="20.5703125" customWidth="1"/>
    <col min="2822" max="2822" width="11.42578125" customWidth="1"/>
    <col min="2823" max="2823" width="11.5703125" bestFit="1" customWidth="1"/>
    <col min="2824" max="2824" width="9.85546875" customWidth="1"/>
    <col min="2825" max="2825" width="8.42578125" customWidth="1"/>
    <col min="2826" max="2827" width="0" hidden="1" customWidth="1"/>
    <col min="2828" max="2828" width="11.42578125" customWidth="1"/>
    <col min="2829" max="2829" width="10.85546875" customWidth="1"/>
    <col min="2830" max="2830" width="13.5703125" customWidth="1"/>
    <col min="2831" max="2831" width="25" customWidth="1"/>
    <col min="2832" max="3057" width="11.42578125" customWidth="1"/>
    <col min="3058" max="3058" width="21.28515625" bestFit="1" customWidth="1"/>
    <col min="3059" max="3059" width="21.42578125" bestFit="1" customWidth="1"/>
    <col min="3060" max="3060" width="48.7109375" customWidth="1"/>
    <col min="3067" max="3067" width="21.42578125" bestFit="1" customWidth="1"/>
    <col min="3068" max="3068" width="48.7109375" customWidth="1"/>
    <col min="3069" max="3069" width="8.85546875" customWidth="1"/>
    <col min="3070" max="3070" width="5.7109375" bestFit="1" customWidth="1"/>
    <col min="3071" max="3071" width="11.42578125" customWidth="1"/>
    <col min="3072" max="3072" width="24.5703125" customWidth="1"/>
    <col min="3073" max="3073" width="0" hidden="1" customWidth="1"/>
    <col min="3074" max="3074" width="11.42578125" customWidth="1"/>
    <col min="3075" max="3075" width="6.5703125" bestFit="1" customWidth="1"/>
    <col min="3076" max="3076" width="18.7109375" customWidth="1"/>
    <col min="3077" max="3077" width="20.5703125" customWidth="1"/>
    <col min="3078" max="3078" width="11.42578125" customWidth="1"/>
    <col min="3079" max="3079" width="11.5703125" bestFit="1" customWidth="1"/>
    <col min="3080" max="3080" width="9.85546875" customWidth="1"/>
    <col min="3081" max="3081" width="8.42578125" customWidth="1"/>
    <col min="3082" max="3083" width="0" hidden="1" customWidth="1"/>
    <col min="3084" max="3084" width="11.42578125" customWidth="1"/>
    <col min="3085" max="3085" width="10.85546875" customWidth="1"/>
    <col min="3086" max="3086" width="13.5703125" customWidth="1"/>
    <col min="3087" max="3087" width="25" customWidth="1"/>
    <col min="3088" max="3313" width="11.42578125" customWidth="1"/>
    <col min="3314" max="3314" width="21.28515625" bestFit="1" customWidth="1"/>
    <col min="3315" max="3315" width="21.42578125" bestFit="1" customWidth="1"/>
    <col min="3316" max="3316" width="48.7109375" customWidth="1"/>
    <col min="3323" max="3323" width="21.42578125" bestFit="1" customWidth="1"/>
    <col min="3324" max="3324" width="48.7109375" customWidth="1"/>
    <col min="3325" max="3325" width="8.85546875" customWidth="1"/>
    <col min="3326" max="3326" width="5.7109375" bestFit="1" customWidth="1"/>
    <col min="3327" max="3327" width="11.42578125" customWidth="1"/>
    <col min="3328" max="3328" width="24.5703125" customWidth="1"/>
    <col min="3329" max="3329" width="0" hidden="1" customWidth="1"/>
    <col min="3330" max="3330" width="11.42578125" customWidth="1"/>
    <col min="3331" max="3331" width="6.5703125" bestFit="1" customWidth="1"/>
    <col min="3332" max="3332" width="18.7109375" customWidth="1"/>
    <col min="3333" max="3333" width="20.5703125" customWidth="1"/>
    <col min="3334" max="3334" width="11.42578125" customWidth="1"/>
    <col min="3335" max="3335" width="11.5703125" bestFit="1" customWidth="1"/>
    <col min="3336" max="3336" width="9.85546875" customWidth="1"/>
    <col min="3337" max="3337" width="8.42578125" customWidth="1"/>
    <col min="3338" max="3339" width="0" hidden="1" customWidth="1"/>
    <col min="3340" max="3340" width="11.42578125" customWidth="1"/>
    <col min="3341" max="3341" width="10.85546875" customWidth="1"/>
    <col min="3342" max="3342" width="13.5703125" customWidth="1"/>
    <col min="3343" max="3343" width="25" customWidth="1"/>
    <col min="3344" max="3569" width="11.42578125" customWidth="1"/>
    <col min="3570" max="3570" width="21.28515625" bestFit="1" customWidth="1"/>
    <col min="3571" max="3571" width="21.42578125" bestFit="1" customWidth="1"/>
    <col min="3572" max="3572" width="48.7109375" customWidth="1"/>
    <col min="3579" max="3579" width="21.42578125" bestFit="1" customWidth="1"/>
    <col min="3580" max="3580" width="48.7109375" customWidth="1"/>
    <col min="3581" max="3581" width="8.85546875" customWidth="1"/>
    <col min="3582" max="3582" width="5.7109375" bestFit="1" customWidth="1"/>
    <col min="3583" max="3583" width="11.42578125" customWidth="1"/>
    <col min="3584" max="3584" width="24.5703125" customWidth="1"/>
    <col min="3585" max="3585" width="0" hidden="1" customWidth="1"/>
    <col min="3586" max="3586" width="11.42578125" customWidth="1"/>
    <col min="3587" max="3587" width="6.5703125" bestFit="1" customWidth="1"/>
    <col min="3588" max="3588" width="18.7109375" customWidth="1"/>
    <col min="3589" max="3589" width="20.5703125" customWidth="1"/>
    <col min="3590" max="3590" width="11.42578125" customWidth="1"/>
    <col min="3591" max="3591" width="11.5703125" bestFit="1" customWidth="1"/>
    <col min="3592" max="3592" width="9.85546875" customWidth="1"/>
    <col min="3593" max="3593" width="8.42578125" customWidth="1"/>
    <col min="3594" max="3595" width="0" hidden="1" customWidth="1"/>
    <col min="3596" max="3596" width="11.42578125" customWidth="1"/>
    <col min="3597" max="3597" width="10.85546875" customWidth="1"/>
    <col min="3598" max="3598" width="13.5703125" customWidth="1"/>
    <col min="3599" max="3599" width="25" customWidth="1"/>
    <col min="3600" max="3825" width="11.42578125" customWidth="1"/>
    <col min="3826" max="3826" width="21.28515625" bestFit="1" customWidth="1"/>
    <col min="3827" max="3827" width="21.42578125" bestFit="1" customWidth="1"/>
    <col min="3828" max="3828" width="48.7109375" customWidth="1"/>
    <col min="3835" max="3835" width="21.42578125" bestFit="1" customWidth="1"/>
    <col min="3836" max="3836" width="48.7109375" customWidth="1"/>
    <col min="3837" max="3837" width="8.85546875" customWidth="1"/>
    <col min="3838" max="3838" width="5.7109375" bestFit="1" customWidth="1"/>
    <col min="3839" max="3839" width="11.42578125" customWidth="1"/>
    <col min="3840" max="3840" width="24.5703125" customWidth="1"/>
    <col min="3841" max="3841" width="0" hidden="1" customWidth="1"/>
    <col min="3842" max="3842" width="11.42578125" customWidth="1"/>
    <col min="3843" max="3843" width="6.5703125" bestFit="1" customWidth="1"/>
    <col min="3844" max="3844" width="18.7109375" customWidth="1"/>
    <col min="3845" max="3845" width="20.5703125" customWidth="1"/>
    <col min="3846" max="3846" width="11.42578125" customWidth="1"/>
    <col min="3847" max="3847" width="11.5703125" bestFit="1" customWidth="1"/>
    <col min="3848" max="3848" width="9.85546875" customWidth="1"/>
    <col min="3849" max="3849" width="8.42578125" customWidth="1"/>
    <col min="3850" max="3851" width="0" hidden="1" customWidth="1"/>
    <col min="3852" max="3852" width="11.42578125" customWidth="1"/>
    <col min="3853" max="3853" width="10.85546875" customWidth="1"/>
    <col min="3854" max="3854" width="13.5703125" customWidth="1"/>
    <col min="3855" max="3855" width="25" customWidth="1"/>
    <col min="3856" max="4081" width="11.42578125" customWidth="1"/>
    <col min="4082" max="4082" width="21.28515625" bestFit="1" customWidth="1"/>
    <col min="4083" max="4083" width="21.42578125" bestFit="1" customWidth="1"/>
    <col min="4084" max="4084" width="48.7109375" customWidth="1"/>
    <col min="4091" max="4091" width="21.42578125" bestFit="1" customWidth="1"/>
    <col min="4092" max="4092" width="48.7109375" customWidth="1"/>
    <col min="4093" max="4093" width="8.85546875" customWidth="1"/>
    <col min="4094" max="4094" width="5.7109375" bestFit="1" customWidth="1"/>
    <col min="4095" max="4095" width="11.42578125" customWidth="1"/>
    <col min="4096" max="4096" width="24.5703125" customWidth="1"/>
    <col min="4097" max="4097" width="0" hidden="1" customWidth="1"/>
    <col min="4098" max="4098" width="11.42578125" customWidth="1"/>
    <col min="4099" max="4099" width="6.5703125" bestFit="1" customWidth="1"/>
    <col min="4100" max="4100" width="18.7109375" customWidth="1"/>
    <col min="4101" max="4101" width="20.5703125" customWidth="1"/>
    <col min="4102" max="4102" width="11.42578125" customWidth="1"/>
    <col min="4103" max="4103" width="11.5703125" bestFit="1" customWidth="1"/>
    <col min="4104" max="4104" width="9.85546875" customWidth="1"/>
    <col min="4105" max="4105" width="8.42578125" customWidth="1"/>
    <col min="4106" max="4107" width="0" hidden="1" customWidth="1"/>
    <col min="4108" max="4108" width="11.42578125" customWidth="1"/>
    <col min="4109" max="4109" width="10.85546875" customWidth="1"/>
    <col min="4110" max="4110" width="13.5703125" customWidth="1"/>
    <col min="4111" max="4111" width="25" customWidth="1"/>
    <col min="4112" max="4337" width="11.42578125" customWidth="1"/>
    <col min="4338" max="4338" width="21.28515625" bestFit="1" customWidth="1"/>
    <col min="4339" max="4339" width="21.42578125" bestFit="1" customWidth="1"/>
    <col min="4340" max="4340" width="48.7109375" customWidth="1"/>
    <col min="4347" max="4347" width="21.42578125" bestFit="1" customWidth="1"/>
    <col min="4348" max="4348" width="48.7109375" customWidth="1"/>
    <col min="4349" max="4349" width="8.85546875" customWidth="1"/>
    <col min="4350" max="4350" width="5.7109375" bestFit="1" customWidth="1"/>
    <col min="4351" max="4351" width="11.42578125" customWidth="1"/>
    <col min="4352" max="4352" width="24.5703125" customWidth="1"/>
    <col min="4353" max="4353" width="0" hidden="1" customWidth="1"/>
    <col min="4354" max="4354" width="11.42578125" customWidth="1"/>
    <col min="4355" max="4355" width="6.5703125" bestFit="1" customWidth="1"/>
    <col min="4356" max="4356" width="18.7109375" customWidth="1"/>
    <col min="4357" max="4357" width="20.5703125" customWidth="1"/>
    <col min="4358" max="4358" width="11.42578125" customWidth="1"/>
    <col min="4359" max="4359" width="11.5703125" bestFit="1" customWidth="1"/>
    <col min="4360" max="4360" width="9.85546875" customWidth="1"/>
    <col min="4361" max="4361" width="8.42578125" customWidth="1"/>
    <col min="4362" max="4363" width="0" hidden="1" customWidth="1"/>
    <col min="4364" max="4364" width="11.42578125" customWidth="1"/>
    <col min="4365" max="4365" width="10.85546875" customWidth="1"/>
    <col min="4366" max="4366" width="13.5703125" customWidth="1"/>
    <col min="4367" max="4367" width="25" customWidth="1"/>
    <col min="4368" max="4593" width="11.42578125" customWidth="1"/>
    <col min="4594" max="4594" width="21.28515625" bestFit="1" customWidth="1"/>
    <col min="4595" max="4595" width="21.42578125" bestFit="1" customWidth="1"/>
    <col min="4596" max="4596" width="48.7109375" customWidth="1"/>
    <col min="4603" max="4603" width="21.42578125" bestFit="1" customWidth="1"/>
    <col min="4604" max="4604" width="48.7109375" customWidth="1"/>
    <col min="4605" max="4605" width="8.85546875" customWidth="1"/>
    <col min="4606" max="4606" width="5.7109375" bestFit="1" customWidth="1"/>
    <col min="4607" max="4607" width="11.42578125" customWidth="1"/>
    <col min="4608" max="4608" width="24.5703125" customWidth="1"/>
    <col min="4609" max="4609" width="0" hidden="1" customWidth="1"/>
    <col min="4610" max="4610" width="11.42578125" customWidth="1"/>
    <col min="4611" max="4611" width="6.5703125" bestFit="1" customWidth="1"/>
    <col min="4612" max="4612" width="18.7109375" customWidth="1"/>
    <col min="4613" max="4613" width="20.5703125" customWidth="1"/>
    <col min="4614" max="4614" width="11.42578125" customWidth="1"/>
    <col min="4615" max="4615" width="11.5703125" bestFit="1" customWidth="1"/>
    <col min="4616" max="4616" width="9.85546875" customWidth="1"/>
    <col min="4617" max="4617" width="8.42578125" customWidth="1"/>
    <col min="4618" max="4619" width="0" hidden="1" customWidth="1"/>
    <col min="4620" max="4620" width="11.42578125" customWidth="1"/>
    <col min="4621" max="4621" width="10.85546875" customWidth="1"/>
    <col min="4622" max="4622" width="13.5703125" customWidth="1"/>
    <col min="4623" max="4623" width="25" customWidth="1"/>
    <col min="4624" max="4849" width="11.42578125" customWidth="1"/>
    <col min="4850" max="4850" width="21.28515625" bestFit="1" customWidth="1"/>
    <col min="4851" max="4851" width="21.42578125" bestFit="1" customWidth="1"/>
    <col min="4852" max="4852" width="48.7109375" customWidth="1"/>
    <col min="4859" max="4859" width="21.42578125" bestFit="1" customWidth="1"/>
    <col min="4860" max="4860" width="48.7109375" customWidth="1"/>
    <col min="4861" max="4861" width="8.85546875" customWidth="1"/>
    <col min="4862" max="4862" width="5.7109375" bestFit="1" customWidth="1"/>
    <col min="4863" max="4863" width="11.42578125" customWidth="1"/>
    <col min="4864" max="4864" width="24.5703125" customWidth="1"/>
    <col min="4865" max="4865" width="0" hidden="1" customWidth="1"/>
    <col min="4866" max="4866" width="11.42578125" customWidth="1"/>
    <col min="4867" max="4867" width="6.5703125" bestFit="1" customWidth="1"/>
    <col min="4868" max="4868" width="18.7109375" customWidth="1"/>
    <col min="4869" max="4869" width="20.5703125" customWidth="1"/>
    <col min="4870" max="4870" width="11.42578125" customWidth="1"/>
    <col min="4871" max="4871" width="11.5703125" bestFit="1" customWidth="1"/>
    <col min="4872" max="4872" width="9.85546875" customWidth="1"/>
    <col min="4873" max="4873" width="8.42578125" customWidth="1"/>
    <col min="4874" max="4875" width="0" hidden="1" customWidth="1"/>
    <col min="4876" max="4876" width="11.42578125" customWidth="1"/>
    <col min="4877" max="4877" width="10.85546875" customWidth="1"/>
    <col min="4878" max="4878" width="13.5703125" customWidth="1"/>
    <col min="4879" max="4879" width="25" customWidth="1"/>
    <col min="4880" max="5105" width="11.42578125" customWidth="1"/>
    <col min="5106" max="5106" width="21.28515625" bestFit="1" customWidth="1"/>
    <col min="5107" max="5107" width="21.42578125" bestFit="1" customWidth="1"/>
    <col min="5108" max="5108" width="48.7109375" customWidth="1"/>
    <col min="5115" max="5115" width="21.42578125" bestFit="1" customWidth="1"/>
    <col min="5116" max="5116" width="48.7109375" customWidth="1"/>
    <col min="5117" max="5117" width="8.85546875" customWidth="1"/>
    <col min="5118" max="5118" width="5.7109375" bestFit="1" customWidth="1"/>
    <col min="5119" max="5119" width="11.42578125" customWidth="1"/>
    <col min="5120" max="5120" width="24.5703125" customWidth="1"/>
    <col min="5121" max="5121" width="0" hidden="1" customWidth="1"/>
    <col min="5122" max="5122" width="11.42578125" customWidth="1"/>
    <col min="5123" max="5123" width="6.5703125" bestFit="1" customWidth="1"/>
    <col min="5124" max="5124" width="18.7109375" customWidth="1"/>
    <col min="5125" max="5125" width="20.5703125" customWidth="1"/>
    <col min="5126" max="5126" width="11.42578125" customWidth="1"/>
    <col min="5127" max="5127" width="11.5703125" bestFit="1" customWidth="1"/>
    <col min="5128" max="5128" width="9.85546875" customWidth="1"/>
    <col min="5129" max="5129" width="8.42578125" customWidth="1"/>
    <col min="5130" max="5131" width="0" hidden="1" customWidth="1"/>
    <col min="5132" max="5132" width="11.42578125" customWidth="1"/>
    <col min="5133" max="5133" width="10.85546875" customWidth="1"/>
    <col min="5134" max="5134" width="13.5703125" customWidth="1"/>
    <col min="5135" max="5135" width="25" customWidth="1"/>
    <col min="5136" max="5361" width="11.42578125" customWidth="1"/>
    <col min="5362" max="5362" width="21.28515625" bestFit="1" customWidth="1"/>
    <col min="5363" max="5363" width="21.42578125" bestFit="1" customWidth="1"/>
    <col min="5364" max="5364" width="48.7109375" customWidth="1"/>
    <col min="5371" max="5371" width="21.42578125" bestFit="1" customWidth="1"/>
    <col min="5372" max="5372" width="48.7109375" customWidth="1"/>
    <col min="5373" max="5373" width="8.85546875" customWidth="1"/>
    <col min="5374" max="5374" width="5.7109375" bestFit="1" customWidth="1"/>
    <col min="5375" max="5375" width="11.42578125" customWidth="1"/>
    <col min="5376" max="5376" width="24.5703125" customWidth="1"/>
    <col min="5377" max="5377" width="0" hidden="1" customWidth="1"/>
    <col min="5378" max="5378" width="11.42578125" customWidth="1"/>
    <col min="5379" max="5379" width="6.5703125" bestFit="1" customWidth="1"/>
    <col min="5380" max="5380" width="18.7109375" customWidth="1"/>
    <col min="5381" max="5381" width="20.5703125" customWidth="1"/>
    <col min="5382" max="5382" width="11.42578125" customWidth="1"/>
    <col min="5383" max="5383" width="11.5703125" bestFit="1" customWidth="1"/>
    <col min="5384" max="5384" width="9.85546875" customWidth="1"/>
    <col min="5385" max="5385" width="8.42578125" customWidth="1"/>
    <col min="5386" max="5387" width="0" hidden="1" customWidth="1"/>
    <col min="5388" max="5388" width="11.42578125" customWidth="1"/>
    <col min="5389" max="5389" width="10.85546875" customWidth="1"/>
    <col min="5390" max="5390" width="13.5703125" customWidth="1"/>
    <col min="5391" max="5391" width="25" customWidth="1"/>
    <col min="5392" max="5617" width="11.42578125" customWidth="1"/>
    <col min="5618" max="5618" width="21.28515625" bestFit="1" customWidth="1"/>
    <col min="5619" max="5619" width="21.42578125" bestFit="1" customWidth="1"/>
    <col min="5620" max="5620" width="48.7109375" customWidth="1"/>
    <col min="5627" max="5627" width="21.42578125" bestFit="1" customWidth="1"/>
    <col min="5628" max="5628" width="48.7109375" customWidth="1"/>
    <col min="5629" max="5629" width="8.85546875" customWidth="1"/>
    <col min="5630" max="5630" width="5.7109375" bestFit="1" customWidth="1"/>
    <col min="5631" max="5631" width="11.42578125" customWidth="1"/>
    <col min="5632" max="5632" width="24.5703125" customWidth="1"/>
    <col min="5633" max="5633" width="0" hidden="1" customWidth="1"/>
    <col min="5634" max="5634" width="11.42578125" customWidth="1"/>
    <col min="5635" max="5635" width="6.5703125" bestFit="1" customWidth="1"/>
    <col min="5636" max="5636" width="18.7109375" customWidth="1"/>
    <col min="5637" max="5637" width="20.5703125" customWidth="1"/>
    <col min="5638" max="5638" width="11.42578125" customWidth="1"/>
    <col min="5639" max="5639" width="11.5703125" bestFit="1" customWidth="1"/>
    <col min="5640" max="5640" width="9.85546875" customWidth="1"/>
    <col min="5641" max="5641" width="8.42578125" customWidth="1"/>
    <col min="5642" max="5643" width="0" hidden="1" customWidth="1"/>
    <col min="5644" max="5644" width="11.42578125" customWidth="1"/>
    <col min="5645" max="5645" width="10.85546875" customWidth="1"/>
    <col min="5646" max="5646" width="13.5703125" customWidth="1"/>
    <col min="5647" max="5647" width="25" customWidth="1"/>
    <col min="5648" max="5873" width="11.42578125" customWidth="1"/>
    <col min="5874" max="5874" width="21.28515625" bestFit="1" customWidth="1"/>
    <col min="5875" max="5875" width="21.42578125" bestFit="1" customWidth="1"/>
    <col min="5876" max="5876" width="48.7109375" customWidth="1"/>
    <col min="5883" max="5883" width="21.42578125" bestFit="1" customWidth="1"/>
    <col min="5884" max="5884" width="48.7109375" customWidth="1"/>
    <col min="5885" max="5885" width="8.85546875" customWidth="1"/>
    <col min="5886" max="5886" width="5.7109375" bestFit="1" customWidth="1"/>
    <col min="5887" max="5887" width="11.42578125" customWidth="1"/>
    <col min="5888" max="5888" width="24.5703125" customWidth="1"/>
    <col min="5889" max="5889" width="0" hidden="1" customWidth="1"/>
    <col min="5890" max="5890" width="11.42578125" customWidth="1"/>
    <col min="5891" max="5891" width="6.5703125" bestFit="1" customWidth="1"/>
    <col min="5892" max="5892" width="18.7109375" customWidth="1"/>
    <col min="5893" max="5893" width="20.5703125" customWidth="1"/>
    <col min="5894" max="5894" width="11.42578125" customWidth="1"/>
    <col min="5895" max="5895" width="11.5703125" bestFit="1" customWidth="1"/>
    <col min="5896" max="5896" width="9.85546875" customWidth="1"/>
    <col min="5897" max="5897" width="8.42578125" customWidth="1"/>
    <col min="5898" max="5899" width="0" hidden="1" customWidth="1"/>
    <col min="5900" max="5900" width="11.42578125" customWidth="1"/>
    <col min="5901" max="5901" width="10.85546875" customWidth="1"/>
    <col min="5902" max="5902" width="13.5703125" customWidth="1"/>
    <col min="5903" max="5903" width="25" customWidth="1"/>
    <col min="5904" max="6129" width="11.42578125" customWidth="1"/>
    <col min="6130" max="6130" width="21.28515625" bestFit="1" customWidth="1"/>
    <col min="6131" max="6131" width="21.42578125" bestFit="1" customWidth="1"/>
    <col min="6132" max="6132" width="48.7109375" customWidth="1"/>
    <col min="6139" max="6139" width="21.42578125" bestFit="1" customWidth="1"/>
    <col min="6140" max="6140" width="48.7109375" customWidth="1"/>
    <col min="6141" max="6141" width="8.85546875" customWidth="1"/>
    <col min="6142" max="6142" width="5.7109375" bestFit="1" customWidth="1"/>
    <col min="6143" max="6143" width="11.42578125" customWidth="1"/>
    <col min="6144" max="6144" width="24.5703125" customWidth="1"/>
    <col min="6145" max="6145" width="0" hidden="1" customWidth="1"/>
    <col min="6146" max="6146" width="11.42578125" customWidth="1"/>
    <col min="6147" max="6147" width="6.5703125" bestFit="1" customWidth="1"/>
    <col min="6148" max="6148" width="18.7109375" customWidth="1"/>
    <col min="6149" max="6149" width="20.5703125" customWidth="1"/>
    <col min="6150" max="6150" width="11.42578125" customWidth="1"/>
    <col min="6151" max="6151" width="11.5703125" bestFit="1" customWidth="1"/>
    <col min="6152" max="6152" width="9.85546875" customWidth="1"/>
    <col min="6153" max="6153" width="8.42578125" customWidth="1"/>
    <col min="6154" max="6155" width="0" hidden="1" customWidth="1"/>
    <col min="6156" max="6156" width="11.42578125" customWidth="1"/>
    <col min="6157" max="6157" width="10.85546875" customWidth="1"/>
    <col min="6158" max="6158" width="13.5703125" customWidth="1"/>
    <col min="6159" max="6159" width="25" customWidth="1"/>
    <col min="6160" max="6385" width="11.42578125" customWidth="1"/>
    <col min="6386" max="6386" width="21.28515625" bestFit="1" customWidth="1"/>
    <col min="6387" max="6387" width="21.42578125" bestFit="1" customWidth="1"/>
    <col min="6388" max="6388" width="48.7109375" customWidth="1"/>
    <col min="6395" max="6395" width="21.42578125" bestFit="1" customWidth="1"/>
    <col min="6396" max="6396" width="48.7109375" customWidth="1"/>
    <col min="6397" max="6397" width="8.85546875" customWidth="1"/>
    <col min="6398" max="6398" width="5.7109375" bestFit="1" customWidth="1"/>
    <col min="6399" max="6399" width="11.42578125" customWidth="1"/>
    <col min="6400" max="6400" width="24.5703125" customWidth="1"/>
    <col min="6401" max="6401" width="0" hidden="1" customWidth="1"/>
    <col min="6402" max="6402" width="11.42578125" customWidth="1"/>
    <col min="6403" max="6403" width="6.5703125" bestFit="1" customWidth="1"/>
    <col min="6404" max="6404" width="18.7109375" customWidth="1"/>
    <col min="6405" max="6405" width="20.5703125" customWidth="1"/>
    <col min="6406" max="6406" width="11.42578125" customWidth="1"/>
    <col min="6407" max="6407" width="11.5703125" bestFit="1" customWidth="1"/>
    <col min="6408" max="6408" width="9.85546875" customWidth="1"/>
    <col min="6409" max="6409" width="8.42578125" customWidth="1"/>
    <col min="6410" max="6411" width="0" hidden="1" customWidth="1"/>
    <col min="6412" max="6412" width="11.42578125" customWidth="1"/>
    <col min="6413" max="6413" width="10.85546875" customWidth="1"/>
    <col min="6414" max="6414" width="13.5703125" customWidth="1"/>
    <col min="6415" max="6415" width="25" customWidth="1"/>
    <col min="6416" max="6641" width="11.42578125" customWidth="1"/>
    <col min="6642" max="6642" width="21.28515625" bestFit="1" customWidth="1"/>
    <col min="6643" max="6643" width="21.42578125" bestFit="1" customWidth="1"/>
    <col min="6644" max="6644" width="48.7109375" customWidth="1"/>
    <col min="6651" max="6651" width="21.42578125" bestFit="1" customWidth="1"/>
    <col min="6652" max="6652" width="48.7109375" customWidth="1"/>
    <col min="6653" max="6653" width="8.85546875" customWidth="1"/>
    <col min="6654" max="6654" width="5.7109375" bestFit="1" customWidth="1"/>
    <col min="6655" max="6655" width="11.42578125" customWidth="1"/>
    <col min="6656" max="6656" width="24.5703125" customWidth="1"/>
    <col min="6657" max="6657" width="0" hidden="1" customWidth="1"/>
    <col min="6658" max="6658" width="11.42578125" customWidth="1"/>
    <col min="6659" max="6659" width="6.5703125" bestFit="1" customWidth="1"/>
    <col min="6660" max="6660" width="18.7109375" customWidth="1"/>
    <col min="6661" max="6661" width="20.5703125" customWidth="1"/>
    <col min="6662" max="6662" width="11.42578125" customWidth="1"/>
    <col min="6663" max="6663" width="11.5703125" bestFit="1" customWidth="1"/>
    <col min="6664" max="6664" width="9.85546875" customWidth="1"/>
    <col min="6665" max="6665" width="8.42578125" customWidth="1"/>
    <col min="6666" max="6667" width="0" hidden="1" customWidth="1"/>
    <col min="6668" max="6668" width="11.42578125" customWidth="1"/>
    <col min="6669" max="6669" width="10.85546875" customWidth="1"/>
    <col min="6670" max="6670" width="13.5703125" customWidth="1"/>
    <col min="6671" max="6671" width="25" customWidth="1"/>
    <col min="6672" max="6897" width="11.42578125" customWidth="1"/>
    <col min="6898" max="6898" width="21.28515625" bestFit="1" customWidth="1"/>
    <col min="6899" max="6899" width="21.42578125" bestFit="1" customWidth="1"/>
    <col min="6900" max="6900" width="48.7109375" customWidth="1"/>
    <col min="6907" max="6907" width="21.42578125" bestFit="1" customWidth="1"/>
    <col min="6908" max="6908" width="48.7109375" customWidth="1"/>
    <col min="6909" max="6909" width="8.85546875" customWidth="1"/>
    <col min="6910" max="6910" width="5.7109375" bestFit="1" customWidth="1"/>
    <col min="6911" max="6911" width="11.42578125" customWidth="1"/>
    <col min="6912" max="6912" width="24.5703125" customWidth="1"/>
    <col min="6913" max="6913" width="0" hidden="1" customWidth="1"/>
    <col min="6914" max="6914" width="11.42578125" customWidth="1"/>
    <col min="6915" max="6915" width="6.5703125" bestFit="1" customWidth="1"/>
    <col min="6916" max="6916" width="18.7109375" customWidth="1"/>
    <col min="6917" max="6917" width="20.5703125" customWidth="1"/>
    <col min="6918" max="6918" width="11.42578125" customWidth="1"/>
    <col min="6919" max="6919" width="11.5703125" bestFit="1" customWidth="1"/>
    <col min="6920" max="6920" width="9.85546875" customWidth="1"/>
    <col min="6921" max="6921" width="8.42578125" customWidth="1"/>
    <col min="6922" max="6923" width="0" hidden="1" customWidth="1"/>
    <col min="6924" max="6924" width="11.42578125" customWidth="1"/>
    <col min="6925" max="6925" width="10.85546875" customWidth="1"/>
    <col min="6926" max="6926" width="13.5703125" customWidth="1"/>
    <col min="6927" max="6927" width="25" customWidth="1"/>
    <col min="6928" max="7153" width="11.42578125" customWidth="1"/>
    <col min="7154" max="7154" width="21.28515625" bestFit="1" customWidth="1"/>
    <col min="7155" max="7155" width="21.42578125" bestFit="1" customWidth="1"/>
    <col min="7156" max="7156" width="48.7109375" customWidth="1"/>
    <col min="7163" max="7163" width="21.42578125" bestFit="1" customWidth="1"/>
    <col min="7164" max="7164" width="48.7109375" customWidth="1"/>
    <col min="7165" max="7165" width="8.85546875" customWidth="1"/>
    <col min="7166" max="7166" width="5.7109375" bestFit="1" customWidth="1"/>
    <col min="7167" max="7167" width="11.42578125" customWidth="1"/>
    <col min="7168" max="7168" width="24.5703125" customWidth="1"/>
    <col min="7169" max="7169" width="0" hidden="1" customWidth="1"/>
    <col min="7170" max="7170" width="11.42578125" customWidth="1"/>
    <col min="7171" max="7171" width="6.5703125" bestFit="1" customWidth="1"/>
    <col min="7172" max="7172" width="18.7109375" customWidth="1"/>
    <col min="7173" max="7173" width="20.5703125" customWidth="1"/>
    <col min="7174" max="7174" width="11.42578125" customWidth="1"/>
    <col min="7175" max="7175" width="11.5703125" bestFit="1" customWidth="1"/>
    <col min="7176" max="7176" width="9.85546875" customWidth="1"/>
    <col min="7177" max="7177" width="8.42578125" customWidth="1"/>
    <col min="7178" max="7179" width="0" hidden="1" customWidth="1"/>
    <col min="7180" max="7180" width="11.42578125" customWidth="1"/>
    <col min="7181" max="7181" width="10.85546875" customWidth="1"/>
    <col min="7182" max="7182" width="13.5703125" customWidth="1"/>
    <col min="7183" max="7183" width="25" customWidth="1"/>
    <col min="7184" max="7409" width="11.42578125" customWidth="1"/>
    <col min="7410" max="7410" width="21.28515625" bestFit="1" customWidth="1"/>
    <col min="7411" max="7411" width="21.42578125" bestFit="1" customWidth="1"/>
    <col min="7412" max="7412" width="48.7109375" customWidth="1"/>
    <col min="7419" max="7419" width="21.42578125" bestFit="1" customWidth="1"/>
    <col min="7420" max="7420" width="48.7109375" customWidth="1"/>
    <col min="7421" max="7421" width="8.85546875" customWidth="1"/>
    <col min="7422" max="7422" width="5.7109375" bestFit="1" customWidth="1"/>
    <col min="7423" max="7423" width="11.42578125" customWidth="1"/>
    <col min="7424" max="7424" width="24.5703125" customWidth="1"/>
    <col min="7425" max="7425" width="0" hidden="1" customWidth="1"/>
    <col min="7426" max="7426" width="11.42578125" customWidth="1"/>
    <col min="7427" max="7427" width="6.5703125" bestFit="1" customWidth="1"/>
    <col min="7428" max="7428" width="18.7109375" customWidth="1"/>
    <col min="7429" max="7429" width="20.5703125" customWidth="1"/>
    <col min="7430" max="7430" width="11.42578125" customWidth="1"/>
    <col min="7431" max="7431" width="11.5703125" bestFit="1" customWidth="1"/>
    <col min="7432" max="7432" width="9.85546875" customWidth="1"/>
    <col min="7433" max="7433" width="8.42578125" customWidth="1"/>
    <col min="7434" max="7435" width="0" hidden="1" customWidth="1"/>
    <col min="7436" max="7436" width="11.42578125" customWidth="1"/>
    <col min="7437" max="7437" width="10.85546875" customWidth="1"/>
    <col min="7438" max="7438" width="13.5703125" customWidth="1"/>
    <col min="7439" max="7439" width="25" customWidth="1"/>
    <col min="7440" max="7665" width="11.42578125" customWidth="1"/>
    <col min="7666" max="7666" width="21.28515625" bestFit="1" customWidth="1"/>
    <col min="7667" max="7667" width="21.42578125" bestFit="1" customWidth="1"/>
    <col min="7668" max="7668" width="48.7109375" customWidth="1"/>
    <col min="7675" max="7675" width="21.42578125" bestFit="1" customWidth="1"/>
    <col min="7676" max="7676" width="48.7109375" customWidth="1"/>
    <col min="7677" max="7677" width="8.85546875" customWidth="1"/>
    <col min="7678" max="7678" width="5.7109375" bestFit="1" customWidth="1"/>
    <col min="7679" max="7679" width="11.42578125" customWidth="1"/>
    <col min="7680" max="7680" width="24.5703125" customWidth="1"/>
    <col min="7681" max="7681" width="0" hidden="1" customWidth="1"/>
    <col min="7682" max="7682" width="11.42578125" customWidth="1"/>
    <col min="7683" max="7683" width="6.5703125" bestFit="1" customWidth="1"/>
    <col min="7684" max="7684" width="18.7109375" customWidth="1"/>
    <col min="7685" max="7685" width="20.5703125" customWidth="1"/>
    <col min="7686" max="7686" width="11.42578125" customWidth="1"/>
    <col min="7687" max="7687" width="11.5703125" bestFit="1" customWidth="1"/>
    <col min="7688" max="7688" width="9.85546875" customWidth="1"/>
    <col min="7689" max="7689" width="8.42578125" customWidth="1"/>
    <col min="7690" max="7691" width="0" hidden="1" customWidth="1"/>
    <col min="7692" max="7692" width="11.42578125" customWidth="1"/>
    <col min="7693" max="7693" width="10.85546875" customWidth="1"/>
    <col min="7694" max="7694" width="13.5703125" customWidth="1"/>
    <col min="7695" max="7695" width="25" customWidth="1"/>
    <col min="7696" max="7921" width="11.42578125" customWidth="1"/>
    <col min="7922" max="7922" width="21.28515625" bestFit="1" customWidth="1"/>
    <col min="7923" max="7923" width="21.42578125" bestFit="1" customWidth="1"/>
    <col min="7924" max="7924" width="48.7109375" customWidth="1"/>
    <col min="7931" max="7931" width="21.42578125" bestFit="1" customWidth="1"/>
    <col min="7932" max="7932" width="48.7109375" customWidth="1"/>
    <col min="7933" max="7933" width="8.85546875" customWidth="1"/>
    <col min="7934" max="7934" width="5.7109375" bestFit="1" customWidth="1"/>
    <col min="7935" max="7935" width="11.42578125" customWidth="1"/>
    <col min="7936" max="7936" width="24.5703125" customWidth="1"/>
    <col min="7937" max="7937" width="0" hidden="1" customWidth="1"/>
    <col min="7938" max="7938" width="11.42578125" customWidth="1"/>
    <col min="7939" max="7939" width="6.5703125" bestFit="1" customWidth="1"/>
    <col min="7940" max="7940" width="18.7109375" customWidth="1"/>
    <col min="7941" max="7941" width="20.5703125" customWidth="1"/>
    <col min="7942" max="7942" width="11.42578125" customWidth="1"/>
    <col min="7943" max="7943" width="11.5703125" bestFit="1" customWidth="1"/>
    <col min="7944" max="7944" width="9.85546875" customWidth="1"/>
    <col min="7945" max="7945" width="8.42578125" customWidth="1"/>
    <col min="7946" max="7947" width="0" hidden="1" customWidth="1"/>
    <col min="7948" max="7948" width="11.42578125" customWidth="1"/>
    <col min="7949" max="7949" width="10.85546875" customWidth="1"/>
    <col min="7950" max="7950" width="13.5703125" customWidth="1"/>
    <col min="7951" max="7951" width="25" customWidth="1"/>
    <col min="7952" max="8177" width="11.42578125" customWidth="1"/>
    <col min="8178" max="8178" width="21.28515625" bestFit="1" customWidth="1"/>
    <col min="8179" max="8179" width="21.42578125" bestFit="1" customWidth="1"/>
    <col min="8180" max="8180" width="48.7109375" customWidth="1"/>
    <col min="8187" max="8187" width="21.42578125" bestFit="1" customWidth="1"/>
    <col min="8188" max="8188" width="48.7109375" customWidth="1"/>
    <col min="8189" max="8189" width="8.85546875" customWidth="1"/>
    <col min="8190" max="8190" width="5.7109375" bestFit="1" customWidth="1"/>
    <col min="8191" max="8191" width="11.42578125" customWidth="1"/>
    <col min="8192" max="8192" width="24.5703125" customWidth="1"/>
    <col min="8193" max="8193" width="0" hidden="1" customWidth="1"/>
    <col min="8194" max="8194" width="11.42578125" customWidth="1"/>
    <col min="8195" max="8195" width="6.5703125" bestFit="1" customWidth="1"/>
    <col min="8196" max="8196" width="18.7109375" customWidth="1"/>
    <col min="8197" max="8197" width="20.5703125" customWidth="1"/>
    <col min="8198" max="8198" width="11.42578125" customWidth="1"/>
    <col min="8199" max="8199" width="11.5703125" bestFit="1" customWidth="1"/>
    <col min="8200" max="8200" width="9.85546875" customWidth="1"/>
    <col min="8201" max="8201" width="8.42578125" customWidth="1"/>
    <col min="8202" max="8203" width="0" hidden="1" customWidth="1"/>
    <col min="8204" max="8204" width="11.42578125" customWidth="1"/>
    <col min="8205" max="8205" width="10.85546875" customWidth="1"/>
    <col min="8206" max="8206" width="13.5703125" customWidth="1"/>
    <col min="8207" max="8207" width="25" customWidth="1"/>
    <col min="8208" max="8433" width="11.42578125" customWidth="1"/>
    <col min="8434" max="8434" width="21.28515625" bestFit="1" customWidth="1"/>
    <col min="8435" max="8435" width="21.42578125" bestFit="1" customWidth="1"/>
    <col min="8436" max="8436" width="48.7109375" customWidth="1"/>
    <col min="8443" max="8443" width="21.42578125" bestFit="1" customWidth="1"/>
    <col min="8444" max="8444" width="48.7109375" customWidth="1"/>
    <col min="8445" max="8445" width="8.85546875" customWidth="1"/>
    <col min="8446" max="8446" width="5.7109375" bestFit="1" customWidth="1"/>
    <col min="8447" max="8447" width="11.42578125" customWidth="1"/>
    <col min="8448" max="8448" width="24.5703125" customWidth="1"/>
    <col min="8449" max="8449" width="0" hidden="1" customWidth="1"/>
    <col min="8450" max="8450" width="11.42578125" customWidth="1"/>
    <col min="8451" max="8451" width="6.5703125" bestFit="1" customWidth="1"/>
    <col min="8452" max="8452" width="18.7109375" customWidth="1"/>
    <col min="8453" max="8453" width="20.5703125" customWidth="1"/>
    <col min="8454" max="8454" width="11.42578125" customWidth="1"/>
    <col min="8455" max="8455" width="11.5703125" bestFit="1" customWidth="1"/>
    <col min="8456" max="8456" width="9.85546875" customWidth="1"/>
    <col min="8457" max="8457" width="8.42578125" customWidth="1"/>
    <col min="8458" max="8459" width="0" hidden="1" customWidth="1"/>
    <col min="8460" max="8460" width="11.42578125" customWidth="1"/>
    <col min="8461" max="8461" width="10.85546875" customWidth="1"/>
    <col min="8462" max="8462" width="13.5703125" customWidth="1"/>
    <col min="8463" max="8463" width="25" customWidth="1"/>
    <col min="8464" max="8689" width="11.42578125" customWidth="1"/>
    <col min="8690" max="8690" width="21.28515625" bestFit="1" customWidth="1"/>
    <col min="8691" max="8691" width="21.42578125" bestFit="1" customWidth="1"/>
    <col min="8692" max="8692" width="48.7109375" customWidth="1"/>
    <col min="8699" max="8699" width="21.42578125" bestFit="1" customWidth="1"/>
    <col min="8700" max="8700" width="48.7109375" customWidth="1"/>
    <col min="8701" max="8701" width="8.85546875" customWidth="1"/>
    <col min="8702" max="8702" width="5.7109375" bestFit="1" customWidth="1"/>
    <col min="8703" max="8703" width="11.42578125" customWidth="1"/>
    <col min="8704" max="8704" width="24.5703125" customWidth="1"/>
    <col min="8705" max="8705" width="0" hidden="1" customWidth="1"/>
    <col min="8706" max="8706" width="11.42578125" customWidth="1"/>
    <col min="8707" max="8707" width="6.5703125" bestFit="1" customWidth="1"/>
    <col min="8708" max="8708" width="18.7109375" customWidth="1"/>
    <col min="8709" max="8709" width="20.5703125" customWidth="1"/>
    <col min="8710" max="8710" width="11.42578125" customWidth="1"/>
    <col min="8711" max="8711" width="11.5703125" bestFit="1" customWidth="1"/>
    <col min="8712" max="8712" width="9.85546875" customWidth="1"/>
    <col min="8713" max="8713" width="8.42578125" customWidth="1"/>
    <col min="8714" max="8715" width="0" hidden="1" customWidth="1"/>
    <col min="8716" max="8716" width="11.42578125" customWidth="1"/>
    <col min="8717" max="8717" width="10.85546875" customWidth="1"/>
    <col min="8718" max="8718" width="13.5703125" customWidth="1"/>
    <col min="8719" max="8719" width="25" customWidth="1"/>
    <col min="8720" max="8945" width="11.42578125" customWidth="1"/>
    <col min="8946" max="8946" width="21.28515625" bestFit="1" customWidth="1"/>
    <col min="8947" max="8947" width="21.42578125" bestFit="1" customWidth="1"/>
    <col min="8948" max="8948" width="48.7109375" customWidth="1"/>
    <col min="8955" max="8955" width="21.42578125" bestFit="1" customWidth="1"/>
    <col min="8956" max="8956" width="48.7109375" customWidth="1"/>
    <col min="8957" max="8957" width="8.85546875" customWidth="1"/>
    <col min="8958" max="8958" width="5.7109375" bestFit="1" customWidth="1"/>
    <col min="8959" max="8959" width="11.42578125" customWidth="1"/>
    <col min="8960" max="8960" width="24.5703125" customWidth="1"/>
    <col min="8961" max="8961" width="0" hidden="1" customWidth="1"/>
    <col min="8962" max="8962" width="11.42578125" customWidth="1"/>
    <col min="8963" max="8963" width="6.5703125" bestFit="1" customWidth="1"/>
    <col min="8964" max="8964" width="18.7109375" customWidth="1"/>
    <col min="8965" max="8965" width="20.5703125" customWidth="1"/>
    <col min="8966" max="8966" width="11.42578125" customWidth="1"/>
    <col min="8967" max="8967" width="11.5703125" bestFit="1" customWidth="1"/>
    <col min="8968" max="8968" width="9.85546875" customWidth="1"/>
    <col min="8969" max="8969" width="8.42578125" customWidth="1"/>
    <col min="8970" max="8971" width="0" hidden="1" customWidth="1"/>
    <col min="8972" max="8972" width="11.42578125" customWidth="1"/>
    <col min="8973" max="8973" width="10.85546875" customWidth="1"/>
    <col min="8974" max="8974" width="13.5703125" customWidth="1"/>
    <col min="8975" max="8975" width="25" customWidth="1"/>
    <col min="8976" max="9201" width="11.42578125" customWidth="1"/>
    <col min="9202" max="9202" width="21.28515625" bestFit="1" customWidth="1"/>
    <col min="9203" max="9203" width="21.42578125" bestFit="1" customWidth="1"/>
    <col min="9204" max="9204" width="48.7109375" customWidth="1"/>
    <col min="9211" max="9211" width="21.42578125" bestFit="1" customWidth="1"/>
    <col min="9212" max="9212" width="48.7109375" customWidth="1"/>
    <col min="9213" max="9213" width="8.85546875" customWidth="1"/>
    <col min="9214" max="9214" width="5.7109375" bestFit="1" customWidth="1"/>
    <col min="9215" max="9215" width="11.42578125" customWidth="1"/>
    <col min="9216" max="9216" width="24.5703125" customWidth="1"/>
    <col min="9217" max="9217" width="0" hidden="1" customWidth="1"/>
    <col min="9218" max="9218" width="11.42578125" customWidth="1"/>
    <col min="9219" max="9219" width="6.5703125" bestFit="1" customWidth="1"/>
    <col min="9220" max="9220" width="18.7109375" customWidth="1"/>
    <col min="9221" max="9221" width="20.5703125" customWidth="1"/>
    <col min="9222" max="9222" width="11.42578125" customWidth="1"/>
    <col min="9223" max="9223" width="11.5703125" bestFit="1" customWidth="1"/>
    <col min="9224" max="9224" width="9.85546875" customWidth="1"/>
    <col min="9225" max="9225" width="8.42578125" customWidth="1"/>
    <col min="9226" max="9227" width="0" hidden="1" customWidth="1"/>
    <col min="9228" max="9228" width="11.42578125" customWidth="1"/>
    <col min="9229" max="9229" width="10.85546875" customWidth="1"/>
    <col min="9230" max="9230" width="13.5703125" customWidth="1"/>
    <col min="9231" max="9231" width="25" customWidth="1"/>
    <col min="9232" max="9457" width="11.42578125" customWidth="1"/>
    <col min="9458" max="9458" width="21.28515625" bestFit="1" customWidth="1"/>
    <col min="9459" max="9459" width="21.42578125" bestFit="1" customWidth="1"/>
    <col min="9460" max="9460" width="48.7109375" customWidth="1"/>
    <col min="9467" max="9467" width="21.42578125" bestFit="1" customWidth="1"/>
    <col min="9468" max="9468" width="48.7109375" customWidth="1"/>
    <col min="9469" max="9469" width="8.85546875" customWidth="1"/>
    <col min="9470" max="9470" width="5.7109375" bestFit="1" customWidth="1"/>
    <col min="9471" max="9471" width="11.42578125" customWidth="1"/>
    <col min="9472" max="9472" width="24.5703125" customWidth="1"/>
    <col min="9473" max="9473" width="0" hidden="1" customWidth="1"/>
    <col min="9474" max="9474" width="11.42578125" customWidth="1"/>
    <col min="9475" max="9475" width="6.5703125" bestFit="1" customWidth="1"/>
    <col min="9476" max="9476" width="18.7109375" customWidth="1"/>
    <col min="9477" max="9477" width="20.5703125" customWidth="1"/>
    <col min="9478" max="9478" width="11.42578125" customWidth="1"/>
    <col min="9479" max="9479" width="11.5703125" bestFit="1" customWidth="1"/>
    <col min="9480" max="9480" width="9.85546875" customWidth="1"/>
    <col min="9481" max="9481" width="8.42578125" customWidth="1"/>
    <col min="9482" max="9483" width="0" hidden="1" customWidth="1"/>
    <col min="9484" max="9484" width="11.42578125" customWidth="1"/>
    <col min="9485" max="9485" width="10.85546875" customWidth="1"/>
    <col min="9486" max="9486" width="13.5703125" customWidth="1"/>
    <col min="9487" max="9487" width="25" customWidth="1"/>
    <col min="9488" max="9713" width="11.42578125" customWidth="1"/>
    <col min="9714" max="9714" width="21.28515625" bestFit="1" customWidth="1"/>
    <col min="9715" max="9715" width="21.42578125" bestFit="1" customWidth="1"/>
    <col min="9716" max="9716" width="48.7109375" customWidth="1"/>
    <col min="9723" max="9723" width="21.42578125" bestFit="1" customWidth="1"/>
    <col min="9724" max="9724" width="48.7109375" customWidth="1"/>
    <col min="9725" max="9725" width="8.85546875" customWidth="1"/>
    <col min="9726" max="9726" width="5.7109375" bestFit="1" customWidth="1"/>
    <col min="9727" max="9727" width="11.42578125" customWidth="1"/>
    <col min="9728" max="9728" width="24.5703125" customWidth="1"/>
    <col min="9729" max="9729" width="0" hidden="1" customWidth="1"/>
    <col min="9730" max="9730" width="11.42578125" customWidth="1"/>
    <col min="9731" max="9731" width="6.5703125" bestFit="1" customWidth="1"/>
    <col min="9732" max="9732" width="18.7109375" customWidth="1"/>
    <col min="9733" max="9733" width="20.5703125" customWidth="1"/>
    <col min="9734" max="9734" width="11.42578125" customWidth="1"/>
    <col min="9735" max="9735" width="11.5703125" bestFit="1" customWidth="1"/>
    <col min="9736" max="9736" width="9.85546875" customWidth="1"/>
    <col min="9737" max="9737" width="8.42578125" customWidth="1"/>
    <col min="9738" max="9739" width="0" hidden="1" customWidth="1"/>
    <col min="9740" max="9740" width="11.42578125" customWidth="1"/>
    <col min="9741" max="9741" width="10.85546875" customWidth="1"/>
    <col min="9742" max="9742" width="13.5703125" customWidth="1"/>
    <col min="9743" max="9743" width="25" customWidth="1"/>
    <col min="9744" max="9969" width="11.42578125" customWidth="1"/>
    <col min="9970" max="9970" width="21.28515625" bestFit="1" customWidth="1"/>
    <col min="9971" max="9971" width="21.42578125" bestFit="1" customWidth="1"/>
    <col min="9972" max="9972" width="48.7109375" customWidth="1"/>
    <col min="9979" max="9979" width="21.42578125" bestFit="1" customWidth="1"/>
    <col min="9980" max="9980" width="48.7109375" customWidth="1"/>
    <col min="9981" max="9981" width="8.85546875" customWidth="1"/>
    <col min="9982" max="9982" width="5.7109375" bestFit="1" customWidth="1"/>
    <col min="9983" max="9983" width="11.42578125" customWidth="1"/>
    <col min="9984" max="9984" width="24.5703125" customWidth="1"/>
    <col min="9985" max="9985" width="0" hidden="1" customWidth="1"/>
    <col min="9986" max="9986" width="11.42578125" customWidth="1"/>
    <col min="9987" max="9987" width="6.5703125" bestFit="1" customWidth="1"/>
    <col min="9988" max="9988" width="18.7109375" customWidth="1"/>
    <col min="9989" max="9989" width="20.5703125" customWidth="1"/>
    <col min="9990" max="9990" width="11.42578125" customWidth="1"/>
    <col min="9991" max="9991" width="11.5703125" bestFit="1" customWidth="1"/>
    <col min="9992" max="9992" width="9.85546875" customWidth="1"/>
    <col min="9993" max="9993" width="8.42578125" customWidth="1"/>
    <col min="9994" max="9995" width="0" hidden="1" customWidth="1"/>
    <col min="9996" max="9996" width="11.42578125" customWidth="1"/>
    <col min="9997" max="9997" width="10.85546875" customWidth="1"/>
    <col min="9998" max="9998" width="13.5703125" customWidth="1"/>
    <col min="9999" max="9999" width="25" customWidth="1"/>
    <col min="10000" max="10225" width="11.42578125" customWidth="1"/>
    <col min="10226" max="10226" width="21.28515625" bestFit="1" customWidth="1"/>
    <col min="10227" max="10227" width="21.42578125" bestFit="1" customWidth="1"/>
    <col min="10228" max="10228" width="48.7109375" customWidth="1"/>
    <col min="10235" max="10235" width="21.42578125" bestFit="1" customWidth="1"/>
    <col min="10236" max="10236" width="48.7109375" customWidth="1"/>
    <col min="10237" max="10237" width="8.85546875" customWidth="1"/>
    <col min="10238" max="10238" width="5.7109375" bestFit="1" customWidth="1"/>
    <col min="10239" max="10239" width="11.42578125" customWidth="1"/>
    <col min="10240" max="10240" width="24.5703125" customWidth="1"/>
    <col min="10241" max="10241" width="0" hidden="1" customWidth="1"/>
    <col min="10242" max="10242" width="11.42578125" customWidth="1"/>
    <col min="10243" max="10243" width="6.5703125" bestFit="1" customWidth="1"/>
    <col min="10244" max="10244" width="18.7109375" customWidth="1"/>
    <col min="10245" max="10245" width="20.5703125" customWidth="1"/>
    <col min="10246" max="10246" width="11.42578125" customWidth="1"/>
    <col min="10247" max="10247" width="11.5703125" bestFit="1" customWidth="1"/>
    <col min="10248" max="10248" width="9.85546875" customWidth="1"/>
    <col min="10249" max="10249" width="8.42578125" customWidth="1"/>
    <col min="10250" max="10251" width="0" hidden="1" customWidth="1"/>
    <col min="10252" max="10252" width="11.42578125" customWidth="1"/>
    <col min="10253" max="10253" width="10.85546875" customWidth="1"/>
    <col min="10254" max="10254" width="13.5703125" customWidth="1"/>
    <col min="10255" max="10255" width="25" customWidth="1"/>
    <col min="10256" max="10481" width="11.42578125" customWidth="1"/>
    <col min="10482" max="10482" width="21.28515625" bestFit="1" customWidth="1"/>
    <col min="10483" max="10483" width="21.42578125" bestFit="1" customWidth="1"/>
    <col min="10484" max="10484" width="48.7109375" customWidth="1"/>
    <col min="10491" max="10491" width="21.42578125" bestFit="1" customWidth="1"/>
    <col min="10492" max="10492" width="48.7109375" customWidth="1"/>
    <col min="10493" max="10493" width="8.85546875" customWidth="1"/>
    <col min="10494" max="10494" width="5.7109375" bestFit="1" customWidth="1"/>
    <col min="10495" max="10495" width="11.42578125" customWidth="1"/>
    <col min="10496" max="10496" width="24.5703125" customWidth="1"/>
    <col min="10497" max="10497" width="0" hidden="1" customWidth="1"/>
    <col min="10498" max="10498" width="11.42578125" customWidth="1"/>
    <col min="10499" max="10499" width="6.5703125" bestFit="1" customWidth="1"/>
    <col min="10500" max="10500" width="18.7109375" customWidth="1"/>
    <col min="10501" max="10501" width="20.5703125" customWidth="1"/>
    <col min="10502" max="10502" width="11.42578125" customWidth="1"/>
    <col min="10503" max="10503" width="11.5703125" bestFit="1" customWidth="1"/>
    <col min="10504" max="10504" width="9.85546875" customWidth="1"/>
    <col min="10505" max="10505" width="8.42578125" customWidth="1"/>
    <col min="10506" max="10507" width="0" hidden="1" customWidth="1"/>
    <col min="10508" max="10508" width="11.42578125" customWidth="1"/>
    <col min="10509" max="10509" width="10.85546875" customWidth="1"/>
    <col min="10510" max="10510" width="13.5703125" customWidth="1"/>
    <col min="10511" max="10511" width="25" customWidth="1"/>
    <col min="10512" max="10737" width="11.42578125" customWidth="1"/>
    <col min="10738" max="10738" width="21.28515625" bestFit="1" customWidth="1"/>
    <col min="10739" max="10739" width="21.42578125" bestFit="1" customWidth="1"/>
    <col min="10740" max="10740" width="48.7109375" customWidth="1"/>
    <col min="10747" max="10747" width="21.42578125" bestFit="1" customWidth="1"/>
    <col min="10748" max="10748" width="48.7109375" customWidth="1"/>
    <col min="10749" max="10749" width="8.85546875" customWidth="1"/>
    <col min="10750" max="10750" width="5.7109375" bestFit="1" customWidth="1"/>
    <col min="10751" max="10751" width="11.42578125" customWidth="1"/>
    <col min="10752" max="10752" width="24.5703125" customWidth="1"/>
    <col min="10753" max="10753" width="0" hidden="1" customWidth="1"/>
    <col min="10754" max="10754" width="11.42578125" customWidth="1"/>
    <col min="10755" max="10755" width="6.5703125" bestFit="1" customWidth="1"/>
    <col min="10756" max="10756" width="18.7109375" customWidth="1"/>
    <col min="10757" max="10757" width="20.5703125" customWidth="1"/>
    <col min="10758" max="10758" width="11.42578125" customWidth="1"/>
    <col min="10759" max="10759" width="11.5703125" bestFit="1" customWidth="1"/>
    <col min="10760" max="10760" width="9.85546875" customWidth="1"/>
    <col min="10761" max="10761" width="8.42578125" customWidth="1"/>
    <col min="10762" max="10763" width="0" hidden="1" customWidth="1"/>
    <col min="10764" max="10764" width="11.42578125" customWidth="1"/>
    <col min="10765" max="10765" width="10.85546875" customWidth="1"/>
    <col min="10766" max="10766" width="13.5703125" customWidth="1"/>
    <col min="10767" max="10767" width="25" customWidth="1"/>
    <col min="10768" max="10993" width="11.42578125" customWidth="1"/>
    <col min="10994" max="10994" width="21.28515625" bestFit="1" customWidth="1"/>
    <col min="10995" max="10995" width="21.42578125" bestFit="1" customWidth="1"/>
    <col min="10996" max="10996" width="48.7109375" customWidth="1"/>
    <col min="11003" max="11003" width="21.42578125" bestFit="1" customWidth="1"/>
    <col min="11004" max="11004" width="48.7109375" customWidth="1"/>
    <col min="11005" max="11005" width="8.85546875" customWidth="1"/>
    <col min="11006" max="11006" width="5.7109375" bestFit="1" customWidth="1"/>
    <col min="11007" max="11007" width="11.42578125" customWidth="1"/>
    <col min="11008" max="11008" width="24.5703125" customWidth="1"/>
    <col min="11009" max="11009" width="0" hidden="1" customWidth="1"/>
    <col min="11010" max="11010" width="11.42578125" customWidth="1"/>
    <col min="11011" max="11011" width="6.5703125" bestFit="1" customWidth="1"/>
    <col min="11012" max="11012" width="18.7109375" customWidth="1"/>
    <col min="11013" max="11013" width="20.5703125" customWidth="1"/>
    <col min="11014" max="11014" width="11.42578125" customWidth="1"/>
    <col min="11015" max="11015" width="11.5703125" bestFit="1" customWidth="1"/>
    <col min="11016" max="11016" width="9.85546875" customWidth="1"/>
    <col min="11017" max="11017" width="8.42578125" customWidth="1"/>
    <col min="11018" max="11019" width="0" hidden="1" customWidth="1"/>
    <col min="11020" max="11020" width="11.42578125" customWidth="1"/>
    <col min="11021" max="11021" width="10.85546875" customWidth="1"/>
    <col min="11022" max="11022" width="13.5703125" customWidth="1"/>
    <col min="11023" max="11023" width="25" customWidth="1"/>
    <col min="11024" max="11249" width="11.42578125" customWidth="1"/>
    <col min="11250" max="11250" width="21.28515625" bestFit="1" customWidth="1"/>
    <col min="11251" max="11251" width="21.42578125" bestFit="1" customWidth="1"/>
    <col min="11252" max="11252" width="48.7109375" customWidth="1"/>
    <col min="11259" max="11259" width="21.42578125" bestFit="1" customWidth="1"/>
    <col min="11260" max="11260" width="48.7109375" customWidth="1"/>
    <col min="11261" max="11261" width="8.85546875" customWidth="1"/>
    <col min="11262" max="11262" width="5.7109375" bestFit="1" customWidth="1"/>
    <col min="11263" max="11263" width="11.42578125" customWidth="1"/>
    <col min="11264" max="11264" width="24.5703125" customWidth="1"/>
    <col min="11265" max="11265" width="0" hidden="1" customWidth="1"/>
    <col min="11266" max="11266" width="11.42578125" customWidth="1"/>
    <col min="11267" max="11267" width="6.5703125" bestFit="1" customWidth="1"/>
    <col min="11268" max="11268" width="18.7109375" customWidth="1"/>
    <col min="11269" max="11269" width="20.5703125" customWidth="1"/>
    <col min="11270" max="11270" width="11.42578125" customWidth="1"/>
    <col min="11271" max="11271" width="11.5703125" bestFit="1" customWidth="1"/>
    <col min="11272" max="11272" width="9.85546875" customWidth="1"/>
    <col min="11273" max="11273" width="8.42578125" customWidth="1"/>
    <col min="11274" max="11275" width="0" hidden="1" customWidth="1"/>
    <col min="11276" max="11276" width="11.42578125" customWidth="1"/>
    <col min="11277" max="11277" width="10.85546875" customWidth="1"/>
    <col min="11278" max="11278" width="13.5703125" customWidth="1"/>
    <col min="11279" max="11279" width="25" customWidth="1"/>
    <col min="11280" max="11505" width="11.42578125" customWidth="1"/>
    <col min="11506" max="11506" width="21.28515625" bestFit="1" customWidth="1"/>
    <col min="11507" max="11507" width="21.42578125" bestFit="1" customWidth="1"/>
    <col min="11508" max="11508" width="48.7109375" customWidth="1"/>
    <col min="11515" max="11515" width="21.42578125" bestFit="1" customWidth="1"/>
    <col min="11516" max="11516" width="48.7109375" customWidth="1"/>
    <col min="11517" max="11517" width="8.85546875" customWidth="1"/>
    <col min="11518" max="11518" width="5.7109375" bestFit="1" customWidth="1"/>
    <col min="11519" max="11519" width="11.42578125" customWidth="1"/>
    <col min="11520" max="11520" width="24.5703125" customWidth="1"/>
    <col min="11521" max="11521" width="0" hidden="1" customWidth="1"/>
    <col min="11522" max="11522" width="11.42578125" customWidth="1"/>
    <col min="11523" max="11523" width="6.5703125" bestFit="1" customWidth="1"/>
    <col min="11524" max="11524" width="18.7109375" customWidth="1"/>
    <col min="11525" max="11525" width="20.5703125" customWidth="1"/>
    <col min="11526" max="11526" width="11.42578125" customWidth="1"/>
    <col min="11527" max="11527" width="11.5703125" bestFit="1" customWidth="1"/>
    <col min="11528" max="11528" width="9.85546875" customWidth="1"/>
    <col min="11529" max="11529" width="8.42578125" customWidth="1"/>
    <col min="11530" max="11531" width="0" hidden="1" customWidth="1"/>
    <col min="11532" max="11532" width="11.42578125" customWidth="1"/>
    <col min="11533" max="11533" width="10.85546875" customWidth="1"/>
    <col min="11534" max="11534" width="13.5703125" customWidth="1"/>
    <col min="11535" max="11535" width="25" customWidth="1"/>
    <col min="11536" max="11761" width="11.42578125" customWidth="1"/>
    <col min="11762" max="11762" width="21.28515625" bestFit="1" customWidth="1"/>
    <col min="11763" max="11763" width="21.42578125" bestFit="1" customWidth="1"/>
    <col min="11764" max="11764" width="48.7109375" customWidth="1"/>
    <col min="11771" max="11771" width="21.42578125" bestFit="1" customWidth="1"/>
    <col min="11772" max="11772" width="48.7109375" customWidth="1"/>
    <col min="11773" max="11773" width="8.85546875" customWidth="1"/>
    <col min="11774" max="11774" width="5.7109375" bestFit="1" customWidth="1"/>
    <col min="11775" max="11775" width="11.42578125" customWidth="1"/>
    <col min="11776" max="11776" width="24.5703125" customWidth="1"/>
    <col min="11777" max="11777" width="0" hidden="1" customWidth="1"/>
    <col min="11778" max="11778" width="11.42578125" customWidth="1"/>
    <col min="11779" max="11779" width="6.5703125" bestFit="1" customWidth="1"/>
    <col min="11780" max="11780" width="18.7109375" customWidth="1"/>
    <col min="11781" max="11781" width="20.5703125" customWidth="1"/>
    <col min="11782" max="11782" width="11.42578125" customWidth="1"/>
    <col min="11783" max="11783" width="11.5703125" bestFit="1" customWidth="1"/>
    <col min="11784" max="11784" width="9.85546875" customWidth="1"/>
    <col min="11785" max="11785" width="8.42578125" customWidth="1"/>
    <col min="11786" max="11787" width="0" hidden="1" customWidth="1"/>
    <col min="11788" max="11788" width="11.42578125" customWidth="1"/>
    <col min="11789" max="11789" width="10.85546875" customWidth="1"/>
    <col min="11790" max="11790" width="13.5703125" customWidth="1"/>
    <col min="11791" max="11791" width="25" customWidth="1"/>
    <col min="11792" max="12017" width="11.42578125" customWidth="1"/>
    <col min="12018" max="12018" width="21.28515625" bestFit="1" customWidth="1"/>
    <col min="12019" max="12019" width="21.42578125" bestFit="1" customWidth="1"/>
    <col min="12020" max="12020" width="48.7109375" customWidth="1"/>
    <col min="12027" max="12027" width="21.42578125" bestFit="1" customWidth="1"/>
    <col min="12028" max="12028" width="48.7109375" customWidth="1"/>
    <col min="12029" max="12029" width="8.85546875" customWidth="1"/>
    <col min="12030" max="12030" width="5.7109375" bestFit="1" customWidth="1"/>
    <col min="12031" max="12031" width="11.42578125" customWidth="1"/>
    <col min="12032" max="12032" width="24.5703125" customWidth="1"/>
    <col min="12033" max="12033" width="0" hidden="1" customWidth="1"/>
    <col min="12034" max="12034" width="11.42578125" customWidth="1"/>
    <col min="12035" max="12035" width="6.5703125" bestFit="1" customWidth="1"/>
    <col min="12036" max="12036" width="18.7109375" customWidth="1"/>
    <col min="12037" max="12037" width="20.5703125" customWidth="1"/>
    <col min="12038" max="12038" width="11.42578125" customWidth="1"/>
    <col min="12039" max="12039" width="11.5703125" bestFit="1" customWidth="1"/>
    <col min="12040" max="12040" width="9.85546875" customWidth="1"/>
    <col min="12041" max="12041" width="8.42578125" customWidth="1"/>
    <col min="12042" max="12043" width="0" hidden="1" customWidth="1"/>
    <col min="12044" max="12044" width="11.42578125" customWidth="1"/>
    <col min="12045" max="12045" width="10.85546875" customWidth="1"/>
    <col min="12046" max="12046" width="13.5703125" customWidth="1"/>
    <col min="12047" max="12047" width="25" customWidth="1"/>
    <col min="12048" max="12273" width="11.42578125" customWidth="1"/>
    <col min="12274" max="12274" width="21.28515625" bestFit="1" customWidth="1"/>
    <col min="12275" max="12275" width="21.42578125" bestFit="1" customWidth="1"/>
    <col min="12276" max="12276" width="48.7109375" customWidth="1"/>
    <col min="12283" max="12283" width="21.42578125" bestFit="1" customWidth="1"/>
    <col min="12284" max="12284" width="48.7109375" customWidth="1"/>
    <col min="12285" max="12285" width="8.85546875" customWidth="1"/>
    <col min="12286" max="12286" width="5.7109375" bestFit="1" customWidth="1"/>
    <col min="12287" max="12287" width="11.42578125" customWidth="1"/>
    <col min="12288" max="12288" width="24.5703125" customWidth="1"/>
    <col min="12289" max="12289" width="0" hidden="1" customWidth="1"/>
    <col min="12290" max="12290" width="11.42578125" customWidth="1"/>
    <col min="12291" max="12291" width="6.5703125" bestFit="1" customWidth="1"/>
    <col min="12292" max="12292" width="18.7109375" customWidth="1"/>
    <col min="12293" max="12293" width="20.5703125" customWidth="1"/>
    <col min="12294" max="12294" width="11.42578125" customWidth="1"/>
    <col min="12295" max="12295" width="11.5703125" bestFit="1" customWidth="1"/>
    <col min="12296" max="12296" width="9.85546875" customWidth="1"/>
    <col min="12297" max="12297" width="8.42578125" customWidth="1"/>
    <col min="12298" max="12299" width="0" hidden="1" customWidth="1"/>
    <col min="12300" max="12300" width="11.42578125" customWidth="1"/>
    <col min="12301" max="12301" width="10.85546875" customWidth="1"/>
    <col min="12302" max="12302" width="13.5703125" customWidth="1"/>
    <col min="12303" max="12303" width="25" customWidth="1"/>
    <col min="12304" max="12529" width="11.42578125" customWidth="1"/>
    <col min="12530" max="12530" width="21.28515625" bestFit="1" customWidth="1"/>
    <col min="12531" max="12531" width="21.42578125" bestFit="1" customWidth="1"/>
    <col min="12532" max="12532" width="48.7109375" customWidth="1"/>
    <col min="12539" max="12539" width="21.42578125" bestFit="1" customWidth="1"/>
    <col min="12540" max="12540" width="48.7109375" customWidth="1"/>
    <col min="12541" max="12541" width="8.85546875" customWidth="1"/>
    <col min="12542" max="12542" width="5.7109375" bestFit="1" customWidth="1"/>
    <col min="12543" max="12543" width="11.42578125" customWidth="1"/>
    <col min="12544" max="12544" width="24.5703125" customWidth="1"/>
    <col min="12545" max="12545" width="0" hidden="1" customWidth="1"/>
    <col min="12546" max="12546" width="11.42578125" customWidth="1"/>
    <col min="12547" max="12547" width="6.5703125" bestFit="1" customWidth="1"/>
    <col min="12548" max="12548" width="18.7109375" customWidth="1"/>
    <col min="12549" max="12549" width="20.5703125" customWidth="1"/>
    <col min="12550" max="12550" width="11.42578125" customWidth="1"/>
    <col min="12551" max="12551" width="11.5703125" bestFit="1" customWidth="1"/>
    <col min="12552" max="12552" width="9.85546875" customWidth="1"/>
    <col min="12553" max="12553" width="8.42578125" customWidth="1"/>
    <col min="12554" max="12555" width="0" hidden="1" customWidth="1"/>
    <col min="12556" max="12556" width="11.42578125" customWidth="1"/>
    <col min="12557" max="12557" width="10.85546875" customWidth="1"/>
    <col min="12558" max="12558" width="13.5703125" customWidth="1"/>
    <col min="12559" max="12559" width="25" customWidth="1"/>
    <col min="12560" max="12785" width="11.42578125" customWidth="1"/>
    <col min="12786" max="12786" width="21.28515625" bestFit="1" customWidth="1"/>
    <col min="12787" max="12787" width="21.42578125" bestFit="1" customWidth="1"/>
    <col min="12788" max="12788" width="48.7109375" customWidth="1"/>
    <col min="12795" max="12795" width="21.42578125" bestFit="1" customWidth="1"/>
    <col min="12796" max="12796" width="48.7109375" customWidth="1"/>
    <col min="12797" max="12797" width="8.85546875" customWidth="1"/>
    <col min="12798" max="12798" width="5.7109375" bestFit="1" customWidth="1"/>
    <col min="12799" max="12799" width="11.42578125" customWidth="1"/>
    <col min="12800" max="12800" width="24.5703125" customWidth="1"/>
    <col min="12801" max="12801" width="0" hidden="1" customWidth="1"/>
    <col min="12802" max="12802" width="11.42578125" customWidth="1"/>
    <col min="12803" max="12803" width="6.5703125" bestFit="1" customWidth="1"/>
    <col min="12804" max="12804" width="18.7109375" customWidth="1"/>
    <col min="12805" max="12805" width="20.5703125" customWidth="1"/>
    <col min="12806" max="12806" width="11.42578125" customWidth="1"/>
    <col min="12807" max="12807" width="11.5703125" bestFit="1" customWidth="1"/>
    <col min="12808" max="12808" width="9.85546875" customWidth="1"/>
    <col min="12809" max="12809" width="8.42578125" customWidth="1"/>
    <col min="12810" max="12811" width="0" hidden="1" customWidth="1"/>
    <col min="12812" max="12812" width="11.42578125" customWidth="1"/>
    <col min="12813" max="12813" width="10.85546875" customWidth="1"/>
    <col min="12814" max="12814" width="13.5703125" customWidth="1"/>
    <col min="12815" max="12815" width="25" customWidth="1"/>
    <col min="12816" max="13041" width="11.42578125" customWidth="1"/>
    <col min="13042" max="13042" width="21.28515625" bestFit="1" customWidth="1"/>
    <col min="13043" max="13043" width="21.42578125" bestFit="1" customWidth="1"/>
    <col min="13044" max="13044" width="48.7109375" customWidth="1"/>
    <col min="13051" max="13051" width="21.42578125" bestFit="1" customWidth="1"/>
    <col min="13052" max="13052" width="48.7109375" customWidth="1"/>
    <col min="13053" max="13053" width="8.85546875" customWidth="1"/>
    <col min="13054" max="13054" width="5.7109375" bestFit="1" customWidth="1"/>
    <col min="13055" max="13055" width="11.42578125" customWidth="1"/>
    <col min="13056" max="13056" width="24.5703125" customWidth="1"/>
    <col min="13057" max="13057" width="0" hidden="1" customWidth="1"/>
    <col min="13058" max="13058" width="11.42578125" customWidth="1"/>
    <col min="13059" max="13059" width="6.5703125" bestFit="1" customWidth="1"/>
    <col min="13060" max="13060" width="18.7109375" customWidth="1"/>
    <col min="13061" max="13061" width="20.5703125" customWidth="1"/>
    <col min="13062" max="13062" width="11.42578125" customWidth="1"/>
    <col min="13063" max="13063" width="11.5703125" bestFit="1" customWidth="1"/>
    <col min="13064" max="13064" width="9.85546875" customWidth="1"/>
    <col min="13065" max="13065" width="8.42578125" customWidth="1"/>
    <col min="13066" max="13067" width="0" hidden="1" customWidth="1"/>
    <col min="13068" max="13068" width="11.42578125" customWidth="1"/>
    <col min="13069" max="13069" width="10.85546875" customWidth="1"/>
    <col min="13070" max="13070" width="13.5703125" customWidth="1"/>
    <col min="13071" max="13071" width="25" customWidth="1"/>
    <col min="13072" max="13297" width="11.42578125" customWidth="1"/>
    <col min="13298" max="13298" width="21.28515625" bestFit="1" customWidth="1"/>
    <col min="13299" max="13299" width="21.42578125" bestFit="1" customWidth="1"/>
    <col min="13300" max="13300" width="48.7109375" customWidth="1"/>
    <col min="13307" max="13307" width="21.42578125" bestFit="1" customWidth="1"/>
    <col min="13308" max="13308" width="48.7109375" customWidth="1"/>
    <col min="13309" max="13309" width="8.85546875" customWidth="1"/>
    <col min="13310" max="13310" width="5.7109375" bestFit="1" customWidth="1"/>
    <col min="13311" max="13311" width="11.42578125" customWidth="1"/>
    <col min="13312" max="13312" width="24.5703125" customWidth="1"/>
    <col min="13313" max="13313" width="0" hidden="1" customWidth="1"/>
    <col min="13314" max="13314" width="11.42578125" customWidth="1"/>
    <col min="13315" max="13315" width="6.5703125" bestFit="1" customWidth="1"/>
    <col min="13316" max="13316" width="18.7109375" customWidth="1"/>
    <col min="13317" max="13317" width="20.5703125" customWidth="1"/>
    <col min="13318" max="13318" width="11.42578125" customWidth="1"/>
    <col min="13319" max="13319" width="11.5703125" bestFit="1" customWidth="1"/>
    <col min="13320" max="13320" width="9.85546875" customWidth="1"/>
    <col min="13321" max="13321" width="8.42578125" customWidth="1"/>
    <col min="13322" max="13323" width="0" hidden="1" customWidth="1"/>
    <col min="13324" max="13324" width="11.42578125" customWidth="1"/>
    <col min="13325" max="13325" width="10.85546875" customWidth="1"/>
    <col min="13326" max="13326" width="13.5703125" customWidth="1"/>
    <col min="13327" max="13327" width="25" customWidth="1"/>
    <col min="13328" max="13553" width="11.42578125" customWidth="1"/>
    <col min="13554" max="13554" width="21.28515625" bestFit="1" customWidth="1"/>
    <col min="13555" max="13555" width="21.42578125" bestFit="1" customWidth="1"/>
    <col min="13556" max="13556" width="48.7109375" customWidth="1"/>
    <col min="13563" max="13563" width="21.42578125" bestFit="1" customWidth="1"/>
    <col min="13564" max="13564" width="48.7109375" customWidth="1"/>
    <col min="13565" max="13565" width="8.85546875" customWidth="1"/>
    <col min="13566" max="13566" width="5.7109375" bestFit="1" customWidth="1"/>
    <col min="13567" max="13567" width="11.42578125" customWidth="1"/>
    <col min="13568" max="13568" width="24.5703125" customWidth="1"/>
    <col min="13569" max="13569" width="0" hidden="1" customWidth="1"/>
    <col min="13570" max="13570" width="11.42578125" customWidth="1"/>
    <col min="13571" max="13571" width="6.5703125" bestFit="1" customWidth="1"/>
    <col min="13572" max="13572" width="18.7109375" customWidth="1"/>
    <col min="13573" max="13573" width="20.5703125" customWidth="1"/>
    <col min="13574" max="13574" width="11.42578125" customWidth="1"/>
    <col min="13575" max="13575" width="11.5703125" bestFit="1" customWidth="1"/>
    <col min="13576" max="13576" width="9.85546875" customWidth="1"/>
    <col min="13577" max="13577" width="8.42578125" customWidth="1"/>
    <col min="13578" max="13579" width="0" hidden="1" customWidth="1"/>
    <col min="13580" max="13580" width="11.42578125" customWidth="1"/>
    <col min="13581" max="13581" width="10.85546875" customWidth="1"/>
    <col min="13582" max="13582" width="13.5703125" customWidth="1"/>
    <col min="13583" max="13583" width="25" customWidth="1"/>
    <col min="13584" max="13809" width="11.42578125" customWidth="1"/>
    <col min="13810" max="13810" width="21.28515625" bestFit="1" customWidth="1"/>
    <col min="13811" max="13811" width="21.42578125" bestFit="1" customWidth="1"/>
    <col min="13812" max="13812" width="48.7109375" customWidth="1"/>
    <col min="13819" max="13819" width="21.42578125" bestFit="1" customWidth="1"/>
    <col min="13820" max="13820" width="48.7109375" customWidth="1"/>
    <col min="13821" max="13821" width="8.85546875" customWidth="1"/>
    <col min="13822" max="13822" width="5.7109375" bestFit="1" customWidth="1"/>
    <col min="13823" max="13823" width="11.42578125" customWidth="1"/>
    <col min="13824" max="13824" width="24.5703125" customWidth="1"/>
    <col min="13825" max="13825" width="0" hidden="1" customWidth="1"/>
    <col min="13826" max="13826" width="11.42578125" customWidth="1"/>
    <col min="13827" max="13827" width="6.5703125" bestFit="1" customWidth="1"/>
    <col min="13828" max="13828" width="18.7109375" customWidth="1"/>
    <col min="13829" max="13829" width="20.5703125" customWidth="1"/>
    <col min="13830" max="13830" width="11.42578125" customWidth="1"/>
    <col min="13831" max="13831" width="11.5703125" bestFit="1" customWidth="1"/>
    <col min="13832" max="13832" width="9.85546875" customWidth="1"/>
    <col min="13833" max="13833" width="8.42578125" customWidth="1"/>
    <col min="13834" max="13835" width="0" hidden="1" customWidth="1"/>
    <col min="13836" max="13836" width="11.42578125" customWidth="1"/>
    <col min="13837" max="13837" width="10.85546875" customWidth="1"/>
    <col min="13838" max="13838" width="13.5703125" customWidth="1"/>
    <col min="13839" max="13839" width="25" customWidth="1"/>
    <col min="13840" max="14065" width="11.42578125" customWidth="1"/>
    <col min="14066" max="14066" width="21.28515625" bestFit="1" customWidth="1"/>
    <col min="14067" max="14067" width="21.42578125" bestFit="1" customWidth="1"/>
    <col min="14068" max="14068" width="48.7109375" customWidth="1"/>
    <col min="14075" max="14075" width="21.42578125" bestFit="1" customWidth="1"/>
    <col min="14076" max="14076" width="48.7109375" customWidth="1"/>
    <col min="14077" max="14077" width="8.85546875" customWidth="1"/>
    <col min="14078" max="14078" width="5.7109375" bestFit="1" customWidth="1"/>
    <col min="14079" max="14079" width="11.42578125" customWidth="1"/>
    <col min="14080" max="14080" width="24.5703125" customWidth="1"/>
    <col min="14081" max="14081" width="0" hidden="1" customWidth="1"/>
    <col min="14082" max="14082" width="11.42578125" customWidth="1"/>
    <col min="14083" max="14083" width="6.5703125" bestFit="1" customWidth="1"/>
    <col min="14084" max="14084" width="18.7109375" customWidth="1"/>
    <col min="14085" max="14085" width="20.5703125" customWidth="1"/>
    <col min="14086" max="14086" width="11.42578125" customWidth="1"/>
    <col min="14087" max="14087" width="11.5703125" bestFit="1" customWidth="1"/>
    <col min="14088" max="14088" width="9.85546875" customWidth="1"/>
    <col min="14089" max="14089" width="8.42578125" customWidth="1"/>
    <col min="14090" max="14091" width="0" hidden="1" customWidth="1"/>
    <col min="14092" max="14092" width="11.42578125" customWidth="1"/>
    <col min="14093" max="14093" width="10.85546875" customWidth="1"/>
    <col min="14094" max="14094" width="13.5703125" customWidth="1"/>
    <col min="14095" max="14095" width="25" customWidth="1"/>
    <col min="14096" max="14321" width="11.42578125" customWidth="1"/>
    <col min="14322" max="14322" width="21.28515625" bestFit="1" customWidth="1"/>
    <col min="14323" max="14323" width="21.42578125" bestFit="1" customWidth="1"/>
    <col min="14324" max="14324" width="48.7109375" customWidth="1"/>
    <col min="14331" max="14331" width="21.42578125" bestFit="1" customWidth="1"/>
    <col min="14332" max="14332" width="48.7109375" customWidth="1"/>
    <col min="14333" max="14333" width="8.85546875" customWidth="1"/>
    <col min="14334" max="14334" width="5.7109375" bestFit="1" customWidth="1"/>
    <col min="14335" max="14335" width="11.42578125" customWidth="1"/>
    <col min="14336" max="14336" width="24.5703125" customWidth="1"/>
    <col min="14337" max="14337" width="0" hidden="1" customWidth="1"/>
    <col min="14338" max="14338" width="11.42578125" customWidth="1"/>
    <col min="14339" max="14339" width="6.5703125" bestFit="1" customWidth="1"/>
    <col min="14340" max="14340" width="18.7109375" customWidth="1"/>
    <col min="14341" max="14341" width="20.5703125" customWidth="1"/>
    <col min="14342" max="14342" width="11.42578125" customWidth="1"/>
    <col min="14343" max="14343" width="11.5703125" bestFit="1" customWidth="1"/>
    <col min="14344" max="14344" width="9.85546875" customWidth="1"/>
    <col min="14345" max="14345" width="8.42578125" customWidth="1"/>
    <col min="14346" max="14347" width="0" hidden="1" customWidth="1"/>
    <col min="14348" max="14348" width="11.42578125" customWidth="1"/>
    <col min="14349" max="14349" width="10.85546875" customWidth="1"/>
    <col min="14350" max="14350" width="13.5703125" customWidth="1"/>
    <col min="14351" max="14351" width="25" customWidth="1"/>
    <col min="14352" max="14577" width="11.42578125" customWidth="1"/>
    <col min="14578" max="14578" width="21.28515625" bestFit="1" customWidth="1"/>
    <col min="14579" max="14579" width="21.42578125" bestFit="1" customWidth="1"/>
    <col min="14580" max="14580" width="48.7109375" customWidth="1"/>
    <col min="14587" max="14587" width="21.42578125" bestFit="1" customWidth="1"/>
    <col min="14588" max="14588" width="48.7109375" customWidth="1"/>
    <col min="14589" max="14589" width="8.85546875" customWidth="1"/>
    <col min="14590" max="14590" width="5.7109375" bestFit="1" customWidth="1"/>
    <col min="14591" max="14591" width="11.42578125" customWidth="1"/>
    <col min="14592" max="14592" width="24.5703125" customWidth="1"/>
    <col min="14593" max="14593" width="0" hidden="1" customWidth="1"/>
    <col min="14594" max="14594" width="11.42578125" customWidth="1"/>
    <col min="14595" max="14595" width="6.5703125" bestFit="1" customWidth="1"/>
    <col min="14596" max="14596" width="18.7109375" customWidth="1"/>
    <col min="14597" max="14597" width="20.5703125" customWidth="1"/>
    <col min="14598" max="14598" width="11.42578125" customWidth="1"/>
    <col min="14599" max="14599" width="11.5703125" bestFit="1" customWidth="1"/>
    <col min="14600" max="14600" width="9.85546875" customWidth="1"/>
    <col min="14601" max="14601" width="8.42578125" customWidth="1"/>
    <col min="14602" max="14603" width="0" hidden="1" customWidth="1"/>
    <col min="14604" max="14604" width="11.42578125" customWidth="1"/>
    <col min="14605" max="14605" width="10.85546875" customWidth="1"/>
    <col min="14606" max="14606" width="13.5703125" customWidth="1"/>
    <col min="14607" max="14607" width="25" customWidth="1"/>
    <col min="14608" max="14833" width="11.42578125" customWidth="1"/>
    <col min="14834" max="14834" width="21.28515625" bestFit="1" customWidth="1"/>
    <col min="14835" max="14835" width="21.42578125" bestFit="1" customWidth="1"/>
    <col min="14836" max="14836" width="48.7109375" customWidth="1"/>
    <col min="14843" max="14843" width="21.42578125" bestFit="1" customWidth="1"/>
    <col min="14844" max="14844" width="48.7109375" customWidth="1"/>
    <col min="14845" max="14845" width="8.85546875" customWidth="1"/>
    <col min="14846" max="14846" width="5.7109375" bestFit="1" customWidth="1"/>
    <col min="14847" max="14847" width="11.42578125" customWidth="1"/>
    <col min="14848" max="14848" width="24.5703125" customWidth="1"/>
    <col min="14849" max="14849" width="0" hidden="1" customWidth="1"/>
    <col min="14850" max="14850" width="11.42578125" customWidth="1"/>
    <col min="14851" max="14851" width="6.5703125" bestFit="1" customWidth="1"/>
    <col min="14852" max="14852" width="18.7109375" customWidth="1"/>
    <col min="14853" max="14853" width="20.5703125" customWidth="1"/>
    <col min="14854" max="14854" width="11.42578125" customWidth="1"/>
    <col min="14855" max="14855" width="11.5703125" bestFit="1" customWidth="1"/>
    <col min="14856" max="14856" width="9.85546875" customWidth="1"/>
    <col min="14857" max="14857" width="8.42578125" customWidth="1"/>
    <col min="14858" max="14859" width="0" hidden="1" customWidth="1"/>
    <col min="14860" max="14860" width="11.42578125" customWidth="1"/>
    <col min="14861" max="14861" width="10.85546875" customWidth="1"/>
    <col min="14862" max="14862" width="13.5703125" customWidth="1"/>
    <col min="14863" max="14863" width="25" customWidth="1"/>
    <col min="14864" max="15089" width="11.42578125" customWidth="1"/>
    <col min="15090" max="15090" width="21.28515625" bestFit="1" customWidth="1"/>
    <col min="15091" max="15091" width="21.42578125" bestFit="1" customWidth="1"/>
    <col min="15092" max="15092" width="48.7109375" customWidth="1"/>
    <col min="15099" max="15099" width="21.42578125" bestFit="1" customWidth="1"/>
    <col min="15100" max="15100" width="48.7109375" customWidth="1"/>
    <col min="15101" max="15101" width="8.85546875" customWidth="1"/>
    <col min="15102" max="15102" width="5.7109375" bestFit="1" customWidth="1"/>
    <col min="15103" max="15103" width="11.42578125" customWidth="1"/>
    <col min="15104" max="15104" width="24.5703125" customWidth="1"/>
    <col min="15105" max="15105" width="0" hidden="1" customWidth="1"/>
    <col min="15106" max="15106" width="11.42578125" customWidth="1"/>
    <col min="15107" max="15107" width="6.5703125" bestFit="1" customWidth="1"/>
    <col min="15108" max="15108" width="18.7109375" customWidth="1"/>
    <col min="15109" max="15109" width="20.5703125" customWidth="1"/>
    <col min="15110" max="15110" width="11.42578125" customWidth="1"/>
    <col min="15111" max="15111" width="11.5703125" bestFit="1" customWidth="1"/>
    <col min="15112" max="15112" width="9.85546875" customWidth="1"/>
    <col min="15113" max="15113" width="8.42578125" customWidth="1"/>
    <col min="15114" max="15115" width="0" hidden="1" customWidth="1"/>
    <col min="15116" max="15116" width="11.42578125" customWidth="1"/>
    <col min="15117" max="15117" width="10.85546875" customWidth="1"/>
    <col min="15118" max="15118" width="13.5703125" customWidth="1"/>
    <col min="15119" max="15119" width="25" customWidth="1"/>
    <col min="15120" max="15345" width="11.42578125" customWidth="1"/>
    <col min="15346" max="15346" width="21.28515625" bestFit="1" customWidth="1"/>
    <col min="15347" max="15347" width="21.42578125" bestFit="1" customWidth="1"/>
    <col min="15348" max="15348" width="48.7109375" customWidth="1"/>
    <col min="15355" max="15355" width="21.42578125" bestFit="1" customWidth="1"/>
    <col min="15356" max="15356" width="48.7109375" customWidth="1"/>
    <col min="15357" max="15357" width="8.85546875" customWidth="1"/>
    <col min="15358" max="15358" width="5.7109375" bestFit="1" customWidth="1"/>
    <col min="15359" max="15359" width="11.42578125" customWidth="1"/>
    <col min="15360" max="15360" width="24.5703125" customWidth="1"/>
    <col min="15361" max="15361" width="0" hidden="1" customWidth="1"/>
    <col min="15362" max="15362" width="11.42578125" customWidth="1"/>
    <col min="15363" max="15363" width="6.5703125" bestFit="1" customWidth="1"/>
    <col min="15364" max="15364" width="18.7109375" customWidth="1"/>
    <col min="15365" max="15365" width="20.5703125" customWidth="1"/>
    <col min="15366" max="15366" width="11.42578125" customWidth="1"/>
    <col min="15367" max="15367" width="11.5703125" bestFit="1" customWidth="1"/>
    <col min="15368" max="15368" width="9.85546875" customWidth="1"/>
    <col min="15369" max="15369" width="8.42578125" customWidth="1"/>
    <col min="15370" max="15371" width="0" hidden="1" customWidth="1"/>
    <col min="15372" max="15372" width="11.42578125" customWidth="1"/>
    <col min="15373" max="15373" width="10.85546875" customWidth="1"/>
    <col min="15374" max="15374" width="13.5703125" customWidth="1"/>
    <col min="15375" max="15375" width="25" customWidth="1"/>
    <col min="15376" max="15601" width="11.42578125" customWidth="1"/>
    <col min="15602" max="15602" width="21.28515625" bestFit="1" customWidth="1"/>
    <col min="15603" max="15603" width="21.42578125" bestFit="1" customWidth="1"/>
    <col min="15604" max="15604" width="48.7109375" customWidth="1"/>
    <col min="15611" max="15611" width="21.42578125" bestFit="1" customWidth="1"/>
    <col min="15612" max="15612" width="48.7109375" customWidth="1"/>
    <col min="15613" max="15613" width="8.85546875" customWidth="1"/>
    <col min="15614" max="15614" width="5.7109375" bestFit="1" customWidth="1"/>
    <col min="15615" max="15615" width="11.42578125" customWidth="1"/>
    <col min="15616" max="15616" width="24.5703125" customWidth="1"/>
    <col min="15617" max="15617" width="0" hidden="1" customWidth="1"/>
    <col min="15618" max="15618" width="11.42578125" customWidth="1"/>
    <col min="15619" max="15619" width="6.5703125" bestFit="1" customWidth="1"/>
    <col min="15620" max="15620" width="18.7109375" customWidth="1"/>
    <col min="15621" max="15621" width="20.5703125" customWidth="1"/>
    <col min="15622" max="15622" width="11.42578125" customWidth="1"/>
    <col min="15623" max="15623" width="11.5703125" bestFit="1" customWidth="1"/>
    <col min="15624" max="15624" width="9.85546875" customWidth="1"/>
    <col min="15625" max="15625" width="8.42578125" customWidth="1"/>
    <col min="15626" max="15627" width="0" hidden="1" customWidth="1"/>
    <col min="15628" max="15628" width="11.42578125" customWidth="1"/>
    <col min="15629" max="15629" width="10.85546875" customWidth="1"/>
    <col min="15630" max="15630" width="13.5703125" customWidth="1"/>
    <col min="15631" max="15631" width="25" customWidth="1"/>
    <col min="15632" max="15857" width="11.42578125" customWidth="1"/>
    <col min="15858" max="15858" width="21.28515625" bestFit="1" customWidth="1"/>
    <col min="15859" max="15859" width="21.42578125" bestFit="1" customWidth="1"/>
    <col min="15860" max="15860" width="48.7109375" customWidth="1"/>
    <col min="15867" max="15867" width="21.42578125" bestFit="1" customWidth="1"/>
    <col min="15868" max="15868" width="48.7109375" customWidth="1"/>
    <col min="15869" max="15869" width="8.85546875" customWidth="1"/>
    <col min="15870" max="15870" width="5.7109375" bestFit="1" customWidth="1"/>
    <col min="15871" max="15871" width="11.42578125" customWidth="1"/>
    <col min="15872" max="15872" width="24.5703125" customWidth="1"/>
    <col min="15873" max="15873" width="0" hidden="1" customWidth="1"/>
    <col min="15874" max="15874" width="11.42578125" customWidth="1"/>
    <col min="15875" max="15875" width="6.5703125" bestFit="1" customWidth="1"/>
    <col min="15876" max="15876" width="18.7109375" customWidth="1"/>
    <col min="15877" max="15877" width="20.5703125" customWidth="1"/>
    <col min="15878" max="15878" width="11.42578125" customWidth="1"/>
    <col min="15879" max="15879" width="11.5703125" bestFit="1" customWidth="1"/>
    <col min="15880" max="15880" width="9.85546875" customWidth="1"/>
    <col min="15881" max="15881" width="8.42578125" customWidth="1"/>
    <col min="15882" max="15883" width="0" hidden="1" customWidth="1"/>
    <col min="15884" max="15884" width="11.42578125" customWidth="1"/>
    <col min="15885" max="15885" width="10.85546875" customWidth="1"/>
    <col min="15886" max="15886" width="13.5703125" customWidth="1"/>
    <col min="15887" max="15887" width="25" customWidth="1"/>
    <col min="15888" max="16113" width="11.42578125" customWidth="1"/>
    <col min="16114" max="16114" width="21.28515625" bestFit="1" customWidth="1"/>
    <col min="16115" max="16115" width="21.42578125" bestFit="1" customWidth="1"/>
    <col min="16116" max="16116" width="48.7109375" customWidth="1"/>
    <col min="16123" max="16123" width="21.42578125" bestFit="1" customWidth="1"/>
    <col min="16124" max="16124" width="48.7109375" customWidth="1"/>
    <col min="16125" max="16125" width="8.85546875" customWidth="1"/>
    <col min="16126" max="16126" width="5.7109375" bestFit="1" customWidth="1"/>
    <col min="16127" max="16127" width="11.42578125" customWidth="1"/>
    <col min="16128" max="16128" width="24.5703125" customWidth="1"/>
    <col min="16129" max="16129" width="0" hidden="1" customWidth="1"/>
    <col min="16130" max="16130" width="11.42578125" customWidth="1"/>
    <col min="16131" max="16131" width="6.5703125" bestFit="1" customWidth="1"/>
    <col min="16132" max="16132" width="18.7109375" customWidth="1"/>
    <col min="16133" max="16133" width="20.5703125" customWidth="1"/>
    <col min="16134" max="16134" width="11.42578125" customWidth="1"/>
    <col min="16135" max="16135" width="11.5703125" bestFit="1" customWidth="1"/>
    <col min="16136" max="16136" width="9.85546875" customWidth="1"/>
    <col min="16137" max="16137" width="8.42578125" customWidth="1"/>
    <col min="16138" max="16139" width="0" hidden="1" customWidth="1"/>
    <col min="16140" max="16140" width="11.42578125" customWidth="1"/>
    <col min="16141" max="16141" width="10.85546875" customWidth="1"/>
    <col min="16142" max="16142" width="13.5703125" customWidth="1"/>
    <col min="16143" max="16143" width="25" customWidth="1"/>
    <col min="16144" max="16369" width="11.42578125" customWidth="1"/>
    <col min="16370" max="16370" width="21.28515625" bestFit="1" customWidth="1"/>
    <col min="16371" max="16371" width="21.42578125" bestFit="1" customWidth="1"/>
    <col min="16372" max="16372" width="48.7109375" customWidth="1"/>
  </cols>
  <sheetData>
    <row r="2" spans="1:19" ht="21" customHeight="1" x14ac:dyDescent="0.35">
      <c r="A2" s="271" t="s">
        <v>63</v>
      </c>
      <c r="B2" s="271"/>
      <c r="C2" s="271"/>
      <c r="D2" s="271"/>
      <c r="E2" s="271"/>
      <c r="F2" s="271"/>
      <c r="G2" s="271"/>
      <c r="H2" s="271"/>
      <c r="I2" s="271"/>
      <c r="J2" s="271"/>
      <c r="K2" s="271"/>
      <c r="L2" s="271"/>
      <c r="M2" s="271"/>
      <c r="N2" s="271"/>
      <c r="O2" s="271"/>
    </row>
    <row r="3" spans="1:19" ht="21" x14ac:dyDescent="0.35">
      <c r="A3" s="271" t="s">
        <v>133</v>
      </c>
      <c r="B3" s="271"/>
      <c r="C3" s="271"/>
      <c r="D3" s="271"/>
      <c r="E3" s="271"/>
      <c r="F3" s="272"/>
      <c r="G3" s="271"/>
      <c r="H3" s="271"/>
      <c r="I3" s="271"/>
      <c r="J3" s="271"/>
      <c r="K3" s="271"/>
      <c r="L3" s="271"/>
      <c r="M3" s="271"/>
      <c r="N3" s="271"/>
      <c r="O3" s="271"/>
    </row>
    <row r="4" spans="1:19" ht="21" customHeight="1" x14ac:dyDescent="0.35">
      <c r="A4" s="271" t="s">
        <v>64</v>
      </c>
      <c r="B4" s="271"/>
      <c r="C4" s="271"/>
      <c r="D4" s="271"/>
      <c r="E4" s="271"/>
      <c r="F4" s="44"/>
      <c r="G4" s="273" t="s">
        <v>91</v>
      </c>
      <c r="H4" s="274"/>
      <c r="I4" s="274"/>
      <c r="J4" s="274"/>
      <c r="K4" s="274"/>
      <c r="L4" s="274"/>
      <c r="M4" s="274"/>
      <c r="N4" s="274"/>
      <c r="O4" s="275"/>
    </row>
    <row r="5" spans="1:19" x14ac:dyDescent="0.25">
      <c r="A5" s="45" t="s">
        <v>39</v>
      </c>
      <c r="B5" s="45" t="s">
        <v>5</v>
      </c>
      <c r="C5" s="45" t="s">
        <v>2</v>
      </c>
      <c r="D5" s="46" t="s">
        <v>1</v>
      </c>
      <c r="E5" s="70" t="s">
        <v>65</v>
      </c>
      <c r="F5" s="47"/>
      <c r="G5" s="48" t="s">
        <v>39</v>
      </c>
      <c r="H5" s="49" t="s">
        <v>66</v>
      </c>
      <c r="I5" s="50" t="s">
        <v>0</v>
      </c>
      <c r="J5" s="50" t="s">
        <v>42</v>
      </c>
      <c r="K5" s="50" t="s">
        <v>67</v>
      </c>
      <c r="L5" s="50" t="s">
        <v>68</v>
      </c>
      <c r="M5" s="51" t="s">
        <v>2</v>
      </c>
      <c r="N5" s="51" t="s">
        <v>1</v>
      </c>
      <c r="O5" s="51" t="s">
        <v>34</v>
      </c>
    </row>
    <row r="6" spans="1:19" ht="25.5" x14ac:dyDescent="0.25">
      <c r="A6" s="191" t="s">
        <v>69</v>
      </c>
      <c r="B6" s="192" t="s">
        <v>70</v>
      </c>
      <c r="C6" s="191" t="s">
        <v>71</v>
      </c>
      <c r="D6" s="193"/>
      <c r="E6" s="190" t="s">
        <v>134</v>
      </c>
      <c r="F6" s="194"/>
      <c r="G6" s="169">
        <v>1</v>
      </c>
      <c r="H6" s="170" t="s">
        <v>135</v>
      </c>
      <c r="I6" s="170" t="s">
        <v>100</v>
      </c>
      <c r="J6" s="189">
        <v>34284</v>
      </c>
      <c r="K6" s="189">
        <v>34334</v>
      </c>
      <c r="L6" s="170">
        <f t="shared" ref="L6:L8" si="0">+ROUND((K6-J6)/30,2)</f>
        <v>1.67</v>
      </c>
      <c r="M6" s="195">
        <v>0</v>
      </c>
      <c r="N6" s="195">
        <v>261</v>
      </c>
      <c r="O6" s="196" t="s">
        <v>136</v>
      </c>
    </row>
    <row r="7" spans="1:19" ht="25.5" customHeight="1" x14ac:dyDescent="0.25">
      <c r="A7" s="191" t="s">
        <v>72</v>
      </c>
      <c r="B7" s="197" t="s">
        <v>73</v>
      </c>
      <c r="C7" s="170" t="s">
        <v>71</v>
      </c>
      <c r="D7" s="190">
        <v>263</v>
      </c>
      <c r="E7" s="190" t="s">
        <v>137</v>
      </c>
      <c r="F7" s="194"/>
      <c r="G7" s="169">
        <v>2</v>
      </c>
      <c r="H7" s="170" t="s">
        <v>135</v>
      </c>
      <c r="I7" s="170" t="s">
        <v>138</v>
      </c>
      <c r="J7" s="189">
        <v>34335</v>
      </c>
      <c r="K7" s="189">
        <v>36156</v>
      </c>
      <c r="L7" s="170">
        <f t="shared" si="0"/>
        <v>60.7</v>
      </c>
      <c r="M7" s="195">
        <v>0</v>
      </c>
      <c r="N7" s="195">
        <v>261</v>
      </c>
      <c r="O7" s="196" t="s">
        <v>136</v>
      </c>
    </row>
    <row r="8" spans="1:19" ht="51" x14ac:dyDescent="0.25">
      <c r="A8" s="191" t="s">
        <v>74</v>
      </c>
      <c r="B8" s="197" t="s">
        <v>75</v>
      </c>
      <c r="C8" s="170" t="s">
        <v>71</v>
      </c>
      <c r="D8" s="190">
        <v>264</v>
      </c>
      <c r="E8" s="190" t="s">
        <v>139</v>
      </c>
      <c r="F8" s="194"/>
      <c r="G8" s="169">
        <v>3</v>
      </c>
      <c r="H8" s="170" t="s">
        <v>140</v>
      </c>
      <c r="I8" s="170" t="s">
        <v>141</v>
      </c>
      <c r="J8" s="189">
        <v>36157</v>
      </c>
      <c r="K8" s="189">
        <v>39203</v>
      </c>
      <c r="L8" s="170">
        <f t="shared" si="0"/>
        <v>101.53</v>
      </c>
      <c r="M8" s="195">
        <v>0</v>
      </c>
      <c r="N8" s="195">
        <v>261</v>
      </c>
      <c r="O8" s="196" t="s">
        <v>136</v>
      </c>
    </row>
    <row r="9" spans="1:19" ht="192.75" customHeight="1" x14ac:dyDescent="0.3">
      <c r="A9" s="191" t="s">
        <v>76</v>
      </c>
      <c r="B9" s="197" t="s">
        <v>77</v>
      </c>
      <c r="C9" s="170" t="s">
        <v>142</v>
      </c>
      <c r="D9" s="198">
        <v>261</v>
      </c>
      <c r="E9" s="190" t="s">
        <v>143</v>
      </c>
      <c r="F9" s="194"/>
      <c r="G9" s="169">
        <v>4</v>
      </c>
      <c r="H9" s="170" t="s">
        <v>144</v>
      </c>
      <c r="I9" s="170" t="s">
        <v>145</v>
      </c>
      <c r="J9" s="189">
        <v>39204</v>
      </c>
      <c r="K9" s="189">
        <v>41205</v>
      </c>
      <c r="L9" s="170">
        <f>+ROUND((K9-J9)/30,2)</f>
        <v>66.7</v>
      </c>
      <c r="M9" s="195">
        <v>0</v>
      </c>
      <c r="N9" s="195">
        <v>261</v>
      </c>
      <c r="O9" s="196" t="s">
        <v>136</v>
      </c>
      <c r="P9" s="44"/>
      <c r="Q9" s="44"/>
      <c r="R9" s="44"/>
      <c r="S9" s="56"/>
    </row>
    <row r="10" spans="1:19" x14ac:dyDescent="0.25">
      <c r="A10" s="191" t="s">
        <v>79</v>
      </c>
      <c r="B10" s="192" t="s">
        <v>80</v>
      </c>
      <c r="C10" s="195" t="s">
        <v>71</v>
      </c>
      <c r="D10" s="198">
        <v>262</v>
      </c>
      <c r="E10" s="170" t="s">
        <v>81</v>
      </c>
      <c r="F10" s="199"/>
      <c r="G10" s="200"/>
      <c r="H10" s="201"/>
      <c r="I10" s="200"/>
      <c r="J10" s="200"/>
      <c r="K10" s="202" t="s">
        <v>45</v>
      </c>
      <c r="L10" s="203">
        <f>+SUMPRODUCT(L9,M9)</f>
        <v>0</v>
      </c>
      <c r="M10" s="200"/>
      <c r="N10" s="200"/>
      <c r="O10" s="200"/>
    </row>
    <row r="11" spans="1:19" x14ac:dyDescent="0.25">
      <c r="A11" s="52" t="s">
        <v>82</v>
      </c>
      <c r="B11" s="74">
        <v>1</v>
      </c>
      <c r="C11" s="11" t="s">
        <v>71</v>
      </c>
      <c r="D11" s="89">
        <v>262</v>
      </c>
      <c r="E11" s="90" t="s">
        <v>81</v>
      </c>
      <c r="F11" s="1"/>
    </row>
    <row r="12" spans="1:19" ht="18.75" x14ac:dyDescent="0.3">
      <c r="A12" s="52" t="s">
        <v>83</v>
      </c>
      <c r="B12" s="75" t="s">
        <v>11</v>
      </c>
      <c r="C12" s="11" t="s">
        <v>71</v>
      </c>
      <c r="D12" s="39">
        <v>263</v>
      </c>
      <c r="E12" s="41">
        <v>34121</v>
      </c>
      <c r="F12" s="1"/>
      <c r="J12" s="1"/>
      <c r="K12" s="44"/>
      <c r="L12" s="44"/>
      <c r="M12" s="44"/>
      <c r="N12" s="44"/>
      <c r="O12" s="44"/>
    </row>
    <row r="13" spans="1:19" ht="111" customHeight="1" x14ac:dyDescent="0.25">
      <c r="A13" s="58" t="s">
        <v>84</v>
      </c>
      <c r="B13" s="7" t="s">
        <v>95</v>
      </c>
      <c r="C13" s="11" t="s">
        <v>142</v>
      </c>
      <c r="D13" s="39">
        <v>261</v>
      </c>
      <c r="E13" s="91" t="s">
        <v>143</v>
      </c>
      <c r="P13" s="3"/>
    </row>
    <row r="14" spans="1:19" ht="41.25" customHeight="1" x14ac:dyDescent="0.25">
      <c r="A14" s="55" t="s">
        <v>85</v>
      </c>
      <c r="B14" s="62">
        <v>10</v>
      </c>
      <c r="C14" s="81">
        <f>+IF(E14&gt;=B14,1,0)</f>
        <v>0</v>
      </c>
      <c r="D14" s="39"/>
      <c r="E14" s="82">
        <f>E15/12</f>
        <v>0</v>
      </c>
      <c r="F14" s="1"/>
    </row>
    <row r="15" spans="1:19" ht="25.5" x14ac:dyDescent="0.25">
      <c r="A15" s="55" t="s">
        <v>86</v>
      </c>
      <c r="B15" s="62">
        <v>120</v>
      </c>
      <c r="C15" s="81">
        <f>+IF(E15&gt;=B15,1,0)</f>
        <v>0</v>
      </c>
      <c r="D15" s="54">
        <f>+D14</f>
        <v>0</v>
      </c>
      <c r="E15" s="62">
        <f>+L10</f>
        <v>0</v>
      </c>
      <c r="P15" s="3"/>
    </row>
    <row r="16" spans="1:19" x14ac:dyDescent="0.25">
      <c r="G16" s="59"/>
      <c r="H16" s="60"/>
      <c r="I16" s="61"/>
      <c r="J16" s="61"/>
      <c r="K16" s="61"/>
      <c r="L16" s="61"/>
      <c r="M16" s="61"/>
      <c r="N16" s="61"/>
      <c r="O16" s="3"/>
    </row>
    <row r="17" spans="7:15" ht="18.75" x14ac:dyDescent="0.25">
      <c r="G17" s="63"/>
      <c r="H17" s="21"/>
      <c r="I17" s="63"/>
      <c r="J17" s="276"/>
      <c r="K17" s="276"/>
      <c r="L17" s="276"/>
      <c r="M17" s="63"/>
      <c r="N17" s="63"/>
    </row>
    <row r="18" spans="7:15" x14ac:dyDescent="0.25">
      <c r="G18" s="22"/>
      <c r="H18" s="65"/>
      <c r="I18" s="66"/>
      <c r="J18" s="67"/>
      <c r="K18" s="67"/>
      <c r="L18" s="65"/>
      <c r="M18" s="68"/>
      <c r="N18" s="69"/>
      <c r="O18" s="3"/>
    </row>
  </sheetData>
  <mergeCells count="5">
    <mergeCell ref="A2:O2"/>
    <mergeCell ref="A3:O3"/>
    <mergeCell ref="A4:E4"/>
    <mergeCell ref="G4:O4"/>
    <mergeCell ref="J17:L17"/>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vt:i4>
      </vt:variant>
    </vt:vector>
  </HeadingPairs>
  <TitlesOfParts>
    <vt:vector size="13" baseType="lpstr">
      <vt:lpstr>EVAL JURÍDICA</vt:lpstr>
      <vt:lpstr>GARANTÍA</vt:lpstr>
      <vt:lpstr>EVAL FINANC</vt:lpstr>
      <vt:lpstr>EVAL TECN</vt:lpstr>
      <vt:lpstr>RUP CIIU</vt:lpstr>
      <vt:lpstr>CAP ORG TEC</vt:lpstr>
      <vt:lpstr>EXP PROB</vt:lpstr>
      <vt:lpstr>EXP ACREDITADA</vt:lpstr>
      <vt:lpstr>DIR GENERAL</vt:lpstr>
      <vt:lpstr>JURIDICO</vt:lpstr>
      <vt:lpstr>TECNICO</vt:lpstr>
      <vt:lpstr>ADMINISTRATIVO</vt:lpstr>
      <vt:lpstr>'EVAL JURÍDICA'!_Toc254162224</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Albis</dc:creator>
  <cp:lastModifiedBy>Carolina Albis</cp:lastModifiedBy>
  <dcterms:created xsi:type="dcterms:W3CDTF">2012-11-01T16:00:34Z</dcterms:created>
  <dcterms:modified xsi:type="dcterms:W3CDTF">2012-11-14T16:36:12Z</dcterms:modified>
</cp:coreProperties>
</file>