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5120" windowHeight="7365"/>
  </bookViews>
  <sheets>
    <sheet name="EVAL JURÍDICA" sheetId="13" r:id="rId1"/>
    <sheet name="GARANTÍA" sheetId="14" r:id="rId2"/>
    <sheet name="EVAL FINANC" sheetId="21" r:id="rId3"/>
    <sheet name="EVAL TECN" sheetId="1" r:id="rId4"/>
    <sheet name="RUP CIIU" sheetId="5" r:id="rId5"/>
    <sheet name="CAP ORG TEC" sheetId="6" r:id="rId6"/>
    <sheet name="EXP PROB" sheetId="7" r:id="rId7"/>
    <sheet name="EXP ACREDITADA" sheetId="15" r:id="rId8"/>
    <sheet name="DIR GENERAL" sheetId="16" r:id="rId9"/>
    <sheet name="JURIDICO" sheetId="17" r:id="rId10"/>
    <sheet name="TECNICO" sheetId="18" r:id="rId11"/>
    <sheet name="ADMINISTRATIVO" sheetId="19" r:id="rId12"/>
  </sheets>
  <externalReferences>
    <externalReference r:id="rId13"/>
  </externalReferences>
  <definedNames>
    <definedName name="_Ref316637388" localSheetId="5">'CAP ORG TEC'!#REF!</definedName>
    <definedName name="_Ref316637388" localSheetId="6">'EXP PROB'!#REF!</definedName>
    <definedName name="_Ref316637388" localSheetId="4">'RUP CIIU'!#REF!</definedName>
    <definedName name="_Ref330294147" localSheetId="5">'CAP ORG TEC'!#REF!</definedName>
    <definedName name="_Ref330294147" localSheetId="6">'EXP PROB'!#REF!</definedName>
    <definedName name="_Ref330294147" localSheetId="4">'RUP CIIU'!#REF!</definedName>
    <definedName name="_Toc254162223" localSheetId="0">'EVAL JURÍDICA'!#REF!</definedName>
    <definedName name="_Toc254162224" localSheetId="0">'EVAL JURÍDICA'!$A$6</definedName>
    <definedName name="_Toc254162229" localSheetId="0">[1]Hoja1!$A$64</definedName>
    <definedName name="_Toc254162231" localSheetId="0">[1]Hoja1!$A$73</definedName>
    <definedName name="_Toc293682431" localSheetId="0">[1]Hoja1!$A$28</definedName>
    <definedName name="_Toc293682432" localSheetId="0">[1]Hoja1!$A$47</definedName>
    <definedName name="_Toc293682436" localSheetId="0">[1]Hoja1!$A$51</definedName>
    <definedName name="_Toc299527597" localSheetId="0">[1]Hoja1!$A$23</definedName>
    <definedName name="_Toc299628070" localSheetId="0">[1]Hoja1!$A$31</definedName>
    <definedName name="_Toc299628078" localSheetId="0">'EVAL JURÍDICA'!#REF!</definedName>
    <definedName name="_Toc303605262" localSheetId="5">'CAP ORG TEC'!#REF!</definedName>
    <definedName name="_Toc303605262" localSheetId="6">'EXP PROB'!#REF!</definedName>
    <definedName name="_Toc303605262" localSheetId="4">'RUP CIIU'!#REF!</definedName>
  </definedNames>
  <calcPr calcId="145621"/>
</workbook>
</file>

<file path=xl/calcChain.xml><?xml version="1.0" encoding="utf-8"?>
<calcChain xmlns="http://schemas.openxmlformats.org/spreadsheetml/2006/main">
  <c r="C13" i="15" l="1"/>
  <c r="C13" i="7"/>
  <c r="C13" i="6"/>
  <c r="G33" i="1" l="1"/>
  <c r="G32" i="1"/>
  <c r="G31" i="1"/>
  <c r="G30" i="1"/>
  <c r="G29" i="1"/>
  <c r="F29" i="1"/>
  <c r="G20" i="1"/>
  <c r="C16" i="15" l="1"/>
  <c r="C15" i="15"/>
  <c r="E33" i="1" l="1"/>
  <c r="E32" i="1"/>
  <c r="E31" i="1"/>
  <c r="L22" i="19"/>
  <c r="L21" i="19"/>
  <c r="L20" i="19"/>
  <c r="L19" i="19"/>
  <c r="L18" i="19"/>
  <c r="L17" i="19"/>
  <c r="L16" i="19"/>
  <c r="L15" i="19"/>
  <c r="D15" i="19"/>
  <c r="B15" i="19"/>
  <c r="L14" i="19"/>
  <c r="L13" i="19"/>
  <c r="L12" i="19"/>
  <c r="L11" i="19"/>
  <c r="L10" i="19"/>
  <c r="L9" i="19"/>
  <c r="L8" i="19"/>
  <c r="L7" i="19"/>
  <c r="L23" i="19" s="1"/>
  <c r="E15" i="19" s="1"/>
  <c r="L6" i="19"/>
  <c r="D15" i="18"/>
  <c r="B15" i="18"/>
  <c r="L14" i="18"/>
  <c r="L13" i="18"/>
  <c r="L11" i="18"/>
  <c r="L10" i="18"/>
  <c r="L9" i="18"/>
  <c r="L8" i="18"/>
  <c r="L15" i="18" s="1"/>
  <c r="E15" i="18" s="1"/>
  <c r="L7" i="18"/>
  <c r="L6" i="18"/>
  <c r="B15" i="17"/>
  <c r="L14" i="17"/>
  <c r="L13" i="17"/>
  <c r="L12" i="17"/>
  <c r="L11" i="17"/>
  <c r="L10" i="17"/>
  <c r="L9" i="17"/>
  <c r="L8" i="17"/>
  <c r="L7" i="17"/>
  <c r="L6" i="17"/>
  <c r="L15" i="17" s="1"/>
  <c r="E15" i="17" s="1"/>
  <c r="E30" i="1"/>
  <c r="D15" i="16"/>
  <c r="L13" i="16"/>
  <c r="L12" i="16"/>
  <c r="L11" i="16"/>
  <c r="L10" i="16"/>
  <c r="L9" i="16"/>
  <c r="L8" i="16"/>
  <c r="L7" i="16"/>
  <c r="L6" i="16"/>
  <c r="L14" i="16" s="1"/>
  <c r="E15" i="16" s="1"/>
  <c r="E26" i="1"/>
  <c r="E25" i="1"/>
  <c r="E24" i="1"/>
  <c r="M29" i="15"/>
  <c r="L29" i="15"/>
  <c r="S28" i="15"/>
  <c r="P28" i="15"/>
  <c r="R28" i="15" s="1"/>
  <c r="T28" i="15" s="1"/>
  <c r="J28" i="15"/>
  <c r="K28" i="15" s="1"/>
  <c r="I28" i="15"/>
  <c r="T27" i="15"/>
  <c r="S27" i="15"/>
  <c r="R27" i="15"/>
  <c r="P27" i="15"/>
  <c r="K27" i="15"/>
  <c r="J27" i="15"/>
  <c r="I27" i="15"/>
  <c r="S26" i="15"/>
  <c r="P26" i="15"/>
  <c r="R26" i="15" s="1"/>
  <c r="T26" i="15" s="1"/>
  <c r="J26" i="15"/>
  <c r="K26" i="15" s="1"/>
  <c r="I26" i="15"/>
  <c r="S25" i="15"/>
  <c r="R25" i="15"/>
  <c r="T25" i="15" s="1"/>
  <c r="T29" i="15" s="1"/>
  <c r="P25" i="15"/>
  <c r="K25" i="15"/>
  <c r="J25" i="15"/>
  <c r="I25" i="15"/>
  <c r="C15" i="19" l="1"/>
  <c r="E14" i="19"/>
  <c r="C14" i="19" s="1"/>
  <c r="E14" i="18"/>
  <c r="C14" i="18" s="1"/>
  <c r="C15" i="18"/>
  <c r="E14" i="17"/>
  <c r="C14" i="17" s="1"/>
  <c r="C15" i="17"/>
  <c r="E14" i="16"/>
  <c r="C14" i="16" s="1"/>
  <c r="C15" i="16"/>
  <c r="E21" i="6" l="1"/>
  <c r="G20" i="6"/>
  <c r="E20" i="6"/>
  <c r="E21" i="1" l="1"/>
  <c r="E22" i="1" l="1"/>
  <c r="F26" i="1" l="1"/>
  <c r="F20" i="7"/>
  <c r="C16" i="7"/>
  <c r="C15" i="7"/>
  <c r="C15" i="6"/>
  <c r="C16" i="6"/>
  <c r="D8" i="6"/>
  <c r="C16" i="5"/>
  <c r="C15" i="5"/>
  <c r="F33" i="1"/>
  <c r="F32" i="1"/>
  <c r="F31" i="1"/>
  <c r="F30" i="1"/>
  <c r="F22" i="1"/>
  <c r="G22" i="1" s="1"/>
  <c r="D24" i="1"/>
  <c r="H20" i="6" l="1"/>
  <c r="F21" i="1"/>
  <c r="G21" i="1" s="1"/>
  <c r="F25" i="1"/>
  <c r="F24" i="1" l="1"/>
  <c r="F23" i="1" s="1"/>
  <c r="G23" i="1" s="1"/>
  <c r="F18" i="1" l="1"/>
  <c r="G18" i="1" s="1"/>
</calcChain>
</file>

<file path=xl/comments1.xml><?xml version="1.0" encoding="utf-8"?>
<comments xmlns="http://schemas.openxmlformats.org/spreadsheetml/2006/main">
  <authors>
    <author>Carolina Albis</author>
  </authors>
  <commentList>
    <comment ref="H22" authorId="0">
      <text>
        <r>
          <rPr>
            <sz val="9"/>
            <color indexed="81"/>
            <rFont val="Tahoma"/>
            <family val="2"/>
          </rPr>
          <t xml:space="preserve">1=CUMPLE
0=NO CUMPLE
</t>
        </r>
      </text>
    </comment>
  </commentList>
</comments>
</file>

<file path=xl/comments2.xml><?xml version="1.0" encoding="utf-8"?>
<comments xmlns="http://schemas.openxmlformats.org/spreadsheetml/2006/main">
  <authors>
    <author>Carolina Albis</author>
  </authors>
  <commentList>
    <comment ref="F21" authorId="0">
      <text>
        <r>
          <rPr>
            <sz val="9"/>
            <color indexed="81"/>
            <rFont val="Tahoma"/>
            <family val="2"/>
          </rPr>
          <t xml:space="preserve">1=CUMPLE
0=NO CUMPLE
</t>
        </r>
      </text>
    </comment>
  </commentList>
</comments>
</file>

<file path=xl/comments3.xml><?xml version="1.0" encoding="utf-8"?>
<comments xmlns="http://schemas.openxmlformats.org/spreadsheetml/2006/main">
  <authors>
    <author>Carolina Albis</author>
  </authors>
  <commentList>
    <comment ref="V24" authorId="0">
      <text>
        <r>
          <rPr>
            <sz val="9"/>
            <color indexed="81"/>
            <rFont val="Tahoma"/>
            <family val="2"/>
          </rPr>
          <t>1=CUMPLE
0=NO CUMPLE</t>
        </r>
      </text>
    </comment>
  </commentList>
</comments>
</file>

<file path=xl/comments4.xml><?xml version="1.0" encoding="utf-8"?>
<comments xmlns="http://schemas.openxmlformats.org/spreadsheetml/2006/main">
  <authors>
    <author>Ivonne Maritza Vergara Flechas</author>
  </authors>
  <commentList>
    <comment ref="M6" authorId="0">
      <text>
        <r>
          <rPr>
            <sz val="9"/>
            <color indexed="81"/>
            <rFont val="Tahoma"/>
            <family val="2"/>
          </rPr>
          <t>1=CUMPLE
0=NO CUMPLE</t>
        </r>
      </text>
    </comment>
  </commentList>
</comments>
</file>

<file path=xl/sharedStrings.xml><?xml version="1.0" encoding="utf-8"?>
<sst xmlns="http://schemas.openxmlformats.org/spreadsheetml/2006/main" count="742" uniqueCount="347">
  <si>
    <t>CARGO</t>
  </si>
  <si>
    <t>FOLIO</t>
  </si>
  <si>
    <t>CUMPLE</t>
  </si>
  <si>
    <t>El Proponente individual o los Miembros del Proponente Plural, sea persona jurídica nacional o persona jurídica extranjera con sucursal o domicilio en Colombia deberá estar inscrito en el RUP  en la Actividad 2 – Consultor.</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</si>
  <si>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</si>
  <si>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REQUISITO</t>
  </si>
  <si>
    <t xml:space="preserve">MIEMBRO QUE ACREDITA </t>
  </si>
  <si>
    <t>CAPACIDAD DE ORGANIZACIÓN TÉCNICA</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</si>
  <si>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</si>
  <si>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</si>
  <si>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 xml:space="preserve">El(los) Miembro(s) del Proponente Plural que presenten la Capacidad de Organización técnica deberá(n) tener una participación igual o superior al veinticinco por ciento (25%) en la respectiva forma asociativa. </t>
  </si>
  <si>
    <t>NA</t>
  </si>
  <si>
    <t>AÑOS COMO CONSULTOR</t>
  </si>
  <si>
    <t>EXPERIENCIA PROBABLE</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</si>
  <si>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</si>
  <si>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REQUISITO HABILITANTE</t>
  </si>
  <si>
    <t>CLASIFICACIÓN CIIU</t>
  </si>
  <si>
    <t>REQUISIT0</t>
  </si>
  <si>
    <t>VALOR REPORTADO</t>
  </si>
  <si>
    <t>EXPERIENCIA ACREDITADA</t>
  </si>
  <si>
    <t>NODOS</t>
  </si>
  <si>
    <t>DIRECTOR ADMINISTRATIVO Y FINANCIERO</t>
  </si>
  <si>
    <t>HABILITADO / RECHAZADO</t>
  </si>
  <si>
    <t>Valor de contratos en SMMLV</t>
  </si>
  <si>
    <t>Kilómetros</t>
  </si>
  <si>
    <t>Nodos</t>
  </si>
  <si>
    <t>Director General</t>
  </si>
  <si>
    <t>Director Técnico</t>
  </si>
  <si>
    <t>Director Jurídico</t>
  </si>
  <si>
    <t>Director Administrativo y Financiero</t>
  </si>
  <si>
    <t>MIEMBRO QUE ACREDITA</t>
  </si>
  <si>
    <t>CONCURSO DE MÉRITOS 003 DE 2012: INTERVENTORÍA INTEGRAL AL PROYECTO NACIONAL DE FIBRA ÓPTICA</t>
  </si>
  <si>
    <t xml:space="preserve">MIEMBROS: </t>
  </si>
  <si>
    <t xml:space="preserve">PROPONENTE: </t>
  </si>
  <si>
    <t>EVALUACIÓN</t>
  </si>
  <si>
    <t>OBSERVACIÓN</t>
  </si>
  <si>
    <t>NUMERAL 3.3.1.4</t>
  </si>
  <si>
    <t>NUMERAL 3.3.5</t>
  </si>
  <si>
    <t>NUMERAL 3.3.2.1.</t>
  </si>
  <si>
    <r>
      <t xml:space="preserve">El Proponente Individual, o el Miembro que concurra a la acreditación de la Experiencia Probable  en caso de Proponente Plural, deberá acreditar una </t>
    </r>
    <r>
      <rPr>
        <b/>
        <sz val="11"/>
        <color theme="1"/>
        <rFont val="Calibri"/>
        <family val="2"/>
        <scheme val="minor"/>
      </rPr>
      <t>Experiencia Probable  mínima de cinco (5) años como Consultor</t>
    </r>
    <r>
      <rPr>
        <sz val="11"/>
        <color theme="1"/>
        <rFont val="Calibri"/>
        <family val="2"/>
        <scheme val="minor"/>
      </rPr>
      <t xml:space="preserve">. </t>
    </r>
  </si>
  <si>
    <t>ITEM</t>
  </si>
  <si>
    <t>CONTRATANTE</t>
  </si>
  <si>
    <t>OBJETO</t>
  </si>
  <si>
    <t>INICIO</t>
  </si>
  <si>
    <t>MIEMBRO QUE REPORTA LA EXPERIENCIA</t>
  </si>
  <si>
    <t>KM</t>
  </si>
  <si>
    <t>TOTAL</t>
  </si>
  <si>
    <t xml:space="preserve">EJECUCIÓN </t>
  </si>
  <si>
    <t>FECHA INICIO</t>
  </si>
  <si>
    <t>FECHA FINALIZACIÓN</t>
  </si>
  <si>
    <t>SMMLV DEL AÑO DE TERMINACIÓN DEL CONTRATO</t>
  </si>
  <si>
    <t>CERTIFICACIONES EXPERIENCIA ACREDITADA</t>
  </si>
  <si>
    <t>VALOR EN PESOS</t>
  </si>
  <si>
    <t>Fecha de cierre</t>
  </si>
  <si>
    <t>VALIDACIÓN FECHA INICIO CONTRATO (ENTRE 15 AÑOS ANTERIORES A FECHA DE CIERRE)</t>
  </si>
  <si>
    <t>VALIDACIÓN DURACIÓN DEL CONTRATO (MÍNIMO 4 MESES)</t>
  </si>
  <si>
    <t xml:space="preserve">Duración mínima del contrato </t>
  </si>
  <si>
    <t>DURACIÓN DEL CONTRATO EN MESES</t>
  </si>
  <si>
    <t>TASA DE CONVERSIÓN DÓLAR A PESOS</t>
  </si>
  <si>
    <t>VALOR EN DÓLARES</t>
  </si>
  <si>
    <t>Año</t>
  </si>
  <si>
    <t>SMMLV</t>
  </si>
  <si>
    <t xml:space="preserve">DIRECTOR GENERAL 
</t>
  </si>
  <si>
    <t>REQUISITOS EQUIPO DE TRABAJO</t>
  </si>
  <si>
    <t>OBSERVACIONES</t>
  </si>
  <si>
    <t>EMPRESA</t>
  </si>
  <si>
    <t>FIN</t>
  </si>
  <si>
    <t>MESES</t>
  </si>
  <si>
    <t>CEDULA</t>
  </si>
  <si>
    <t>N/A</t>
  </si>
  <si>
    <t>SI</t>
  </si>
  <si>
    <t>A folio señalado se evidencia cumplimiento</t>
  </si>
  <si>
    <t>FORMACION ACADEMICA</t>
  </si>
  <si>
    <t>Profesional graduado en ramas de Ingeniería, Economía o Administración</t>
  </si>
  <si>
    <t>MATRICUAL PROFESIONAL O TARJETA PROFESIONAL</t>
  </si>
  <si>
    <t>Adjuntar copia de la Tarjeta Profesional</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</si>
  <si>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</si>
  <si>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</si>
  <si>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CUADRO DE EXPERIENCIA</t>
  </si>
  <si>
    <t>CARTA DE COMPROMISO</t>
  </si>
  <si>
    <t>Presentación de carta de Compromiso</t>
  </si>
  <si>
    <t>OK</t>
  </si>
  <si>
    <t xml:space="preserve">DEDICACION </t>
  </si>
  <si>
    <t>FECHA DE GRADO</t>
  </si>
  <si>
    <t>EXPERIENCIA REPORTADA A PARTIR DE LA FECHA DE GRADO</t>
  </si>
  <si>
    <t xml:space="preserve"> EXPERIENCIA ESPECIFICA ( AÑOS)</t>
  </si>
  <si>
    <t>EXPERIENCIA ESPECIFICA (MESES)</t>
  </si>
  <si>
    <t>Profesional graduado en Derecho</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</si>
  <si>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</si>
  <si>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CARTA COMPROMISO</t>
  </si>
  <si>
    <t>VERIFICACIÓN DE EXPERIENCIA</t>
  </si>
  <si>
    <t>DIRECTOR JURIDICO</t>
  </si>
  <si>
    <t>EXPERIENCIA ESPECIFICA EN AÑOS</t>
  </si>
  <si>
    <t>EXPERIENCIA ESPECIFICA EN MESES</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</si>
  <si>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</si>
  <si>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Profesional graduado en ramas de la Ingeniera</t>
  </si>
  <si>
    <t>Ingeniero Electrónico</t>
  </si>
  <si>
    <t>Profesional  graduado en ramas de la Economía, Contaduría, Derecho, Administración o Finanzas e Ingeniería Industrial e Ingeniería Financiera</t>
  </si>
  <si>
    <t>Economista</t>
  </si>
  <si>
    <t xml:space="preserve">DEDICACIÓN </t>
  </si>
  <si>
    <t>DIRECTOR TECNICO</t>
  </si>
  <si>
    <t>FORMACIÓN ACADEMICA</t>
  </si>
  <si>
    <t>CÉDULA</t>
  </si>
  <si>
    <t>VERIFICACIÓN DE REQUISITOS HABILITANTES TÉCNICOS</t>
  </si>
  <si>
    <t>VALOR EN SMMLV</t>
  </si>
  <si>
    <t>Doc de aclaraciones</t>
  </si>
  <si>
    <t>CONSORCIO FIBRA 2012</t>
  </si>
  <si>
    <t>TÜV RHEINLAND COLOMBIA SAS</t>
  </si>
  <si>
    <t>GERIS ENGHENARIA E SERVICOS LTDA</t>
  </si>
  <si>
    <t>De acuerdo con el documento de aclaraciones con radicado 511497 de fecha 2/11/2012, el Miembro del Proponente que acredita la la Clasificación CIIU es GERIS ENGENHARIA E SERVIÇOS LTDA, cuya participación en el Proponente Plural es del 25%; y que por ser Miembro de origen extranjero no está obligado a presentar clasificación en el RUP</t>
  </si>
  <si>
    <t>TUV RHEINLAND COLOMBIA SAS se encuentra inscrito en el RUP en la Actividad CONSULTOR
GERIS ENGENHARIA E SERVICOS por ser Proponente/Miembro extranjero no está obligado a presentar Clasificación en el RUP</t>
  </si>
  <si>
    <t>185A
117 a 132</t>
  </si>
  <si>
    <t>GERIS ENGENHARIA E SERVICOS</t>
  </si>
  <si>
    <t>281
Doc de aclaraciones</t>
  </si>
  <si>
    <t>TÜV RHEINLAND COLOMBIA SAS
GERIS ENGHENARIA E SERVICOS LTDA</t>
  </si>
  <si>
    <t>De acuerdo a la Carta de Presentación, los Miembros que acreditan la Capacidad de Organización Técnica son:
GERIS ENGENHARIA E SERVICOS
TÜV RHEINLAND COLOMBIA SAS</t>
  </si>
  <si>
    <t>De acuerdo al Documento Acuerdo de Consorcio, la participación porcentual de 
GERIS ENGENHARIA E SERVICOS es del 25%
TÜV RHEINLAND COLOMBIA SAS es del 75%</t>
  </si>
  <si>
    <t>117 y 124</t>
  </si>
  <si>
    <t>De acuerdo al Documento de constitución de unión temporal, la participación porcentual de GERIS ENGENHARIA E SERVICOS es del 25%</t>
  </si>
  <si>
    <t>De acuerdo a la Carta de Presentación, el Miembro que acredita la Experiencia Probable es GERIS ENGENHARIA E SERVICOS.
Considerando la fecha de registro de creación 18/06/1997, se calcula los años como consultor a la fecha de cierre del concurso de méritos: 15,3589041.</t>
  </si>
  <si>
    <t>CONCURSO DE MÉRITOS NO. 003 DE 2012 - FONDO TIC - EVALUACIÓN JURÍDICA</t>
  </si>
  <si>
    <t>CONSORCIO FIBRA  2012</t>
  </si>
  <si>
    <t>REQUISITOS</t>
  </si>
  <si>
    <t>CUMPLE/NO CUMPLE</t>
  </si>
  <si>
    <t>FOLIOS</t>
  </si>
  <si>
    <t>1. CARTA DE PRESENTACIÓN DE LA PROPUESTA</t>
  </si>
  <si>
    <r>
      <t>Presentación de</t>
    </r>
    <r>
      <rPr>
        <b/>
        <sz val="11"/>
        <rFont val="Arial Narrow"/>
        <family val="2"/>
      </rPr>
      <t xml:space="preserve"> Anexo No. 1</t>
    </r>
  </si>
  <si>
    <t>Quien la suscriba debe contar con facultades para ello, así como, para suscribir el Contrato en caso de adjudicación del mismo y para notificarse de cualquier decisión administrativa o judicial</t>
  </si>
  <si>
    <t>3 - 7</t>
  </si>
  <si>
    <t>Tanto el apoderado de la sociedad extranjera, como el representante legal de la S.A.S., están facultados</t>
  </si>
  <si>
    <t>En caso de Proponentes Plurales, la Carta de Presentación de la Propuesta deberá ser suscrita por el representante convencional del Proponente Plural.</t>
  </si>
  <si>
    <t>3-7</t>
  </si>
  <si>
    <t xml:space="preserve">Fotocopia del documento de identificación de quien suscribe la Carta de Presentación de la Propuesta. </t>
  </si>
  <si>
    <t>8-9</t>
  </si>
  <si>
    <t xml:space="preserve">Aval tecnico, anexo copia de la matricula profesional </t>
  </si>
  <si>
    <t>NO CUMPLE</t>
  </si>
  <si>
    <t>No trae firma de ingeniero - causal de rechazo</t>
  </si>
  <si>
    <t>2. CONDICIONES JURÍDICAS</t>
  </si>
  <si>
    <t>2.1. PROPONENTES O MIEMBROS DE PROPONENTES PLURALES NACIONALES</t>
  </si>
  <si>
    <t>Certificado de existencia y representación legal expedido por la correspondiente Cámara de Comercio</t>
  </si>
  <si>
    <t>115 - 136</t>
  </si>
  <si>
    <t>La sociedad extranjera presenta documento de constitución, traducido y legalizado por el Cónsul Colombiano en Sao Paulo</t>
  </si>
  <si>
    <t>Obejeto social - Servicios de Consultoria</t>
  </si>
  <si>
    <t>La S.A.S. tiene en su objeto social la prestación de servicios técnicos de ingeniería</t>
  </si>
  <si>
    <t>Representante Legal debe contar con facultades para consorciarse o unirse para presentar propuesta, suscribir y ejecutar el contrato</t>
  </si>
  <si>
    <t>143 - 147; 153 - 159</t>
  </si>
  <si>
    <t xml:space="preserve">En caso de que se requiera, se deberá adjuntar el acta de atribuciones al representante o apoderado, autenticada por quien actuó como secretario de la reunión de la junta de socios o asamblea de accionistas  </t>
  </si>
  <si>
    <t>143 - 147;  153 - 159</t>
  </si>
  <si>
    <t>Apoderado especial cuenta con facultades; representante legal S.A.S. está facultado por A.G.A. Acta firmada por presidente y secretario sin autenticación del secretario</t>
  </si>
  <si>
    <t>Antelación menor o igual a treinta (30) días calendario a la fecha de su presentación</t>
  </si>
  <si>
    <t>Certificados expedidos el 9 de octubre de 2012 y 1 de octubre de 2012</t>
  </si>
  <si>
    <t>Duración de  Proponente  o  miembro de un Proponente Plural igual o superior a la vigencia del Contrato y un (1) año más</t>
  </si>
  <si>
    <t>Ambas sociedades tienen vigencia indefinida</t>
  </si>
  <si>
    <r>
      <rPr>
        <b/>
        <u/>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</si>
  <si>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</si>
  <si>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</si>
  <si>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116 - 132;133-136</t>
  </si>
  <si>
    <t>La sociedad extranjera presenta documento de constitución, traducido y legalizado por el Cónsul Colombiano en Sao Paulo. La sociedad colombiana presenta certificado de Cámara de Comercio</t>
  </si>
  <si>
    <t>Debe haber sido expedido con una antelación menor o igual a treinta (30) días calendario a la fecha de cierre del Concurso de Méritos</t>
  </si>
  <si>
    <t>143 - 147; 156-159</t>
  </si>
  <si>
    <t>La sociedad extranjera presenta poder especial. La sociedad colombiana, acta de asamblea que faculta al representante legal, con la firma del presidente y secretario de la reunión, sin autenticación del secretario</t>
  </si>
  <si>
    <t>2.5.1. Acreditar que cuentan con un apoderado debidamente constituido, con domicilio en Colombia</t>
  </si>
  <si>
    <t>143 - 147</t>
  </si>
  <si>
    <t xml:space="preserve">Poder especial con facultades respecto del Concurso de Méritos, con reconocimiento notarial y sello del Cónsul Colombiano </t>
  </si>
  <si>
    <t>2.5.2. Acreditar un representante legal o apoderado  con facultades amplias y suficientes para presentar la Propuesta, suscribir y ejecutar el Contrato de Interventoría, mediante poder autenticado</t>
  </si>
  <si>
    <t>143 - 147; 156 - 159</t>
  </si>
  <si>
    <t>2.4.PROPONENTE INDIVIDUAL O MIEMBROS DEL PROPONENTE QUE ESTÉN CONSTITUIDOS COMO S.A.S</t>
  </si>
  <si>
    <t>2.4.1. Su objeto social puede comprender la prestación de servicios de consultoría o cualquier actividad comercial o civil licita.</t>
  </si>
  <si>
    <t>116-132;133-136</t>
  </si>
  <si>
    <t>La sociedad extranjera:servicios en el área de ingeniería, entrenamiento y consultoría.La S.A.S. nacional:prestación de servicios técnicos de ingeniería y cualquier actividad permitida por la ley.</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</si>
  <si>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</si>
  <si>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</si>
  <si>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156-159</t>
  </si>
  <si>
    <t>Acta de A.G.A. de la S.A.S. nacional en donde autorizan al representante legal, firmada por el presidente y secretario de la reunión</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</si>
  <si>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</si>
  <si>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</si>
  <si>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160 - 165</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</si>
  <si>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</si>
  <si>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</si>
  <si>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</si>
  <si>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iv) Acreditar una duración mínima de la Unión Temporal o del Consorcio, equivalente entre la fecha de entrega de l  apropuesta y un (1) año más despues de finalizado el contrato.</t>
  </si>
  <si>
    <t>Vigente desde el 26 de septiembre de 2012</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</si>
  <si>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</si>
  <si>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</si>
  <si>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162-163</t>
  </si>
  <si>
    <t>Incluyen texto de los pliegos de condiciones y anexo técnico y al finalizar cada ítem agregan ENTENDIDO Y ACEPTADO, y en algunos casos agregan CUMPLIDO</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</si>
  <si>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</si>
  <si>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</si>
  <si>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</si>
  <si>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</si>
  <si>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</si>
  <si>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</si>
  <si>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</si>
  <si>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</si>
  <si>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RUT</t>
  </si>
  <si>
    <t>Copia del RUT del proponente y de cada uno de ls miembros del proponente plural nacionales expedido por la DIAN</t>
  </si>
  <si>
    <t>360-369</t>
  </si>
  <si>
    <t>CERTIFICACION DE PAGOS AL SISTEMA DE SEGURIDAD SOCIAL Y APORTES PARAFISCALES</t>
  </si>
  <si>
    <t xml:space="preserve">Cada uno de los miembros del proponente plural deberá acreditar que se encuentra al día en dichos pagos, mediante certificación correspondiente a  los últimos seis (6) meses, suscrita por el revisor fiscal o por el representante legal según corresponda. No aplica para personas juridicas extranjeras. </t>
  </si>
  <si>
    <t>166-167; 168-181</t>
  </si>
  <si>
    <t>La sociedad extranjera anexa certificación</t>
  </si>
  <si>
    <t>3.1.  RUP</t>
  </si>
  <si>
    <t>Aporte del certificado RUP</t>
  </si>
  <si>
    <t>184-188</t>
  </si>
  <si>
    <t>Certificado en firme y vigente (con corte al 23/10/12)</t>
  </si>
  <si>
    <t>185</t>
  </si>
  <si>
    <t>Inscripción el 2012/08/14</t>
  </si>
  <si>
    <t>Fecha de expedición no mayor a treinta (30) días anteriores a la fecha de cierre del plazo del presente proceso de selección</t>
  </si>
  <si>
    <t>Expedido el 1 de octubre de 2012</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</si>
  <si>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</si>
  <si>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182-183</t>
  </si>
  <si>
    <t>La sociedad extranjera no aporta RUP</t>
  </si>
  <si>
    <t xml:space="preserve">ANEXO No. 7 COMPROMISO ANTICORRUPCIÓN </t>
  </si>
  <si>
    <t>ANEXO No. 7</t>
  </si>
  <si>
    <t>379-381</t>
  </si>
  <si>
    <t>Concurso Méritos 003 de 2012 - interventoria FO</t>
  </si>
  <si>
    <t>Verificación garantia seriedad - numeral 4.2.2.10.1.2.</t>
  </si>
  <si>
    <t>Pág</t>
  </si>
  <si>
    <t>POLIZA DE SERIEDAD DEL OFRECIMIENTO</t>
  </si>
  <si>
    <t>Cumple</t>
  </si>
  <si>
    <t>Aseguradora:</t>
  </si>
  <si>
    <t>Confianza</t>
  </si>
  <si>
    <t>GU054024</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</si>
  <si>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</si>
  <si>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</si>
  <si>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</si>
  <si>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Tomador:</t>
  </si>
  <si>
    <t>Integrantes:</t>
  </si>
  <si>
    <t>GERIS ENGENHARIA E SERVICIOS LTDA</t>
  </si>
  <si>
    <t>TUV RHEINLAND COLOMBIA SAS</t>
  </si>
  <si>
    <t>Los perjuicios derivados del incumplimiento del ofrecimiento</t>
  </si>
  <si>
    <t xml:space="preserve">i) La no suscripción del Contrato de Interventoría sin justa causa por parte del Proponente seleccionado. </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</si>
  <si>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</si>
  <si>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</si>
  <si>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</si>
  <si>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</si>
  <si>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Anexo de las respuestas 2 y 3 Componente Legal. Certificado No GU091841</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</si>
  <si>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</si>
  <si>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</si>
  <si>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</si>
  <si>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</si>
  <si>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</si>
  <si>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</si>
  <si>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</si>
  <si>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Rep. Legal Tomador</t>
  </si>
  <si>
    <t>Si</t>
  </si>
  <si>
    <t>Recibo de pago:</t>
  </si>
  <si>
    <t>Observaciones:</t>
  </si>
  <si>
    <t>VALOR MONEDA BRASILEÑA</t>
  </si>
  <si>
    <t>TASA DE CONVERSION REALES A DÓLAR</t>
  </si>
  <si>
    <t>GERIS</t>
  </si>
  <si>
    <t>EMBRATEL S.A</t>
  </si>
  <si>
    <t>Corresponsable Tecnico del Analisis, Coordinacion, Control de Calidad y supervision en el campo de la Ingenieria Electrica, Servicios de Implementacion de redes de fibras opticas  entre las cuidades de Bauru y Sao Paulo</t>
  </si>
  <si>
    <t>199 -  216</t>
  </si>
  <si>
    <t>Servicios tecnicos profesionales especializados de gestion, supervision, asesoria tecnica y administrativa para la operación de los sistemas de telecomunicaciones de Embratel</t>
  </si>
  <si>
    <t>213 - 229</t>
  </si>
  <si>
    <t>INTELIG</t>
  </si>
  <si>
    <t>Servicios de Gestion, Supervision y apoyo Tecnico Administrativo en distintos lugares del territorio nacional, según las necesidades de Intelig, Cooreponsable tecnico del analisis , coordinacion, control de calidad, supervision de obra y planeacion en el campo de la ingenieria electrica- gestion y supervision de las obras de lanzamiento de cable de fibra optica en distintos lugares del estado de sao pulo brasil</t>
  </si>
  <si>
    <t>230-257</t>
  </si>
  <si>
    <t xml:space="preserve">Servicios tecnicos profesionales especializados de gestion, supervision, asesoria tecnica y administrativa para la operación de los sistemas de telecomunicaciones de Embratel en los Estados de Sao Paulo, Rio de Janeiro, Distrito Federal y en la carretera nacional </t>
  </si>
  <si>
    <t>258-273</t>
  </si>
  <si>
    <t>AÑOS DE EXPERIENCIA</t>
  </si>
  <si>
    <t>WILLIAM SEVERO CASTAÑEDA</t>
  </si>
  <si>
    <t>TELECOM</t>
  </si>
  <si>
    <t>INGENIERO COORDINADOR DE MANTENIMIENTO</t>
  </si>
  <si>
    <t>Experiencia no se ajusta a lo reuqrido</t>
  </si>
  <si>
    <t>JEFE DE ESTACION TERRENA DE CHOCOTA</t>
  </si>
  <si>
    <t>DIRECTOR DE DIVERSAS INTERVENTORIAS</t>
  </si>
  <si>
    <t>NEC MEXICO</t>
  </si>
  <si>
    <t>INGENIERO CONSULTOR DE RED DE TRASMISION</t>
  </si>
  <si>
    <t>La Experiencia no se ajusta a lo requerido</t>
  </si>
  <si>
    <t>CIATEL</t>
  </si>
  <si>
    <t>DIRECTOR DE CONSULTORIAS, INTERVENTORIAS Y ASESORIAS EN TELECOMUNICACIONES</t>
  </si>
  <si>
    <t>La Experiencia no se ajusta a lo reuquerido</t>
  </si>
  <si>
    <t>CONSORCIO CONSULTORIA COLOMBIANA</t>
  </si>
  <si>
    <t>DIRECTOR TECNICO DE INTERVENTORIA</t>
  </si>
  <si>
    <t>15-18</t>
  </si>
  <si>
    <t>HMV INGENIEROS</t>
  </si>
  <si>
    <t xml:space="preserve"> HENRY TAPIERO JIMENEZ</t>
  </si>
  <si>
    <t>MINTIC</t>
  </si>
  <si>
    <t>Asesor, Secretario General</t>
  </si>
  <si>
    <t>Abogado</t>
  </si>
  <si>
    <t>AMERICATEL COLOMBIA</t>
  </si>
  <si>
    <t>ETB</t>
  </si>
  <si>
    <t>Director de asuntos regulatorios, Director de Interconexiones, Director de Negocios, Director de asuntos regulatorios</t>
  </si>
  <si>
    <t>42-44</t>
  </si>
  <si>
    <t>COLOMBIA MOVIL</t>
  </si>
  <si>
    <t>Secretario General</t>
  </si>
  <si>
    <t>Director Juridico y regulatorio</t>
  </si>
  <si>
    <t>GMCA LEGAL</t>
  </si>
  <si>
    <t>Asesor Juridico y de regulacion</t>
  </si>
  <si>
    <t>LATIN IP SAS</t>
  </si>
  <si>
    <t>INTERCONTINENTAL DE SEGURIDAD LTDA</t>
  </si>
  <si>
    <t>Asesoría Juridica y regulatoria en materia de telecomunicaciones en todos los temas legales requeridos para el establecimiento y operación de redes privadas de telecomunicaciones</t>
  </si>
  <si>
    <t>VICTOR ARBELAEZ ARISTIZABAL</t>
  </si>
  <si>
    <t>CONSORCIO GCT-PRATCO</t>
  </si>
  <si>
    <t>COORDINADOR REGIONAL DE LA INTERVENTORIA</t>
  </si>
  <si>
    <t>Ingeniero Electronico</t>
  </si>
  <si>
    <t>CONSULTORES REGIONALES ASOCIADOS CRA</t>
  </si>
  <si>
    <t>INGENIERO COORDINADOR</t>
  </si>
  <si>
    <t>COORDINADOR DE INTERVENTORIA</t>
  </si>
  <si>
    <t>Se ajusta fecha final por cruce</t>
  </si>
  <si>
    <t>INTERVENTOR</t>
  </si>
  <si>
    <t>Traslapo</t>
  </si>
  <si>
    <t>COORDINADOR INTERVENTORIA</t>
  </si>
  <si>
    <t>TELECOM (CERTIFICADO POR EL PAR)</t>
  </si>
  <si>
    <t>NO VALIDO PORQUE NO SE CERTIFICAN LAS ACTIVIDADES, Se solicita aclración de las funciones las cuales no es posible verificar</t>
  </si>
  <si>
    <t>MIGUEL VILLAMIL LEON</t>
  </si>
  <si>
    <t xml:space="preserve">CIATEL S.A. </t>
  </si>
  <si>
    <t>COORDINADOR FINANCIERO Y ADMINISTRATIVO</t>
  </si>
  <si>
    <t>105- 107</t>
  </si>
  <si>
    <t>COORDINADO Y ASESOR FINANCIERO Y ADMON</t>
  </si>
  <si>
    <t>DIRECTOR ADMON Y FINANCIERO DE LA COMPAÑÍA</t>
  </si>
  <si>
    <t>COORDINADO FINANCIERO Y ADMON</t>
  </si>
  <si>
    <t xml:space="preserve"> Se ajustan fechas dado que se presenta Traslapo</t>
  </si>
  <si>
    <t xml:space="preserve">COORDINADO FINANCIERO </t>
  </si>
  <si>
    <t>TRIBUNAL DE ARBITRAMENTO LITIGIO TELECOM Y ETTEL</t>
  </si>
  <si>
    <t>PERITO</t>
  </si>
  <si>
    <t xml:space="preserve">ASETA LITIGIO ENTRE ANDINATEL S.A. Y OTECEL </t>
  </si>
  <si>
    <t>TEI CONSULTORES</t>
  </si>
  <si>
    <t>ECONOMISTA</t>
  </si>
  <si>
    <t xml:space="preserve">TELECOM </t>
  </si>
  <si>
    <t>JEFE UNIDAD TARIFAS DE LA OFIC DE PLANEACION</t>
  </si>
  <si>
    <t>PROESIONAL IV</t>
  </si>
  <si>
    <t>4. CONSORCIO FIBRA 2012</t>
  </si>
  <si>
    <t>MIEMBRO DEL PROPONENTE QUE ACREDITA</t>
  </si>
  <si>
    <t>VALOR ACREDITADO</t>
  </si>
  <si>
    <t>El(los) Miembro(s) del Proponente Plural que acrediten la Capacidad financiera deberán tener una participación igual o superior al veinticinco (25%) en la respectiva forma asociativa.</t>
  </si>
  <si>
    <t>GERIS ENGENHARIA E SERVICOS LTDA</t>
  </si>
  <si>
    <t xml:space="preserve"> Al menos uno de los Miembros que acredite la Capacidad Financiera deberá estar inscrito en la actividad CIIU requerida en la Tabla 3.</t>
  </si>
  <si>
    <t>Documento de constitución de la forma asociativa: condiciones de exclusión o cesión de la participación en el respectivo Proponente Plural para la acreditación de la capacidad financiera</t>
  </si>
  <si>
    <t>TÜV RHEINLAND COLOMBIA S.A.S. / GERIS ENGENHARIA E SERVICOS LTDA</t>
  </si>
  <si>
    <t>Presentación del Anexo 5 y soportes financieros</t>
  </si>
  <si>
    <t>El requisito de capital real para el presente concurso de méritos es mayor o igual a nueve coma sesenta por ciento (9,60%) del valor de Presupuesto Oficial</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</si>
  <si>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</si>
  <si>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</si>
  <si>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</si>
  <si>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</si>
  <si>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</si>
  <si>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Documento aclaratorio</t>
  </si>
  <si>
    <t>Cupo de crédito</t>
  </si>
  <si>
    <t>VERIFICACIÓN DEL EQUIPO DE TRABAJO</t>
  </si>
  <si>
    <t>No está la manifestación expresa, la cual se subsana con el doc radicado 511497 del 2/11/2012</t>
  </si>
  <si>
    <t>352, 357 y documento aclaratorio</t>
  </si>
  <si>
    <t>Ninguna</t>
  </si>
  <si>
    <r>
      <t xml:space="preserve">Haber participado ejercido actividades de </t>
    </r>
    <r>
      <rPr>
        <b/>
        <sz val="11"/>
        <rFont val="Calibri"/>
        <family val="2"/>
        <scheme val="minor"/>
      </rPr>
      <t>Asesor, Director, Coordinador, supervisor, Interventor o Gerente, o en cargos de dirección equivalentes</t>
    </r>
    <r>
      <rPr>
        <sz val="11"/>
        <rFont val="Calibri"/>
        <family val="2"/>
        <scheme val="minor"/>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</si>
  <si>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r>
      <t xml:space="preserve">Haber ejercido actividades de </t>
    </r>
    <r>
      <rPr>
        <b/>
        <sz val="10"/>
        <rFont val="Calibri"/>
        <family val="2"/>
        <scheme val="minor"/>
      </rPr>
      <t>Asesor, Director, Coordinador o Gerente, o en cargos de dirección equivalentes</t>
    </r>
    <r>
      <rPr>
        <sz val="10"/>
        <rFont val="Calibri"/>
        <family val="2"/>
        <scheme val="minor"/>
      </rPr>
      <t xml:space="preserve"> en el área administrativa y/o financiera en cualquiera de los siguientes sectores:
*Telecomunicaciones
*Infraestructura física en alguno de los siguientes sectores de: Gas, minas, energía, transporte, petróleos, aguas.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</si>
</sst>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_(* \(#,##0\);_(* &quot;-&quot;??_);_(@_)"/>
    <numFmt numFmtId="165" formatCode="&quot;$&quot;\ #,##0"/>
    <numFmt numFmtId="166" formatCode="[$$-540A]#,##0.00"/>
    <numFmt numFmtId="167" formatCode="0.00000"/>
    <numFmt numFmtId="168" formatCode="&quot;$&quot;\ #,##0.00"/>
    <numFmt numFmtId="169" formatCode="[$R$-416]\ #,##0.00"/>
    <numFmt numFmtId="170" formatCode="#,##0.0000"/>
    <numFmt numFmtId="171" formatCode="[$R$-416]\ #,##0.00000"/>
    <numFmt numFmtId="172" formatCode="0.0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indexed="81"/>
      <name val="Tahoma"/>
      <family val="2"/>
    </font>
    <font>
      <i/>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sz val="9"/>
      <color theme="1"/>
      <name val="Calibri"/>
      <family val="2"/>
      <scheme val="minor"/>
    </font>
    <font>
      <sz val="9"/>
      <name val="Calibri"/>
      <family val="2"/>
      <scheme val="minor"/>
    </font>
    <font>
      <b/>
      <sz val="12"/>
      <color theme="1"/>
      <name val="Calibri"/>
      <family val="2"/>
      <scheme val="minor"/>
    </font>
    <font>
      <b/>
      <sz val="11"/>
      <name val="Calibri"/>
      <family val="2"/>
      <scheme val="minor"/>
    </font>
    <font>
      <b/>
      <sz val="10"/>
      <name val="Calibri"/>
      <family val="2"/>
      <scheme val="minor"/>
    </font>
    <font>
      <sz val="10"/>
      <name val="Calibri"/>
      <family val="2"/>
      <scheme val="minor"/>
    </font>
    <font>
      <sz val="11"/>
      <name val="Calibri"/>
      <family val="2"/>
      <scheme val="minor"/>
    </font>
    <font>
      <b/>
      <sz val="11"/>
      <color rgb="FFFF0000"/>
      <name val="Calibri"/>
      <family val="2"/>
      <scheme val="minor"/>
    </font>
    <font>
      <sz val="11"/>
      <color indexed="8"/>
      <name val="Calibri"/>
      <family val="2"/>
    </font>
    <font>
      <b/>
      <sz val="11"/>
      <name val="Arial Narrow"/>
      <family val="2"/>
    </font>
    <font>
      <sz val="11"/>
      <color indexed="8"/>
      <name val="Arial Narrow"/>
      <family val="2"/>
    </font>
    <font>
      <sz val="11"/>
      <name val="Arial Narrow"/>
      <family val="2"/>
    </font>
    <font>
      <b/>
      <u/>
      <sz val="11"/>
      <name val="Arial Narrow"/>
      <family val="2"/>
    </font>
    <font>
      <sz val="11"/>
      <color theme="1"/>
      <name val="Times New Roman"/>
      <family val="2"/>
    </font>
    <font>
      <b/>
      <sz val="18"/>
      <color theme="0"/>
      <name val="Arial Narrow"/>
      <family val="2"/>
    </font>
    <font>
      <sz val="11"/>
      <color theme="1"/>
      <name val="Arial Narrow"/>
      <family val="2"/>
    </font>
    <font>
      <b/>
      <i/>
      <sz val="11"/>
      <color theme="1"/>
      <name val="Calibri"/>
      <family val="2"/>
      <scheme val="minor"/>
    </font>
    <font>
      <b/>
      <sz val="9"/>
      <color theme="0"/>
      <name val="Arial Narrow"/>
      <family val="2"/>
    </font>
    <font>
      <sz val="9"/>
      <color theme="1"/>
      <name val="Arial Narrow"/>
      <family val="2"/>
    </font>
    <font>
      <b/>
      <sz val="9"/>
      <name val="Calibri"/>
      <family val="2"/>
      <scheme val="minor"/>
    </font>
    <font>
      <sz val="9"/>
      <name val="Arial"/>
      <family val="2"/>
    </font>
    <font>
      <b/>
      <sz val="1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bgColor indexed="64"/>
      </patternFill>
    </fill>
    <fill>
      <patternFill patternType="solid">
        <fgColor theme="3" tint="0.59999389629810485"/>
        <bgColor indexed="64"/>
      </patternFill>
    </fill>
    <fill>
      <patternFill patternType="solid">
        <fgColor theme="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0" fillId="0" borderId="0"/>
    <xf numFmtId="0" fontId="20" fillId="0" borderId="0"/>
    <xf numFmtId="0" fontId="7" fillId="0" borderId="0"/>
    <xf numFmtId="0" fontId="25" fillId="0" borderId="0"/>
  </cellStyleXfs>
  <cellXfs count="259">
    <xf numFmtId="0" fontId="0" fillId="0" borderId="0" xfId="0"/>
    <xf numFmtId="0" fontId="0" fillId="3" borderId="1" xfId="0" applyFill="1" applyBorder="1" applyAlignment="1">
      <alignment vertical="center"/>
    </xf>
    <xf numFmtId="0" fontId="0" fillId="0" borderId="0" xfId="0" applyFill="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left" vertical="center" indent="2"/>
    </xf>
    <xf numFmtId="43" fontId="0" fillId="0" borderId="1" xfId="1" applyFont="1" applyBorder="1" applyAlignment="1">
      <alignment vertical="center"/>
    </xf>
    <xf numFmtId="164" fontId="0" fillId="0" borderId="1" xfId="1" applyNumberFormat="1" applyFont="1" applyBorder="1" applyAlignment="1">
      <alignment vertical="center"/>
    </xf>
    <xf numFmtId="0" fontId="0" fillId="0" borderId="0" xfId="0" applyFill="1" applyBorder="1" applyAlignment="1">
      <alignment vertical="center"/>
    </xf>
    <xf numFmtId="0" fontId="0" fillId="0" borderId="0" xfId="0"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0" borderId="0" xfId="0" applyFont="1" applyAlignment="1">
      <alignment horizontal="right" vertical="center"/>
    </xf>
    <xf numFmtId="0" fontId="8" fillId="0" borderId="0" xfId="0" applyFont="1" applyAlignment="1">
      <alignment vertical="center"/>
    </xf>
    <xf numFmtId="0" fontId="0" fillId="0" borderId="0" xfId="0" applyFont="1"/>
    <xf numFmtId="0" fontId="4" fillId="0" borderId="1" xfId="0" applyFont="1" applyFill="1" applyBorder="1" applyAlignment="1">
      <alignment horizontal="center" vertical="center" wrapText="1"/>
    </xf>
    <xf numFmtId="0" fontId="2" fillId="4" borderId="1" xfId="0" applyFont="1" applyFill="1" applyBorder="1" applyAlignment="1">
      <alignment horizontal="center"/>
    </xf>
    <xf numFmtId="0" fontId="2" fillId="4" borderId="1" xfId="0" applyFont="1" applyFill="1" applyBorder="1" applyAlignment="1">
      <alignment vertical="center" wrapText="1"/>
    </xf>
    <xf numFmtId="0" fontId="0" fillId="6" borderId="1" xfId="0"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0" xfId="0" applyFont="1" applyBorder="1" applyAlignment="1">
      <alignment horizontal="center" vertical="center"/>
    </xf>
    <xf numFmtId="165" fontId="3"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Alignment="1">
      <alignment horizontal="right" vertical="center"/>
    </xf>
    <xf numFmtId="14" fontId="7" fillId="0" borderId="0" xfId="0" applyNumberFormat="1" applyFont="1" applyBorder="1" applyAlignment="1">
      <alignment horizontal="center" vertical="center"/>
    </xf>
    <xf numFmtId="3" fontId="12"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3" fontId="0" fillId="3" borderId="1" xfId="0" applyNumberFormat="1" applyFill="1" applyBorder="1" applyAlignment="1">
      <alignment vertical="center"/>
    </xf>
    <xf numFmtId="14" fontId="4" fillId="0" borderId="0" xfId="0" applyNumberFormat="1" applyFont="1" applyBorder="1" applyAlignment="1">
      <alignment horizontal="center" vertical="center"/>
    </xf>
    <xf numFmtId="0" fontId="9" fillId="5" borderId="0" xfId="0" applyFont="1" applyFill="1" applyBorder="1" applyAlignment="1">
      <alignment horizontal="center"/>
    </xf>
    <xf numFmtId="0" fontId="10" fillId="6" borderId="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0" borderId="11" xfId="0" applyBorder="1"/>
    <xf numFmtId="0" fontId="15" fillId="6" borderId="2" xfId="0" applyFont="1" applyFill="1" applyBorder="1" applyAlignment="1">
      <alignment horizontal="center" vertical="center"/>
    </xf>
    <xf numFmtId="0" fontId="16" fillId="6" borderId="2" xfId="0" applyFont="1" applyFill="1" applyBorder="1" applyAlignment="1">
      <alignment horizontal="center" vertical="center" wrapText="1"/>
    </xf>
    <xf numFmtId="0" fontId="16" fillId="6" borderId="2" xfId="0" applyFont="1" applyFill="1" applyBorder="1" applyAlignment="1">
      <alignment horizontal="center" vertical="center"/>
    </xf>
    <xf numFmtId="0" fontId="16" fillId="6" borderId="9"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0" xfId="0" applyFont="1" applyFill="1" applyBorder="1" applyAlignment="1">
      <alignment horizontal="center"/>
    </xf>
    <xf numFmtId="0" fontId="4" fillId="0" borderId="0" xfId="0" applyFont="1" applyBorder="1" applyAlignment="1">
      <alignment horizontal="center"/>
    </xf>
    <xf numFmtId="0" fontId="0" fillId="0" borderId="0" xfId="0" applyFill="1" applyBorder="1"/>
    <xf numFmtId="0" fontId="4" fillId="0" borderId="0" xfId="0" applyFont="1" applyBorder="1"/>
    <xf numFmtId="14" fontId="17" fillId="0" borderId="0" xfId="0" applyNumberFormat="1" applyFont="1" applyFill="1" applyBorder="1" applyAlignment="1">
      <alignment horizontal="center" vertical="center" wrapText="1"/>
    </xf>
    <xf numFmtId="0" fontId="10" fillId="6" borderId="3" xfId="0" applyFont="1" applyFill="1" applyBorder="1" applyAlignment="1">
      <alignment vertical="center" wrapText="1"/>
    </xf>
    <xf numFmtId="0" fontId="10" fillId="6"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0" fillId="0" borderId="11" xfId="0" applyFont="1" applyBorder="1"/>
    <xf numFmtId="0" fontId="0" fillId="0" borderId="0" xfId="0" applyFont="1" applyBorder="1" applyAlignment="1">
      <alignment horizontal="center" wrapText="1"/>
    </xf>
    <xf numFmtId="0" fontId="3" fillId="0" borderId="0" xfId="0" applyFont="1" applyFill="1"/>
    <xf numFmtId="2" fontId="3" fillId="0" borderId="0" xfId="0" applyNumberFormat="1" applyFont="1" applyFill="1"/>
    <xf numFmtId="0" fontId="19" fillId="0" borderId="0" xfId="0" applyFont="1"/>
    <xf numFmtId="0" fontId="3" fillId="0" borderId="11" xfId="0" applyFont="1" applyFill="1" applyBorder="1" applyAlignment="1">
      <alignment horizontal="center" vertical="center" wrapText="1"/>
    </xf>
    <xf numFmtId="2" fontId="0" fillId="3" borderId="1" xfId="0" applyNumberFormat="1" applyFill="1" applyBorder="1" applyAlignment="1">
      <alignment vertical="center"/>
    </xf>
    <xf numFmtId="0" fontId="4" fillId="0" borderId="0" xfId="0" applyFont="1" applyBorder="1" applyAlignment="1">
      <alignment wrapText="1"/>
    </xf>
    <xf numFmtId="0" fontId="4" fillId="0" borderId="0" xfId="0" applyFont="1" applyBorder="1" applyAlignment="1"/>
    <xf numFmtId="0" fontId="10" fillId="6" borderId="1" xfId="0" applyFont="1" applyFill="1" applyBorder="1" applyAlignment="1">
      <alignment vertical="center" wrapText="1"/>
    </xf>
    <xf numFmtId="0" fontId="15"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8" fillId="2" borderId="0"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Border="1" applyAlignment="1">
      <alignment vertical="center"/>
    </xf>
    <xf numFmtId="0" fontId="9" fillId="0" borderId="0" xfId="0" applyFont="1" applyAlignment="1">
      <alignment horizontal="right" vertical="center"/>
    </xf>
    <xf numFmtId="0" fontId="0" fillId="0" borderId="0" xfId="0" applyAlignment="1">
      <alignment horizontal="left" vertical="center"/>
    </xf>
    <xf numFmtId="0" fontId="14" fillId="0" borderId="0" xfId="0" applyFont="1" applyAlignment="1">
      <alignment horizontal="right" vertical="center"/>
    </xf>
    <xf numFmtId="0" fontId="10" fillId="0" borderId="0" xfId="0" applyFont="1" applyFill="1" applyBorder="1" applyAlignment="1">
      <alignment horizontal="center" vertical="center" wrapText="1"/>
    </xf>
    <xf numFmtId="167" fontId="0" fillId="3" borderId="1" xfId="0" applyNumberFormat="1" applyFill="1" applyBorder="1" applyAlignment="1">
      <alignment vertical="center"/>
    </xf>
    <xf numFmtId="4" fontId="0" fillId="3" borderId="1" xfId="0" applyNumberFormat="1" applyFill="1" applyBorder="1" applyAlignment="1">
      <alignment vertical="center"/>
    </xf>
    <xf numFmtId="0" fontId="22" fillId="0" borderId="0" xfId="2" applyFont="1" applyFill="1" applyAlignment="1">
      <alignment horizontal="center" vertical="center" wrapText="1"/>
    </xf>
    <xf numFmtId="0" fontId="23" fillId="0" borderId="1" xfId="2" applyFont="1" applyFill="1" applyBorder="1" applyAlignment="1">
      <alignment horizontal="center" vertical="center" wrapText="1"/>
    </xf>
    <xf numFmtId="49" fontId="23" fillId="0" borderId="1" xfId="2" applyNumberFormat="1" applyFont="1" applyFill="1" applyBorder="1" applyAlignment="1">
      <alignment horizontal="center" vertical="center" wrapText="1"/>
    </xf>
    <xf numFmtId="0" fontId="23" fillId="0" borderId="3" xfId="2" applyFont="1" applyFill="1" applyBorder="1" applyAlignment="1">
      <alignment horizontal="center" vertical="center" wrapText="1"/>
    </xf>
    <xf numFmtId="0" fontId="23" fillId="0" borderId="4" xfId="2" applyFont="1" applyFill="1" applyBorder="1" applyAlignment="1">
      <alignment horizontal="center" vertical="center" wrapText="1"/>
    </xf>
    <xf numFmtId="49" fontId="23" fillId="0" borderId="4" xfId="2" applyNumberFormat="1" applyFont="1" applyFill="1" applyBorder="1" applyAlignment="1">
      <alignment horizontal="center" vertical="center" wrapText="1"/>
    </xf>
    <xf numFmtId="0" fontId="23" fillId="0" borderId="5" xfId="2" applyFont="1" applyFill="1" applyBorder="1" applyAlignment="1">
      <alignment horizontal="center" vertical="center" wrapText="1"/>
    </xf>
    <xf numFmtId="0" fontId="22" fillId="0" borderId="0" xfId="2" applyFont="1" applyFill="1"/>
    <xf numFmtId="49" fontId="22" fillId="0" borderId="0" xfId="2" applyNumberFormat="1" applyFont="1" applyFill="1" applyAlignment="1">
      <alignment horizontal="center" vertical="center" wrapText="1"/>
    </xf>
    <xf numFmtId="0" fontId="7" fillId="0" borderId="0" xfId="4"/>
    <xf numFmtId="0" fontId="7" fillId="0" borderId="0" xfId="4" applyAlignment="1">
      <alignment horizontal="center" vertical="center"/>
    </xf>
    <xf numFmtId="0" fontId="7" fillId="0" borderId="0" xfId="4" applyAlignment="1">
      <alignment horizontal="center"/>
    </xf>
    <xf numFmtId="0" fontId="14" fillId="2" borderId="13" xfId="4" applyFont="1" applyFill="1" applyBorder="1" applyAlignment="1">
      <alignment horizontal="center"/>
    </xf>
    <xf numFmtId="0" fontId="14" fillId="0" borderId="14" xfId="4" applyFont="1" applyBorder="1" applyAlignment="1">
      <alignment horizontal="center" vertical="center"/>
    </xf>
    <xf numFmtId="0" fontId="7" fillId="0" borderId="14" xfId="4" applyBorder="1" applyAlignment="1">
      <alignment horizontal="center"/>
    </xf>
    <xf numFmtId="0" fontId="7" fillId="0" borderId="15" xfId="4" applyBorder="1" applyAlignment="1">
      <alignment wrapText="1"/>
    </xf>
    <xf numFmtId="0" fontId="7" fillId="0" borderId="1" xfId="4" applyBorder="1" applyAlignment="1">
      <alignment horizontal="center" vertical="center"/>
    </xf>
    <xf numFmtId="0" fontId="14" fillId="0" borderId="1" xfId="4" applyFont="1" applyBorder="1" applyAlignment="1">
      <alignment horizontal="center" vertical="center"/>
    </xf>
    <xf numFmtId="0" fontId="7" fillId="0" borderId="1" xfId="4" applyBorder="1" applyAlignment="1">
      <alignment horizontal="center"/>
    </xf>
    <xf numFmtId="0" fontId="7" fillId="0" borderId="1" xfId="4" applyBorder="1" applyAlignment="1">
      <alignment horizontal="center" vertical="center" wrapText="1"/>
    </xf>
    <xf numFmtId="0" fontId="7" fillId="0" borderId="15" xfId="4" applyBorder="1"/>
    <xf numFmtId="0" fontId="7" fillId="0" borderId="16" xfId="4" applyBorder="1"/>
    <xf numFmtId="49" fontId="7" fillId="0" borderId="0" xfId="4" applyNumberFormat="1"/>
    <xf numFmtId="49" fontId="7" fillId="0" borderId="17" xfId="4" applyNumberFormat="1" applyBorder="1" applyAlignment="1">
      <alignment vertical="center" wrapText="1"/>
    </xf>
    <xf numFmtId="49" fontId="7" fillId="0" borderId="17" xfId="4" applyNumberFormat="1" applyBorder="1" applyAlignment="1">
      <alignment wrapText="1"/>
    </xf>
    <xf numFmtId="168" fontId="7" fillId="0" borderId="0" xfId="4" applyNumberFormat="1"/>
    <xf numFmtId="49" fontId="7" fillId="0" borderId="17" xfId="4" applyNumberFormat="1" applyBorder="1" applyAlignment="1">
      <alignment horizontal="left" vertical="center" wrapText="1"/>
    </xf>
    <xf numFmtId="49" fontId="7" fillId="0" borderId="18" xfId="4" applyNumberFormat="1" applyBorder="1" applyAlignment="1">
      <alignment wrapText="1"/>
    </xf>
    <xf numFmtId="168" fontId="7" fillId="0" borderId="15" xfId="4" applyNumberFormat="1" applyBorder="1"/>
    <xf numFmtId="168" fontId="7" fillId="0" borderId="1" xfId="4" applyNumberFormat="1" applyBorder="1" applyAlignment="1">
      <alignment horizontal="center"/>
    </xf>
    <xf numFmtId="14" fontId="7" fillId="0" borderId="1" xfId="4" applyNumberFormat="1" applyBorder="1" applyAlignment="1">
      <alignment horizontal="center" vertical="center"/>
    </xf>
    <xf numFmtId="14" fontId="7" fillId="0" borderId="17" xfId="4" applyNumberFormat="1" applyBorder="1"/>
    <xf numFmtId="14" fontId="7" fillId="0" borderId="1" xfId="4" applyNumberFormat="1" applyBorder="1" applyAlignment="1">
      <alignment horizontal="center"/>
    </xf>
    <xf numFmtId="14" fontId="7" fillId="0" borderId="18" xfId="4" applyNumberFormat="1" applyBorder="1" applyAlignment="1">
      <alignment horizontal="left" vertical="center"/>
    </xf>
    <xf numFmtId="0" fontId="7" fillId="0" borderId="1" xfId="4" applyBorder="1" applyAlignment="1">
      <alignment horizontal="left" vertical="center"/>
    </xf>
    <xf numFmtId="49" fontId="7" fillId="0" borderId="16" xfId="4" applyNumberFormat="1" applyBorder="1"/>
    <xf numFmtId="49" fontId="7" fillId="0" borderId="1" xfId="4" applyNumberFormat="1" applyBorder="1" applyAlignment="1">
      <alignment horizontal="center" vertical="center"/>
    </xf>
    <xf numFmtId="49" fontId="7" fillId="0" borderId="1" xfId="4" applyNumberFormat="1" applyBorder="1" applyAlignment="1">
      <alignment horizontal="center"/>
    </xf>
    <xf numFmtId="49" fontId="7" fillId="0" borderId="17" xfId="4" applyNumberFormat="1" applyBorder="1"/>
    <xf numFmtId="49" fontId="7" fillId="0" borderId="18" xfId="4" applyNumberFormat="1" applyBorder="1"/>
    <xf numFmtId="0" fontId="7" fillId="0" borderId="17" xfId="4" applyBorder="1"/>
    <xf numFmtId="14" fontId="7" fillId="0" borderId="0" xfId="4" applyNumberFormat="1"/>
    <xf numFmtId="49" fontId="7" fillId="0" borderId="19" xfId="4" applyNumberFormat="1" applyFill="1" applyBorder="1"/>
    <xf numFmtId="0" fontId="7" fillId="0" borderId="20" xfId="4" applyBorder="1" applyAlignment="1">
      <alignment horizontal="center" vertical="center"/>
    </xf>
    <xf numFmtId="2" fontId="7" fillId="0" borderId="0" xfId="4" applyNumberFormat="1"/>
    <xf numFmtId="14" fontId="7" fillId="0" borderId="0" xfId="4" applyNumberFormat="1" applyAlignment="1">
      <alignment horizontal="left" vertical="center"/>
    </xf>
    <xf numFmtId="171" fontId="3" fillId="0" borderId="0" xfId="0" applyNumberFormat="1" applyFont="1" applyBorder="1" applyAlignment="1">
      <alignment horizontal="center" vertical="center"/>
    </xf>
    <xf numFmtId="0" fontId="27" fillId="0" borderId="0" xfId="5" applyFont="1"/>
    <xf numFmtId="0" fontId="27" fillId="0" borderId="1" xfId="5" applyNumberFormat="1" applyFont="1" applyBorder="1" applyAlignment="1">
      <alignment horizontal="left" vertical="center" wrapText="1"/>
    </xf>
    <xf numFmtId="0" fontId="27" fillId="0" borderId="1" xfId="5" applyFont="1" applyBorder="1" applyAlignment="1">
      <alignment horizontal="left" vertical="center" wrapText="1"/>
    </xf>
    <xf numFmtId="0" fontId="27" fillId="0" borderId="0" xfId="5" applyFont="1" applyAlignment="1">
      <alignment horizontal="left" vertical="center" wrapText="1"/>
    </xf>
    <xf numFmtId="0" fontId="27" fillId="0" borderId="0" xfId="5" applyFont="1" applyAlignment="1">
      <alignment horizontal="center" vertical="center" wrapText="1"/>
    </xf>
    <xf numFmtId="0" fontId="27" fillId="0" borderId="0" xfId="5" applyFont="1" applyAlignment="1">
      <alignment horizontal="center" vertical="center"/>
    </xf>
    <xf numFmtId="0" fontId="9" fillId="0" borderId="0" xfId="0" applyFont="1" applyFill="1" applyAlignment="1">
      <alignment horizontal="right" vertical="center"/>
    </xf>
    <xf numFmtId="0" fontId="0" fillId="0" borderId="0" xfId="0" applyFill="1" applyAlignment="1">
      <alignment vertical="center"/>
    </xf>
    <xf numFmtId="0" fontId="28" fillId="0" borderId="1" xfId="0" applyFont="1" applyFill="1" applyBorder="1" applyAlignment="1">
      <alignment horizontal="left" vertical="center" indent="1"/>
    </xf>
    <xf numFmtId="0" fontId="6" fillId="0" borderId="0" xfId="0" applyFont="1" applyFill="1" applyBorder="1" applyAlignment="1">
      <alignment horizontal="left" vertical="center" indent="2"/>
    </xf>
    <xf numFmtId="0" fontId="0" fillId="0" borderId="0" xfId="0" applyFill="1" applyBorder="1" applyAlignment="1">
      <alignment vertical="center" wrapText="1"/>
    </xf>
    <xf numFmtId="164" fontId="0" fillId="0" borderId="0" xfId="1" applyNumberFormat="1" applyFont="1" applyFill="1" applyBorder="1" applyAlignment="1">
      <alignment vertical="center"/>
    </xf>
    <xf numFmtId="3" fontId="0" fillId="0" borderId="0" xfId="0" applyNumberFormat="1" applyFill="1" applyBorder="1" applyAlignment="1">
      <alignment vertical="center"/>
    </xf>
    <xf numFmtId="0" fontId="29" fillId="7" borderId="1" xfId="5" applyFont="1" applyFill="1" applyBorder="1" applyAlignment="1">
      <alignment horizontal="left" vertical="center" wrapText="1"/>
    </xf>
    <xf numFmtId="0" fontId="29" fillId="7" borderId="1" xfId="5" applyFont="1" applyFill="1" applyBorder="1" applyAlignment="1">
      <alignment horizontal="center" vertical="center" wrapText="1"/>
    </xf>
    <xf numFmtId="0" fontId="30" fillId="0" borderId="1" xfId="5" applyFont="1" applyFill="1" applyBorder="1" applyAlignment="1">
      <alignment horizontal="center" vertical="center" wrapText="1"/>
    </xf>
    <xf numFmtId="0" fontId="30" fillId="0" borderId="1" xfId="5" applyFont="1" applyFill="1" applyBorder="1" applyAlignment="1">
      <alignment horizontal="center" vertical="center"/>
    </xf>
    <xf numFmtId="10" fontId="30" fillId="0" borderId="1" xfId="5" applyNumberFormat="1" applyFont="1" applyFill="1" applyBorder="1" applyAlignment="1">
      <alignment horizontal="center" vertical="center"/>
    </xf>
    <xf numFmtId="172" fontId="30" fillId="0" borderId="1" xfId="5" applyNumberFormat="1" applyFont="1" applyFill="1" applyBorder="1" applyAlignment="1">
      <alignment horizontal="center" vertical="center"/>
    </xf>
    <xf numFmtId="3" fontId="30" fillId="0" borderId="1" xfId="5" applyNumberFormat="1" applyFont="1" applyFill="1" applyBorder="1" applyAlignment="1">
      <alignment horizontal="center" vertical="center"/>
    </xf>
    <xf numFmtId="0" fontId="27" fillId="0" borderId="1" xfId="5" applyFont="1" applyBorder="1" applyAlignment="1">
      <alignment horizontal="center" vertical="center"/>
    </xf>
    <xf numFmtId="0" fontId="21" fillId="0" borderId="1" xfId="2" applyFont="1" applyFill="1" applyBorder="1" applyAlignment="1">
      <alignment horizontal="center" vertical="center" wrapText="1"/>
    </xf>
    <xf numFmtId="49" fontId="21" fillId="0" borderId="1" xfId="2" applyNumberFormat="1" applyFont="1" applyFill="1" applyBorder="1" applyAlignment="1">
      <alignment horizontal="center" vertical="center" wrapText="1"/>
    </xf>
    <xf numFmtId="0" fontId="21" fillId="5" borderId="1" xfId="2" applyFont="1" applyFill="1" applyBorder="1" applyAlignment="1">
      <alignment horizontal="center" vertical="center" wrapText="1"/>
    </xf>
    <xf numFmtId="0" fontId="21" fillId="0" borderId="4"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26" fillId="7" borderId="21" xfId="5" applyFont="1" applyFill="1" applyBorder="1" applyAlignment="1">
      <alignment horizontal="center" vertical="center" wrapText="1"/>
    </xf>
    <xf numFmtId="0" fontId="3" fillId="0" borderId="1" xfId="0" applyFont="1" applyBorder="1" applyAlignment="1">
      <alignment horizontal="center" vertical="center"/>
    </xf>
    <xf numFmtId="0" fontId="8" fillId="0" borderId="0" xfId="0" applyFont="1" applyAlignment="1">
      <alignment horizontal="center" vertical="center"/>
    </xf>
    <xf numFmtId="0" fontId="0" fillId="3" borderId="0" xfId="0" applyFill="1" applyAlignment="1">
      <alignment vertical="center"/>
    </xf>
    <xf numFmtId="0" fontId="9" fillId="0" borderId="0" xfId="0" applyFont="1" applyAlignment="1">
      <alignment horizontal="right" vertical="center"/>
    </xf>
    <xf numFmtId="0" fontId="8" fillId="0" borderId="0" xfId="0" applyFont="1" applyAlignment="1">
      <alignment horizontal="right" vertical="center"/>
    </xf>
    <xf numFmtId="0" fontId="0" fillId="3" borderId="0" xfId="0" applyFill="1" applyAlignment="1">
      <alignment horizontal="left" vertical="center"/>
    </xf>
    <xf numFmtId="0" fontId="9" fillId="0" borderId="0" xfId="0" applyFont="1" applyAlignment="1">
      <alignment horizontal="center" vertical="center"/>
    </xf>
    <xf numFmtId="0" fontId="0" fillId="0" borderId="0" xfId="0"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justify" vertical="center" wrapText="1"/>
    </xf>
    <xf numFmtId="0" fontId="0" fillId="0" borderId="5" xfId="0" applyFont="1" applyBorder="1" applyAlignment="1">
      <alignment horizontal="justify" vertical="center" wrapText="1"/>
    </xf>
    <xf numFmtId="0" fontId="11" fillId="6" borderId="1" xfId="0" applyFont="1" applyFill="1" applyBorder="1" applyAlignment="1">
      <alignment horizontal="center" vertical="center"/>
    </xf>
    <xf numFmtId="0" fontId="14" fillId="0" borderId="0" xfId="0" applyFont="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8" fillId="6" borderId="1" xfId="0" applyFont="1" applyFill="1" applyBorder="1" applyAlignment="1">
      <alignment horizontal="center" wrapText="1"/>
    </xf>
    <xf numFmtId="0" fontId="8" fillId="6" borderId="6"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8" fillId="6" borderId="5" xfId="0" applyFont="1" applyFill="1" applyBorder="1" applyAlignment="1">
      <alignment horizontal="center" wrapText="1"/>
    </xf>
    <xf numFmtId="0" fontId="10" fillId="0" borderId="0"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18" fillId="0" borderId="0" xfId="0" applyFont="1" applyFill="1" applyAlignment="1">
      <alignment horizontal="center" vertical="center" wrapText="1"/>
    </xf>
    <xf numFmtId="0" fontId="31"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9" fontId="13"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69" fontId="13" fillId="0" borderId="1" xfId="0" applyNumberFormat="1" applyFont="1" applyFill="1" applyBorder="1" applyAlignment="1">
      <alignment horizontal="center" vertical="center"/>
    </xf>
    <xf numFmtId="170" fontId="32"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2" fontId="17"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0" fontId="18" fillId="0" borderId="11" xfId="0" applyFont="1" applyFill="1" applyBorder="1"/>
    <xf numFmtId="14" fontId="16" fillId="0" borderId="1" xfId="0" applyNumberFormat="1" applyFont="1" applyFill="1" applyBorder="1" applyAlignment="1">
      <alignment horizontal="center" vertical="center"/>
    </xf>
    <xf numFmtId="0" fontId="17" fillId="0" borderId="1" xfId="0" applyFont="1" applyFill="1" applyBorder="1" applyAlignment="1">
      <alignment horizontal="justify" vertical="center"/>
    </xf>
    <xf numFmtId="0" fontId="17" fillId="0" borderId="3" xfId="0" applyFont="1" applyFill="1" applyBorder="1" applyAlignment="1">
      <alignment horizontal="center" vertical="center"/>
    </xf>
    <xf numFmtId="0" fontId="18" fillId="0" borderId="0" xfId="0" applyFont="1" applyFill="1" applyBorder="1"/>
    <xf numFmtId="9" fontId="17"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8" fillId="0" borderId="0" xfId="0" applyFont="1" applyFill="1"/>
    <xf numFmtId="2" fontId="17" fillId="0" borderId="1"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33" fillId="0" borderId="0" xfId="0" applyFont="1" applyFill="1" applyBorder="1" applyAlignment="1">
      <alignment vertical="center"/>
    </xf>
    <xf numFmtId="0" fontId="16" fillId="0" borderId="1" xfId="0" applyFont="1" applyFill="1" applyBorder="1" applyAlignment="1">
      <alignment horizontal="center" vertical="center"/>
    </xf>
    <xf numFmtId="0" fontId="17" fillId="0" borderId="2" xfId="0" applyFont="1" applyFill="1" applyBorder="1" applyAlignment="1">
      <alignment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3" fontId="17"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justify" vertical="center" wrapText="1"/>
    </xf>
    <xf numFmtId="9" fontId="17" fillId="0" borderId="1" xfId="0" applyNumberFormat="1" applyFont="1" applyFill="1" applyBorder="1" applyAlignment="1">
      <alignment horizontal="center"/>
    </xf>
    <xf numFmtId="0" fontId="17" fillId="0" borderId="12" xfId="0" applyFont="1" applyFill="1" applyBorder="1" applyAlignment="1">
      <alignment horizontal="center" vertical="center" wrapText="1"/>
    </xf>
    <xf numFmtId="14" fontId="18" fillId="0" borderId="1" xfId="0" applyNumberFormat="1"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Alignment="1">
      <alignment wrapText="1"/>
    </xf>
    <xf numFmtId="0" fontId="16" fillId="0" borderId="1" xfId="0" applyFont="1" applyFill="1" applyBorder="1" applyAlignment="1">
      <alignment vertical="center"/>
    </xf>
    <xf numFmtId="0" fontId="18" fillId="0" borderId="0" xfId="0" applyFont="1" applyFill="1" applyAlignment="1">
      <alignment horizontal="center"/>
    </xf>
    <xf numFmtId="0" fontId="18" fillId="0" borderId="1" xfId="0" applyFont="1" applyFill="1" applyBorder="1" applyAlignment="1">
      <alignment horizontal="justify" vertical="center" wrapText="1"/>
    </xf>
    <xf numFmtId="0" fontId="15" fillId="0" borderId="1" xfId="0" applyFont="1" applyFill="1" applyBorder="1" applyAlignment="1">
      <alignment horizontal="center" vertical="center"/>
    </xf>
    <xf numFmtId="0" fontId="17" fillId="0" borderId="1" xfId="0" applyFont="1" applyFill="1" applyBorder="1" applyAlignment="1">
      <alignment horizontal="center"/>
    </xf>
    <xf numFmtId="0" fontId="18" fillId="0" borderId="1" xfId="0" applyFont="1" applyFill="1" applyBorder="1"/>
    <xf numFmtId="0" fontId="15" fillId="0" borderId="1" xfId="0" applyFont="1" applyFill="1" applyBorder="1" applyAlignment="1">
      <alignment vertical="center"/>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8" fillId="0" borderId="11" xfId="0" applyFont="1" applyFill="1" applyBorder="1" applyAlignment="1">
      <alignment horizontal="center" vertical="center" wrapText="1"/>
    </xf>
    <xf numFmtId="0" fontId="17" fillId="0" borderId="1" xfId="0" applyFont="1" applyFill="1" applyBorder="1"/>
    <xf numFmtId="14" fontId="17" fillId="0" borderId="1" xfId="0" applyNumberFormat="1" applyFont="1" applyFill="1" applyBorder="1" applyAlignment="1">
      <alignment horizontal="center"/>
    </xf>
    <xf numFmtId="0" fontId="18" fillId="0" borderId="11" xfId="0" applyFont="1" applyFill="1" applyBorder="1" applyAlignment="1">
      <alignment horizontal="center"/>
    </xf>
    <xf numFmtId="14" fontId="16" fillId="0" borderId="1" xfId="0" applyNumberFormat="1" applyFont="1" applyFill="1" applyBorder="1" applyAlignment="1">
      <alignment horizontal="center" vertical="center" wrapText="1"/>
    </xf>
    <xf numFmtId="0" fontId="16" fillId="0" borderId="1" xfId="0" applyFont="1" applyFill="1" applyBorder="1"/>
  </cellXfs>
  <cellStyles count="6">
    <cellStyle name="Millares" xfId="1" builtinId="3"/>
    <cellStyle name="Normal" xfId="0" builtinId="0"/>
    <cellStyle name="Normal 2" xfId="2"/>
    <cellStyle name="Normal 2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1</xdr:col>
      <xdr:colOff>2962275</xdr:colOff>
      <xdr:row>5</xdr:row>
      <xdr:rowOff>117021</xdr:rowOff>
    </xdr:to>
    <xdr:pic>
      <xdr:nvPicPr>
        <xdr:cNvPr id="5"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58127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981075</xdr:colOff>
      <xdr:row>2</xdr:row>
      <xdr:rowOff>121104</xdr:rowOff>
    </xdr:from>
    <xdr:to>
      <xdr:col>4</xdr:col>
      <xdr:colOff>485775</xdr:colOff>
      <xdr:row>5</xdr:row>
      <xdr:rowOff>53068</xdr:rowOff>
    </xdr:to>
    <xdr:pic>
      <xdr:nvPicPr>
        <xdr:cNvPr id="6"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0" y="502104"/>
          <a:ext cx="2619375" cy="522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341539</xdr:colOff>
      <xdr:row>1</xdr:row>
      <xdr:rowOff>146957</xdr:rowOff>
    </xdr:from>
    <xdr:to>
      <xdr:col>6</xdr:col>
      <xdr:colOff>2827564</xdr:colOff>
      <xdr:row>6</xdr:row>
      <xdr:rowOff>167368</xdr:rowOff>
    </xdr:to>
    <xdr:pic>
      <xdr:nvPicPr>
        <xdr:cNvPr id="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09314" y="337457"/>
          <a:ext cx="24860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1485900</xdr:colOff>
      <xdr:row>5</xdr:row>
      <xdr:rowOff>126546</xdr:rowOff>
    </xdr:to>
    <xdr:pic>
      <xdr:nvPicPr>
        <xdr:cNvPr id="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2447925</xdr:colOff>
      <xdr:row>2</xdr:row>
      <xdr:rowOff>101052</xdr:rowOff>
    </xdr:from>
    <xdr:to>
      <xdr:col>3</xdr:col>
      <xdr:colOff>514350</xdr:colOff>
      <xdr:row>5</xdr:row>
      <xdr:rowOff>148035</xdr:rowOff>
    </xdr:to>
    <xdr:pic>
      <xdr:nvPicPr>
        <xdr:cNvPr id="9"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82052"/>
          <a:ext cx="187642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665388</xdr:colOff>
      <xdr:row>2</xdr:row>
      <xdr:rowOff>85726</xdr:rowOff>
    </xdr:from>
    <xdr:to>
      <xdr:col>5</xdr:col>
      <xdr:colOff>2339255</xdr:colOff>
      <xdr:row>6</xdr:row>
      <xdr:rowOff>5444</xdr:rowOff>
    </xdr:to>
    <xdr:pic>
      <xdr:nvPicPr>
        <xdr:cNvPr id="1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2413" y="466726"/>
          <a:ext cx="2435867" cy="700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2</xdr:col>
      <xdr:colOff>1583531</xdr:colOff>
      <xdr:row>5</xdr:row>
      <xdr:rowOff>117021</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86702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254778</xdr:colOff>
      <xdr:row>2</xdr:row>
      <xdr:rowOff>140154</xdr:rowOff>
    </xdr:from>
    <xdr:to>
      <xdr:col>4</xdr:col>
      <xdr:colOff>592915</xdr:colOff>
      <xdr:row>5</xdr:row>
      <xdr:rowOff>72118</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184" y="521154"/>
          <a:ext cx="2266950" cy="527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273844</xdr:colOff>
      <xdr:row>1</xdr:row>
      <xdr:rowOff>108857</xdr:rowOff>
    </xdr:from>
    <xdr:to>
      <xdr:col>8</xdr:col>
      <xdr:colOff>1798865</xdr:colOff>
      <xdr:row>6</xdr:row>
      <xdr:rowOff>129268</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32344" y="299357"/>
          <a:ext cx="2287021" cy="99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1019175</xdr:colOff>
      <xdr:row>5</xdr:row>
      <xdr:rowOff>126546</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2314575</xdr:colOff>
      <xdr:row>2</xdr:row>
      <xdr:rowOff>101052</xdr:rowOff>
    </xdr:from>
    <xdr:to>
      <xdr:col>3</xdr:col>
      <xdr:colOff>514350</xdr:colOff>
      <xdr:row>5</xdr:row>
      <xdr:rowOff>148035</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5300" y="482052"/>
          <a:ext cx="200977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262965</xdr:colOff>
      <xdr:row>2</xdr:row>
      <xdr:rowOff>133350</xdr:rowOff>
    </xdr:from>
    <xdr:to>
      <xdr:col>6</xdr:col>
      <xdr:colOff>2063030</xdr:colOff>
      <xdr:row>6</xdr:row>
      <xdr:rowOff>176894</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2465" y="514350"/>
          <a:ext cx="2562065" cy="824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1071562</xdr:colOff>
      <xdr:row>2</xdr:row>
      <xdr:rowOff>51029</xdr:rowOff>
    </xdr:from>
    <xdr:to>
      <xdr:col>4</xdr:col>
      <xdr:colOff>1095374</xdr:colOff>
      <xdr:row>6</xdr:row>
      <xdr:rowOff>149433</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0412" y="432029"/>
          <a:ext cx="2824162" cy="87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445286</xdr:colOff>
      <xdr:row>2</xdr:row>
      <xdr:rowOff>92529</xdr:rowOff>
    </xdr:from>
    <xdr:to>
      <xdr:col>8</xdr:col>
      <xdr:colOff>1524007</xdr:colOff>
      <xdr:row>6</xdr:row>
      <xdr:rowOff>95250</xdr:rowOff>
    </xdr:to>
    <xdr:pic>
      <xdr:nvPicPr>
        <xdr:cNvPr id="3"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3036" y="473529"/>
          <a:ext cx="2040746"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1047750</xdr:colOff>
      <xdr:row>1</xdr:row>
      <xdr:rowOff>108857</xdr:rowOff>
    </xdr:from>
    <xdr:to>
      <xdr:col>12</xdr:col>
      <xdr:colOff>503466</xdr:colOff>
      <xdr:row>6</xdr:row>
      <xdr:rowOff>105043</xdr:rowOff>
    </xdr:to>
    <xdr:pic>
      <xdr:nvPicPr>
        <xdr:cNvPr id="4"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935075" y="299357"/>
          <a:ext cx="1836966" cy="967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3">
          <cell r="A23" t="str">
            <v>3.5. CAPACIDAD RESIDUAL DE CONTRATACIÓN (Kr)</v>
          </cell>
        </row>
        <row r="28">
          <cell r="A28" t="str">
            <v>3.6. EXPERIENCIA ACREDITADA</v>
          </cell>
        </row>
        <row r="31">
          <cell r="A31" t="str">
            <v>3.7. ACREDITACIÓN DE REQUISITOS HABILITANTES DE LA MATRIZ DEL PROPONENTE</v>
          </cell>
        </row>
        <row r="47">
          <cell r="A47" t="str">
            <v>3.8. VIGENCIA DE LA PROPUESTA</v>
          </cell>
        </row>
        <row r="51">
          <cell r="A51" t="str">
            <v>3.10. COMPROMISO ANTICORRUPCIÓN</v>
          </cell>
        </row>
        <row r="64">
          <cell r="A64" t="str">
            <v>3.12. CERTIFICACIÓN DE CUMPLIMIENTO DEL ARTÍCULO 50 DE LA LEY 789 DE 2002</v>
          </cell>
        </row>
        <row r="73">
          <cell r="A73" t="str">
            <v>3.14. PROPUESTA TÉCNICA SIMPLIFICADA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view="pageBreakPreview" zoomScale="120" zoomScaleSheetLayoutView="120" workbookViewId="0">
      <selection sqref="A1:D1"/>
    </sheetView>
  </sheetViews>
  <sheetFormatPr baseColWidth="10" defaultRowHeight="16.5" x14ac:dyDescent="0.25"/>
  <cols>
    <col min="1" max="1" width="49" style="84" customWidth="1"/>
    <col min="2" max="2" width="21.5703125" style="84" customWidth="1"/>
    <col min="3" max="3" width="14.7109375" style="92" customWidth="1"/>
    <col min="4" max="4" width="40.7109375" style="84" customWidth="1"/>
    <col min="5" max="16384" width="11.42578125" style="84"/>
  </cols>
  <sheetData>
    <row r="1" spans="1:4" x14ac:dyDescent="0.25">
      <c r="A1" s="152" t="s">
        <v>120</v>
      </c>
      <c r="B1" s="152"/>
      <c r="C1" s="152"/>
      <c r="D1" s="152"/>
    </row>
    <row r="2" spans="1:4" x14ac:dyDescent="0.25">
      <c r="A2" s="152" t="s">
        <v>121</v>
      </c>
      <c r="B2" s="152"/>
      <c r="C2" s="152"/>
      <c r="D2" s="152"/>
    </row>
    <row r="3" spans="1:4" x14ac:dyDescent="0.25">
      <c r="A3" s="152" t="s">
        <v>122</v>
      </c>
      <c r="B3" s="152" t="s">
        <v>123</v>
      </c>
      <c r="C3" s="153" t="s">
        <v>124</v>
      </c>
      <c r="D3" s="152" t="s">
        <v>64</v>
      </c>
    </row>
    <row r="4" spans="1:4" x14ac:dyDescent="0.25">
      <c r="A4" s="152"/>
      <c r="B4" s="152"/>
      <c r="C4" s="153"/>
      <c r="D4" s="152"/>
    </row>
    <row r="5" spans="1:4" x14ac:dyDescent="0.25">
      <c r="A5" s="152"/>
      <c r="B5" s="152"/>
      <c r="C5" s="153"/>
      <c r="D5" s="152"/>
    </row>
    <row r="6" spans="1:4" x14ac:dyDescent="0.25">
      <c r="A6" s="152" t="s">
        <v>125</v>
      </c>
      <c r="B6" s="152"/>
      <c r="C6" s="152"/>
      <c r="D6" s="152"/>
    </row>
    <row r="7" spans="1:4" x14ac:dyDescent="0.25">
      <c r="A7" s="85" t="s">
        <v>126</v>
      </c>
      <c r="B7" s="85"/>
      <c r="C7" s="86"/>
      <c r="D7" s="85"/>
    </row>
    <row r="8" spans="1:4" ht="83.25" customHeight="1" x14ac:dyDescent="0.25">
      <c r="A8" s="85" t="s">
        <v>127</v>
      </c>
      <c r="B8" s="85" t="s">
        <v>2</v>
      </c>
      <c r="C8" s="86" t="s">
        <v>128</v>
      </c>
      <c r="D8" s="85" t="s">
        <v>129</v>
      </c>
    </row>
    <row r="9" spans="1:4" ht="49.5" x14ac:dyDescent="0.25">
      <c r="A9" s="85" t="s">
        <v>130</v>
      </c>
      <c r="B9" s="85" t="s">
        <v>2</v>
      </c>
      <c r="C9" s="86" t="s">
        <v>131</v>
      </c>
      <c r="D9" s="85"/>
    </row>
    <row r="10" spans="1:4" ht="33" x14ac:dyDescent="0.25">
      <c r="A10" s="85" t="s">
        <v>132</v>
      </c>
      <c r="B10" s="85" t="s">
        <v>2</v>
      </c>
      <c r="C10" s="86" t="s">
        <v>133</v>
      </c>
      <c r="D10" s="85"/>
    </row>
    <row r="11" spans="1:4" x14ac:dyDescent="0.25">
      <c r="A11" s="85" t="s">
        <v>134</v>
      </c>
      <c r="B11" s="85" t="s">
        <v>135</v>
      </c>
      <c r="C11" s="86"/>
      <c r="D11" s="85" t="s">
        <v>136</v>
      </c>
    </row>
    <row r="12" spans="1:4" x14ac:dyDescent="0.25">
      <c r="A12" s="152" t="s">
        <v>137</v>
      </c>
      <c r="B12" s="155"/>
      <c r="C12" s="155"/>
      <c r="D12" s="156"/>
    </row>
    <row r="13" spans="1:4" x14ac:dyDescent="0.25">
      <c r="A13" s="152" t="s">
        <v>138</v>
      </c>
      <c r="B13" s="152"/>
      <c r="C13" s="152"/>
      <c r="D13" s="152"/>
    </row>
    <row r="14" spans="1:4" ht="49.5" x14ac:dyDescent="0.25">
      <c r="A14" s="85" t="s">
        <v>139</v>
      </c>
      <c r="B14" s="85" t="s">
        <v>2</v>
      </c>
      <c r="C14" s="86" t="s">
        <v>140</v>
      </c>
      <c r="D14" s="85" t="s">
        <v>141</v>
      </c>
    </row>
    <row r="15" spans="1:4" ht="41.25" customHeight="1" x14ac:dyDescent="0.25">
      <c r="A15" s="85" t="s">
        <v>142</v>
      </c>
      <c r="B15" s="85" t="s">
        <v>2</v>
      </c>
      <c r="C15" s="86"/>
      <c r="D15" s="85" t="s">
        <v>143</v>
      </c>
    </row>
    <row r="16" spans="1:4" ht="49.5" customHeight="1" x14ac:dyDescent="0.25">
      <c r="A16" s="85" t="s">
        <v>144</v>
      </c>
      <c r="B16" s="85" t="s">
        <v>2</v>
      </c>
      <c r="C16" s="86" t="s">
        <v>145</v>
      </c>
      <c r="D16" s="85" t="s">
        <v>129</v>
      </c>
    </row>
    <row r="17" spans="1:4" ht="66" x14ac:dyDescent="0.25">
      <c r="A17" s="85" t="s">
        <v>146</v>
      </c>
      <c r="B17" s="85" t="s">
        <v>2</v>
      </c>
      <c r="C17" s="86" t="s">
        <v>147</v>
      </c>
      <c r="D17" s="85" t="s">
        <v>148</v>
      </c>
    </row>
    <row r="18" spans="1:4" ht="33" x14ac:dyDescent="0.25">
      <c r="A18" s="85" t="s">
        <v>149</v>
      </c>
      <c r="B18" s="85" t="s">
        <v>2</v>
      </c>
      <c r="C18" s="86"/>
      <c r="D18" s="85" t="s">
        <v>150</v>
      </c>
    </row>
    <row r="19" spans="1:4" ht="49.5" x14ac:dyDescent="0.25">
      <c r="A19" s="85" t="s">
        <v>151</v>
      </c>
      <c r="B19" s="85" t="s">
        <v>2</v>
      </c>
      <c r="C19" s="86"/>
      <c r="D19" s="85" t="s">
        <v>152</v>
      </c>
    </row>
    <row r="20" spans="1:4" ht="68.25" customHeight="1" x14ac:dyDescent="0.25">
      <c r="A20" s="85" t="s">
        <v>153</v>
      </c>
      <c r="B20" s="85" t="s">
        <v>69</v>
      </c>
      <c r="C20" s="86"/>
      <c r="D20" s="85"/>
    </row>
    <row r="21" spans="1:4" x14ac:dyDescent="0.25">
      <c r="A21" s="152" t="s">
        <v>154</v>
      </c>
      <c r="B21" s="152"/>
      <c r="C21" s="152"/>
      <c r="D21" s="152"/>
    </row>
    <row r="22" spans="1:4" ht="149.25" customHeight="1" x14ac:dyDescent="0.25">
      <c r="A22" s="85" t="s">
        <v>155</v>
      </c>
      <c r="B22" s="85" t="s">
        <v>2</v>
      </c>
      <c r="C22" s="85" t="s">
        <v>156</v>
      </c>
      <c r="D22" s="85" t="s">
        <v>157</v>
      </c>
    </row>
    <row r="23" spans="1:4" ht="49.5" x14ac:dyDescent="0.25">
      <c r="A23" s="85" t="s">
        <v>158</v>
      </c>
      <c r="B23" s="85" t="s">
        <v>2</v>
      </c>
      <c r="C23" s="85"/>
      <c r="D23" s="85"/>
    </row>
    <row r="24" spans="1:4" ht="82.5" x14ac:dyDescent="0.25">
      <c r="A24" s="85" t="s">
        <v>146</v>
      </c>
      <c r="B24" s="85" t="s">
        <v>2</v>
      </c>
      <c r="C24" s="85" t="s">
        <v>159</v>
      </c>
      <c r="D24" s="85" t="s">
        <v>160</v>
      </c>
    </row>
    <row r="25" spans="1:4" ht="64.5" customHeight="1" x14ac:dyDescent="0.25">
      <c r="A25" s="85" t="s">
        <v>161</v>
      </c>
      <c r="B25" s="85" t="s">
        <v>2</v>
      </c>
      <c r="C25" s="85" t="s">
        <v>162</v>
      </c>
      <c r="D25" s="85" t="s">
        <v>163</v>
      </c>
    </row>
    <row r="26" spans="1:4" ht="66" x14ac:dyDescent="0.25">
      <c r="A26" s="85" t="s">
        <v>164</v>
      </c>
      <c r="B26" s="85" t="s">
        <v>2</v>
      </c>
      <c r="C26" s="85" t="s">
        <v>165</v>
      </c>
      <c r="D26" s="85" t="s">
        <v>129</v>
      </c>
    </row>
    <row r="27" spans="1:4" x14ac:dyDescent="0.25">
      <c r="A27" s="152" t="s">
        <v>166</v>
      </c>
      <c r="B27" s="152"/>
      <c r="C27" s="152"/>
      <c r="D27" s="152"/>
    </row>
    <row r="28" spans="1:4" ht="82.5" x14ac:dyDescent="0.25">
      <c r="A28" s="85" t="s">
        <v>167</v>
      </c>
      <c r="B28" s="85" t="s">
        <v>2</v>
      </c>
      <c r="C28" s="85" t="s">
        <v>168</v>
      </c>
      <c r="D28" s="85" t="s">
        <v>169</v>
      </c>
    </row>
    <row r="29" spans="1:4" ht="49.5" x14ac:dyDescent="0.25">
      <c r="A29" s="85" t="s">
        <v>170</v>
      </c>
      <c r="B29" s="85" t="s">
        <v>2</v>
      </c>
      <c r="C29" s="85" t="s">
        <v>159</v>
      </c>
      <c r="D29" s="85" t="s">
        <v>129</v>
      </c>
    </row>
    <row r="30" spans="1:4" ht="66" x14ac:dyDescent="0.25">
      <c r="A30" s="85" t="s">
        <v>171</v>
      </c>
      <c r="B30" s="85" t="s">
        <v>2</v>
      </c>
      <c r="C30" s="85" t="s">
        <v>172</v>
      </c>
      <c r="D30" s="85" t="s">
        <v>173</v>
      </c>
    </row>
    <row r="31" spans="1:4" x14ac:dyDescent="0.25">
      <c r="A31" s="152" t="s">
        <v>174</v>
      </c>
      <c r="B31" s="152"/>
      <c r="C31" s="152"/>
      <c r="D31" s="152"/>
    </row>
    <row r="32" spans="1:4" ht="82.5" x14ac:dyDescent="0.25">
      <c r="A32" s="85" t="s">
        <v>175</v>
      </c>
      <c r="B32" s="85" t="s">
        <v>2</v>
      </c>
      <c r="C32" s="85" t="s">
        <v>176</v>
      </c>
      <c r="D32" s="85"/>
    </row>
    <row r="33" spans="1:4" ht="49.5" x14ac:dyDescent="0.25">
      <c r="A33" s="85" t="s">
        <v>177</v>
      </c>
      <c r="B33" s="85" t="s">
        <v>2</v>
      </c>
      <c r="C33" s="85">
        <v>161</v>
      </c>
      <c r="D33" s="85"/>
    </row>
    <row r="34" spans="1:4" ht="82.5" x14ac:dyDescent="0.25">
      <c r="A34" s="85" t="s">
        <v>178</v>
      </c>
      <c r="B34" s="85" t="s">
        <v>2</v>
      </c>
      <c r="C34" s="85">
        <v>163</v>
      </c>
      <c r="D34" s="85"/>
    </row>
    <row r="35" spans="1:4" ht="49.5" x14ac:dyDescent="0.25">
      <c r="A35" s="85" t="s">
        <v>179</v>
      </c>
      <c r="B35" s="85" t="s">
        <v>2</v>
      </c>
      <c r="C35" s="85">
        <v>163</v>
      </c>
      <c r="D35" s="85"/>
    </row>
    <row r="36" spans="1:4" ht="66" x14ac:dyDescent="0.25">
      <c r="A36" s="85" t="s">
        <v>180</v>
      </c>
      <c r="B36" s="85" t="s">
        <v>2</v>
      </c>
      <c r="C36" s="85">
        <v>162</v>
      </c>
      <c r="D36" s="85" t="s">
        <v>181</v>
      </c>
    </row>
    <row r="37" spans="1:4" ht="115.5" x14ac:dyDescent="0.25">
      <c r="A37" s="85" t="s">
        <v>182</v>
      </c>
      <c r="B37" s="85" t="s">
        <v>2</v>
      </c>
      <c r="C37" s="85">
        <v>164</v>
      </c>
      <c r="D37" s="85"/>
    </row>
    <row r="38" spans="1:4" ht="115.5" x14ac:dyDescent="0.25">
      <c r="A38" s="85" t="s">
        <v>183</v>
      </c>
      <c r="B38" s="85" t="s">
        <v>2</v>
      </c>
      <c r="C38" s="85" t="s">
        <v>184</v>
      </c>
      <c r="D38" s="85" t="s">
        <v>185</v>
      </c>
    </row>
    <row r="39" spans="1:4" ht="66" x14ac:dyDescent="0.25">
      <c r="A39" s="85" t="s">
        <v>186</v>
      </c>
      <c r="B39" s="85" t="s">
        <v>2</v>
      </c>
      <c r="C39" s="85"/>
      <c r="D39" s="85" t="s">
        <v>342</v>
      </c>
    </row>
    <row r="40" spans="1:4" ht="61.5" customHeight="1" x14ac:dyDescent="0.25">
      <c r="A40" s="85" t="s">
        <v>187</v>
      </c>
      <c r="B40" s="85" t="s">
        <v>2</v>
      </c>
      <c r="C40" s="85"/>
      <c r="D40" s="85" t="s">
        <v>342</v>
      </c>
    </row>
    <row r="41" spans="1:4" ht="66" x14ac:dyDescent="0.25">
      <c r="A41" s="85" t="s">
        <v>188</v>
      </c>
      <c r="B41" s="85" t="s">
        <v>2</v>
      </c>
      <c r="C41" s="85"/>
      <c r="D41" s="85" t="s">
        <v>342</v>
      </c>
    </row>
    <row r="42" spans="1:4" ht="49.5" x14ac:dyDescent="0.25">
      <c r="A42" s="85" t="s">
        <v>189</v>
      </c>
      <c r="B42" s="85" t="s">
        <v>2</v>
      </c>
      <c r="C42" s="85"/>
      <c r="D42" s="85" t="s">
        <v>342</v>
      </c>
    </row>
    <row r="43" spans="1:4" ht="49.5" x14ac:dyDescent="0.25">
      <c r="A43" s="85" t="s">
        <v>190</v>
      </c>
      <c r="B43" s="85" t="s">
        <v>2</v>
      </c>
      <c r="C43" s="85"/>
      <c r="D43" s="85" t="s">
        <v>342</v>
      </c>
    </row>
    <row r="44" spans="1:4" ht="66" x14ac:dyDescent="0.25">
      <c r="A44" s="85" t="s">
        <v>191</v>
      </c>
      <c r="B44" s="85" t="s">
        <v>2</v>
      </c>
      <c r="C44" s="85"/>
      <c r="D44" s="85" t="s">
        <v>342</v>
      </c>
    </row>
    <row r="45" spans="1:4" ht="66" x14ac:dyDescent="0.25">
      <c r="A45" s="85" t="s">
        <v>192</v>
      </c>
      <c r="B45" s="85" t="s">
        <v>2</v>
      </c>
      <c r="C45" s="85" t="s">
        <v>69</v>
      </c>
      <c r="D45" s="85" t="s">
        <v>342</v>
      </c>
    </row>
    <row r="46" spans="1:4" ht="280.5" x14ac:dyDescent="0.25">
      <c r="A46" s="85" t="s">
        <v>193</v>
      </c>
      <c r="B46" s="85" t="s">
        <v>2</v>
      </c>
      <c r="C46" s="85">
        <v>164</v>
      </c>
      <c r="D46" s="85" t="s">
        <v>342</v>
      </c>
    </row>
    <row r="47" spans="1:4" x14ac:dyDescent="0.25">
      <c r="A47" s="154" t="s">
        <v>194</v>
      </c>
      <c r="B47" s="154"/>
      <c r="C47" s="154"/>
      <c r="D47" s="154"/>
    </row>
    <row r="48" spans="1:4" ht="49.5" x14ac:dyDescent="0.25">
      <c r="A48" s="85" t="s">
        <v>195</v>
      </c>
      <c r="B48" s="85" t="s">
        <v>2</v>
      </c>
      <c r="C48" s="85" t="s">
        <v>196</v>
      </c>
      <c r="D48" s="85"/>
    </row>
    <row r="49" spans="1:4" x14ac:dyDescent="0.25">
      <c r="A49" s="154" t="s">
        <v>197</v>
      </c>
      <c r="B49" s="154"/>
      <c r="C49" s="154"/>
      <c r="D49" s="154"/>
    </row>
    <row r="50" spans="1:4" ht="99" x14ac:dyDescent="0.25">
      <c r="A50" s="85" t="s">
        <v>198</v>
      </c>
      <c r="B50" s="85" t="s">
        <v>2</v>
      </c>
      <c r="C50" s="85" t="s">
        <v>199</v>
      </c>
      <c r="D50" s="85" t="s">
        <v>200</v>
      </c>
    </row>
    <row r="51" spans="1:4" x14ac:dyDescent="0.25">
      <c r="A51" s="152" t="s">
        <v>201</v>
      </c>
      <c r="B51" s="152"/>
      <c r="C51" s="152"/>
      <c r="D51" s="152"/>
    </row>
    <row r="52" spans="1:4" x14ac:dyDescent="0.25">
      <c r="A52" s="85" t="s">
        <v>202</v>
      </c>
      <c r="B52" s="85" t="s">
        <v>2</v>
      </c>
      <c r="C52" s="86" t="s">
        <v>203</v>
      </c>
      <c r="D52" s="85"/>
    </row>
    <row r="53" spans="1:4" x14ac:dyDescent="0.25">
      <c r="A53" s="85" t="s">
        <v>204</v>
      </c>
      <c r="B53" s="85" t="s">
        <v>2</v>
      </c>
      <c r="C53" s="86" t="s">
        <v>205</v>
      </c>
      <c r="D53" s="85" t="s">
        <v>206</v>
      </c>
    </row>
    <row r="54" spans="1:4" ht="49.5" x14ac:dyDescent="0.25">
      <c r="A54" s="85" t="s">
        <v>207</v>
      </c>
      <c r="B54" s="85" t="s">
        <v>2</v>
      </c>
      <c r="C54" s="86" t="s">
        <v>205</v>
      </c>
      <c r="D54" s="85" t="s">
        <v>208</v>
      </c>
    </row>
    <row r="55" spans="1:4" ht="99" x14ac:dyDescent="0.25">
      <c r="A55" s="85" t="s">
        <v>209</v>
      </c>
      <c r="B55" s="85" t="s">
        <v>2</v>
      </c>
      <c r="C55" s="86" t="s">
        <v>210</v>
      </c>
      <c r="D55" s="85" t="s">
        <v>211</v>
      </c>
    </row>
    <row r="56" spans="1:4" x14ac:dyDescent="0.25">
      <c r="A56" s="152" t="s">
        <v>212</v>
      </c>
      <c r="B56" s="152"/>
      <c r="C56" s="152"/>
      <c r="D56" s="152"/>
    </row>
    <row r="57" spans="1:4" x14ac:dyDescent="0.25">
      <c r="A57" s="87" t="s">
        <v>213</v>
      </c>
      <c r="B57" s="88" t="s">
        <v>2</v>
      </c>
      <c r="C57" s="89" t="s">
        <v>214</v>
      </c>
      <c r="D57" s="90"/>
    </row>
    <row r="58" spans="1:4" x14ac:dyDescent="0.25">
      <c r="C58" s="84"/>
    </row>
    <row r="59" spans="1:4" x14ac:dyDescent="0.25">
      <c r="C59" s="84"/>
    </row>
    <row r="60" spans="1:4" x14ac:dyDescent="0.25">
      <c r="C60" s="84"/>
    </row>
    <row r="61" spans="1:4" x14ac:dyDescent="0.25">
      <c r="C61" s="84"/>
    </row>
    <row r="62" spans="1:4" x14ac:dyDescent="0.25">
      <c r="C62" s="84"/>
    </row>
    <row r="63" spans="1:4" x14ac:dyDescent="0.25">
      <c r="C63" s="84"/>
    </row>
    <row r="64" spans="1:4" x14ac:dyDescent="0.25">
      <c r="C64" s="84"/>
    </row>
    <row r="65" spans="3:3" x14ac:dyDescent="0.25">
      <c r="C65" s="84"/>
    </row>
    <row r="66" spans="3:3" x14ac:dyDescent="0.25">
      <c r="C66" s="84"/>
    </row>
    <row r="67" spans="3:3" x14ac:dyDescent="0.25">
      <c r="C67" s="84"/>
    </row>
    <row r="68" spans="3:3" x14ac:dyDescent="0.25">
      <c r="C68" s="84"/>
    </row>
    <row r="69" spans="3:3" x14ac:dyDescent="0.25">
      <c r="C69" s="84"/>
    </row>
    <row r="70" spans="3:3" x14ac:dyDescent="0.25">
      <c r="C70" s="84"/>
    </row>
    <row r="71" spans="3:3" x14ac:dyDescent="0.25">
      <c r="C71" s="84"/>
    </row>
    <row r="72" spans="3:3" x14ac:dyDescent="0.25">
      <c r="C72" s="84"/>
    </row>
    <row r="73" spans="3:3" ht="74.25" customHeight="1" x14ac:dyDescent="0.25">
      <c r="C73" s="84"/>
    </row>
    <row r="74" spans="3:3" x14ac:dyDescent="0.25">
      <c r="C74" s="84"/>
    </row>
    <row r="75" spans="3:3" x14ac:dyDescent="0.25">
      <c r="C75" s="84"/>
    </row>
    <row r="76" spans="3:3" x14ac:dyDescent="0.25">
      <c r="C76" s="84"/>
    </row>
    <row r="77" spans="3:3" ht="155.25" customHeight="1" x14ac:dyDescent="0.25">
      <c r="C77" s="84"/>
    </row>
    <row r="78" spans="3:3" x14ac:dyDescent="0.25">
      <c r="C78" s="84"/>
    </row>
    <row r="79" spans="3:3" x14ac:dyDescent="0.25">
      <c r="C79" s="84"/>
    </row>
    <row r="80" spans="3:3" x14ac:dyDescent="0.25">
      <c r="C80" s="84"/>
    </row>
    <row r="81" spans="3:3" x14ac:dyDescent="0.25">
      <c r="C81" s="84"/>
    </row>
    <row r="82" spans="3:3" x14ac:dyDescent="0.25">
      <c r="C82" s="84"/>
    </row>
    <row r="83" spans="3:3" x14ac:dyDescent="0.25">
      <c r="C83" s="84"/>
    </row>
    <row r="84" spans="3:3" x14ac:dyDescent="0.25">
      <c r="C84" s="84"/>
    </row>
    <row r="85" spans="3:3" x14ac:dyDescent="0.25">
      <c r="C85" s="84"/>
    </row>
    <row r="86" spans="3:3" x14ac:dyDescent="0.25">
      <c r="C86" s="84"/>
    </row>
    <row r="87" spans="3:3" x14ac:dyDescent="0.25">
      <c r="C87" s="84"/>
    </row>
    <row r="88" spans="3:3" x14ac:dyDescent="0.25">
      <c r="C88" s="84"/>
    </row>
    <row r="89" spans="3:3" x14ac:dyDescent="0.25">
      <c r="C89" s="84"/>
    </row>
    <row r="90" spans="3:3" x14ac:dyDescent="0.25">
      <c r="C90" s="84"/>
    </row>
    <row r="91" spans="3:3" x14ac:dyDescent="0.25">
      <c r="C91" s="84"/>
    </row>
    <row r="92" spans="3:3" x14ac:dyDescent="0.25">
      <c r="C92" s="84"/>
    </row>
    <row r="93" spans="3:3" x14ac:dyDescent="0.25">
      <c r="C93" s="84"/>
    </row>
    <row r="94" spans="3:3" x14ac:dyDescent="0.25">
      <c r="C94" s="84"/>
    </row>
    <row r="95" spans="3:3" ht="230.25" customHeight="1" x14ac:dyDescent="0.25">
      <c r="C95" s="84"/>
    </row>
    <row r="96" spans="3:3" x14ac:dyDescent="0.25">
      <c r="C96" s="84"/>
    </row>
    <row r="97" spans="3:3" x14ac:dyDescent="0.25">
      <c r="C97" s="84"/>
    </row>
    <row r="98" spans="3:3" x14ac:dyDescent="0.25">
      <c r="C98" s="84"/>
    </row>
    <row r="99" spans="3:3" x14ac:dyDescent="0.25">
      <c r="C99" s="84"/>
    </row>
    <row r="100" spans="3:3" x14ac:dyDescent="0.25">
      <c r="C100" s="84"/>
    </row>
    <row r="101" spans="3:3" x14ac:dyDescent="0.25">
      <c r="C101" s="84"/>
    </row>
    <row r="102" spans="3:3" x14ac:dyDescent="0.25">
      <c r="C102" s="84"/>
    </row>
    <row r="103" spans="3:3" x14ac:dyDescent="0.25">
      <c r="C103" s="84"/>
    </row>
    <row r="104" spans="3:3" x14ac:dyDescent="0.25">
      <c r="C104" s="84"/>
    </row>
    <row r="105" spans="3:3" x14ac:dyDescent="0.25">
      <c r="C105" s="84"/>
    </row>
    <row r="106" spans="3:3" x14ac:dyDescent="0.25">
      <c r="C106" s="84"/>
    </row>
    <row r="107" spans="3:3" x14ac:dyDescent="0.25">
      <c r="C107" s="84"/>
    </row>
    <row r="108" spans="3:3" x14ac:dyDescent="0.25">
      <c r="C108" s="84"/>
    </row>
    <row r="109" spans="3:3" x14ac:dyDescent="0.25">
      <c r="C109" s="84"/>
    </row>
    <row r="110" spans="3:3" x14ac:dyDescent="0.25">
      <c r="C110" s="84"/>
    </row>
    <row r="111" spans="3:3" x14ac:dyDescent="0.25">
      <c r="C111" s="84"/>
    </row>
    <row r="112" spans="3:3" x14ac:dyDescent="0.25">
      <c r="C112" s="84"/>
    </row>
    <row r="113" spans="3:3" x14ac:dyDescent="0.25">
      <c r="C113" s="84"/>
    </row>
    <row r="114" spans="3:3" x14ac:dyDescent="0.25">
      <c r="C114" s="84"/>
    </row>
    <row r="115" spans="3:3" x14ac:dyDescent="0.25">
      <c r="C115" s="84"/>
    </row>
    <row r="116" spans="3:3" x14ac:dyDescent="0.25">
      <c r="C116" s="84"/>
    </row>
    <row r="117" spans="3:3" ht="123.75" customHeight="1" x14ac:dyDescent="0.25">
      <c r="C117" s="84"/>
    </row>
    <row r="118" spans="3:3" x14ac:dyDescent="0.25">
      <c r="C118" s="84"/>
    </row>
    <row r="119" spans="3:3" x14ac:dyDescent="0.25">
      <c r="C119" s="84"/>
    </row>
    <row r="120" spans="3:3" x14ac:dyDescent="0.25">
      <c r="C120" s="84"/>
    </row>
    <row r="121" spans="3:3" x14ac:dyDescent="0.25">
      <c r="C121" s="84"/>
    </row>
    <row r="122" spans="3:3" x14ac:dyDescent="0.25">
      <c r="C122" s="84"/>
    </row>
    <row r="123" spans="3:3" x14ac:dyDescent="0.25">
      <c r="C123" s="84"/>
    </row>
    <row r="124" spans="3:3" x14ac:dyDescent="0.25">
      <c r="C124" s="84"/>
    </row>
    <row r="125" spans="3:3" x14ac:dyDescent="0.25">
      <c r="C125" s="84"/>
    </row>
    <row r="126" spans="3:3" x14ac:dyDescent="0.25">
      <c r="C126" s="84"/>
    </row>
    <row r="127" spans="3:3" x14ac:dyDescent="0.25">
      <c r="C127" s="84"/>
    </row>
    <row r="128" spans="3:3" x14ac:dyDescent="0.25">
      <c r="C128" s="84"/>
    </row>
    <row r="129" spans="3:3" x14ac:dyDescent="0.25">
      <c r="C129" s="84"/>
    </row>
    <row r="130" spans="3:3" x14ac:dyDescent="0.25">
      <c r="C130" s="84"/>
    </row>
    <row r="131" spans="3:3" x14ac:dyDescent="0.25">
      <c r="C131" s="84"/>
    </row>
    <row r="132" spans="3:3" x14ac:dyDescent="0.25">
      <c r="C132" s="84"/>
    </row>
    <row r="133" spans="3:3" x14ac:dyDescent="0.25">
      <c r="C133" s="84"/>
    </row>
    <row r="134" spans="3:3" x14ac:dyDescent="0.25">
      <c r="C134" s="84"/>
    </row>
    <row r="135" spans="3:3" x14ac:dyDescent="0.25">
      <c r="C135" s="84"/>
    </row>
    <row r="136" spans="3:3" x14ac:dyDescent="0.25">
      <c r="C136" s="84"/>
    </row>
    <row r="137" spans="3:3" x14ac:dyDescent="0.25">
      <c r="C137" s="84"/>
    </row>
    <row r="138" spans="3:3" x14ac:dyDescent="0.25">
      <c r="C138" s="84"/>
    </row>
    <row r="139" spans="3:3" x14ac:dyDescent="0.25">
      <c r="C139" s="84"/>
    </row>
    <row r="140" spans="3:3" x14ac:dyDescent="0.25">
      <c r="C140" s="84"/>
    </row>
    <row r="141" spans="3:3" x14ac:dyDescent="0.25">
      <c r="C141" s="84"/>
    </row>
    <row r="142" spans="3:3" x14ac:dyDescent="0.25">
      <c r="C142" s="84"/>
    </row>
    <row r="143" spans="3:3" x14ac:dyDescent="0.25">
      <c r="C143" s="84"/>
    </row>
    <row r="144" spans="3:3" x14ac:dyDescent="0.25">
      <c r="C144" s="84"/>
    </row>
    <row r="145" spans="3:3" x14ac:dyDescent="0.25">
      <c r="C145" s="84"/>
    </row>
    <row r="146" spans="3:3" x14ac:dyDescent="0.25">
      <c r="C146" s="84"/>
    </row>
    <row r="147" spans="3:3" x14ac:dyDescent="0.25">
      <c r="C147" s="84"/>
    </row>
    <row r="148" spans="3:3" x14ac:dyDescent="0.25">
      <c r="C148" s="84"/>
    </row>
    <row r="149" spans="3:3" x14ac:dyDescent="0.25">
      <c r="C149" s="84"/>
    </row>
    <row r="150" spans="3:3" x14ac:dyDescent="0.25">
      <c r="C150" s="84"/>
    </row>
    <row r="151" spans="3:3" x14ac:dyDescent="0.25">
      <c r="C151" s="84"/>
    </row>
    <row r="152" spans="3:3" s="91" customFormat="1" x14ac:dyDescent="0.3"/>
    <row r="153" spans="3:3" s="91" customFormat="1" ht="35.25" customHeight="1" x14ac:dyDescent="0.3"/>
    <row r="154" spans="3:3" x14ac:dyDescent="0.25">
      <c r="C154" s="84"/>
    </row>
    <row r="155" spans="3:3" x14ac:dyDescent="0.25">
      <c r="C155" s="84"/>
    </row>
    <row r="156" spans="3:3" x14ac:dyDescent="0.25">
      <c r="C156" s="84"/>
    </row>
    <row r="157" spans="3:3" x14ac:dyDescent="0.25">
      <c r="C157" s="84"/>
    </row>
    <row r="158" spans="3:3" s="91" customFormat="1" x14ac:dyDescent="0.3"/>
    <row r="159" spans="3:3" ht="78" customHeight="1" x14ac:dyDescent="0.25">
      <c r="C159" s="84"/>
    </row>
  </sheetData>
  <mergeCells count="16">
    <mergeCell ref="A47:D47"/>
    <mergeCell ref="A49:D49"/>
    <mergeCell ref="A51:D51"/>
    <mergeCell ref="A56:D56"/>
    <mergeCell ref="A6:D6"/>
    <mergeCell ref="A12:D12"/>
    <mergeCell ref="A13:D13"/>
    <mergeCell ref="A21:D21"/>
    <mergeCell ref="A27:D27"/>
    <mergeCell ref="A31:D31"/>
    <mergeCell ref="A1:D1"/>
    <mergeCell ref="A2:D2"/>
    <mergeCell ref="A3:A5"/>
    <mergeCell ref="B3:B5"/>
    <mergeCell ref="C3:C5"/>
    <mergeCell ref="D3:D5"/>
  </mergeCells>
  <pageMargins left="0.70866141732283472" right="0.70866141732283472" top="0.74803149606299213" bottom="0.74803149606299213" header="0" footer="0"/>
  <pageSetup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election activeCell="A3" sqref="A3:O3"/>
    </sheetView>
  </sheetViews>
  <sheetFormatPr baseColWidth="10" defaultRowHeight="15" x14ac:dyDescent="0.25"/>
  <cols>
    <col min="1" max="1" width="21.42578125" bestFit="1" customWidth="1"/>
    <col min="2" max="2" width="48.7109375" customWidth="1"/>
    <col min="3" max="3" width="10.42578125" customWidth="1"/>
    <col min="4" max="4" width="6.28515625" bestFit="1" customWidth="1"/>
    <col min="5" max="5" width="26.7109375" style="10" customWidth="1"/>
    <col min="6" max="6" width="2.28515625" customWidth="1"/>
    <col min="7" max="7" width="7.140625" bestFit="1" customWidth="1"/>
    <col min="8" max="8" width="21" style="7" customWidth="1"/>
    <col min="9" max="9" width="23.140625" customWidth="1"/>
    <col min="11" max="11" width="13.140625" customWidth="1"/>
    <col min="12" max="12" width="10.5703125" customWidth="1"/>
    <col min="13" max="13" width="14.28515625" style="8" customWidth="1"/>
    <col min="14" max="14" width="9.42578125" customWidth="1"/>
    <col min="15" max="15" width="22.140625" customWidth="1"/>
    <col min="246" max="246" width="21.28515625" bestFit="1" customWidth="1"/>
    <col min="247" max="247" width="21.42578125" bestFit="1" customWidth="1"/>
    <col min="248" max="248" width="48.7109375" customWidth="1"/>
    <col min="249" max="249" width="8.42578125" bestFit="1" customWidth="1"/>
    <col min="250" max="250" width="6.28515625" bestFit="1" customWidth="1"/>
    <col min="252" max="252" width="25.28515625" customWidth="1"/>
    <col min="253" max="253" width="9.42578125" customWidth="1"/>
    <col min="254" max="254" width="15" customWidth="1"/>
    <col min="255" max="255" width="5.28515625" bestFit="1" customWidth="1"/>
    <col min="256" max="256" width="17.5703125" customWidth="1"/>
    <col min="257" max="257" width="19.85546875" customWidth="1"/>
    <col min="258" max="258" width="26.7109375" customWidth="1"/>
    <col min="260" max="260" width="13.140625" customWidth="1"/>
    <col min="261" max="261" width="8.5703125" customWidth="1"/>
    <col min="262" max="262" width="6.7109375" bestFit="1" customWidth="1"/>
    <col min="263" max="263" width="7" customWidth="1"/>
    <col min="264" max="264" width="6.7109375" customWidth="1"/>
    <col min="265" max="265" width="20.7109375" customWidth="1"/>
    <col min="266" max="266" width="10.5703125" customWidth="1"/>
    <col min="267" max="267" width="24.7109375" customWidth="1"/>
    <col min="268" max="268" width="12.140625" customWidth="1"/>
    <col min="269" max="269" width="9.42578125" customWidth="1"/>
    <col min="502" max="502" width="21.28515625" bestFit="1" customWidth="1"/>
    <col min="503" max="503" width="21.42578125" bestFit="1" customWidth="1"/>
    <col min="504" max="504" width="48.7109375" customWidth="1"/>
    <col min="505" max="505" width="8.42578125" bestFit="1" customWidth="1"/>
    <col min="506" max="506" width="6.28515625" bestFit="1" customWidth="1"/>
    <col min="508" max="508" width="25.28515625" customWidth="1"/>
    <col min="509" max="509" width="9.42578125" customWidth="1"/>
    <col min="510" max="510" width="15" customWidth="1"/>
    <col min="511" max="511" width="5.28515625" bestFit="1" customWidth="1"/>
    <col min="512" max="512" width="17.5703125" customWidth="1"/>
    <col min="513" max="513" width="19.85546875" customWidth="1"/>
    <col min="514" max="514" width="26.7109375" customWidth="1"/>
    <col min="516" max="516" width="13.140625" customWidth="1"/>
    <col min="517" max="517" width="8.5703125" customWidth="1"/>
    <col min="518" max="518" width="6.7109375" bestFit="1" customWidth="1"/>
    <col min="519" max="519" width="7" customWidth="1"/>
    <col min="520" max="520" width="6.7109375" customWidth="1"/>
    <col min="521" max="521" width="20.7109375" customWidth="1"/>
    <col min="522" max="522" width="10.5703125" customWidth="1"/>
    <col min="523" max="523" width="24.7109375" customWidth="1"/>
    <col min="524" max="524" width="12.140625" customWidth="1"/>
    <col min="525" max="525" width="9.42578125" customWidth="1"/>
    <col min="758" max="758" width="21.28515625" bestFit="1" customWidth="1"/>
    <col min="759" max="759" width="21.42578125" bestFit="1" customWidth="1"/>
    <col min="760" max="760" width="48.7109375" customWidth="1"/>
    <col min="761" max="761" width="8.42578125" bestFit="1" customWidth="1"/>
    <col min="762" max="762" width="6.28515625" bestFit="1" customWidth="1"/>
    <col min="764" max="764" width="25.28515625" customWidth="1"/>
    <col min="765" max="765" width="9.42578125" customWidth="1"/>
    <col min="766" max="766" width="15" customWidth="1"/>
    <col min="767" max="767" width="5.28515625" bestFit="1" customWidth="1"/>
    <col min="768" max="768" width="17.5703125" customWidth="1"/>
    <col min="769" max="769" width="19.85546875" customWidth="1"/>
    <col min="770" max="770" width="26.7109375" customWidth="1"/>
    <col min="772" max="772" width="13.140625" customWidth="1"/>
    <col min="773" max="773" width="8.5703125" customWidth="1"/>
    <col min="774" max="774" width="6.7109375" bestFit="1" customWidth="1"/>
    <col min="775" max="775" width="7" customWidth="1"/>
    <col min="776" max="776" width="6.7109375" customWidth="1"/>
    <col min="777" max="777" width="20.7109375" customWidth="1"/>
    <col min="778" max="778" width="10.5703125" customWidth="1"/>
    <col min="779" max="779" width="24.7109375" customWidth="1"/>
    <col min="780" max="780" width="12.140625" customWidth="1"/>
    <col min="781" max="781" width="9.42578125" customWidth="1"/>
    <col min="1014" max="1014" width="21.28515625" bestFit="1" customWidth="1"/>
    <col min="1015" max="1015" width="21.42578125" bestFit="1" customWidth="1"/>
    <col min="1016" max="1016" width="48.7109375" customWidth="1"/>
    <col min="1017" max="1017" width="8.42578125" bestFit="1" customWidth="1"/>
    <col min="1018" max="1018" width="6.28515625" bestFit="1" customWidth="1"/>
    <col min="1020" max="1020" width="25.28515625" customWidth="1"/>
    <col min="1021" max="1021" width="9.42578125" customWidth="1"/>
    <col min="1022" max="1022" width="15" customWidth="1"/>
    <col min="1023" max="1023" width="5.28515625" bestFit="1" customWidth="1"/>
    <col min="1024" max="1024" width="17.5703125" customWidth="1"/>
    <col min="1025" max="1025" width="19.85546875" customWidth="1"/>
    <col min="1026" max="1026" width="26.7109375" customWidth="1"/>
    <col min="1028" max="1028" width="13.140625" customWidth="1"/>
    <col min="1029" max="1029" width="8.5703125" customWidth="1"/>
    <col min="1030" max="1030" width="6.7109375" bestFit="1" customWidth="1"/>
    <col min="1031" max="1031" width="7" customWidth="1"/>
    <col min="1032" max="1032" width="6.7109375" customWidth="1"/>
    <col min="1033" max="1033" width="20.7109375" customWidth="1"/>
    <col min="1034" max="1034" width="10.5703125" customWidth="1"/>
    <col min="1035" max="1035" width="24.7109375" customWidth="1"/>
    <col min="1036" max="1036" width="12.140625" customWidth="1"/>
    <col min="1037" max="1037" width="9.42578125" customWidth="1"/>
    <col min="1270" max="1270" width="21.28515625" bestFit="1" customWidth="1"/>
    <col min="1271" max="1271" width="21.42578125" bestFit="1" customWidth="1"/>
    <col min="1272" max="1272" width="48.7109375" customWidth="1"/>
    <col min="1273" max="1273" width="8.42578125" bestFit="1" customWidth="1"/>
    <col min="1274" max="1274" width="6.28515625" bestFit="1" customWidth="1"/>
    <col min="1276" max="1276" width="25.28515625" customWidth="1"/>
    <col min="1277" max="1277" width="9.42578125" customWidth="1"/>
    <col min="1278" max="1278" width="15" customWidth="1"/>
    <col min="1279" max="1279" width="5.28515625" bestFit="1" customWidth="1"/>
    <col min="1280" max="1280" width="17.5703125" customWidth="1"/>
    <col min="1281" max="1281" width="19.85546875" customWidth="1"/>
    <col min="1282" max="1282" width="26.7109375" customWidth="1"/>
    <col min="1284" max="1284" width="13.140625" customWidth="1"/>
    <col min="1285" max="1285" width="8.5703125" customWidth="1"/>
    <col min="1286" max="1286" width="6.7109375" bestFit="1" customWidth="1"/>
    <col min="1287" max="1287" width="7" customWidth="1"/>
    <col min="1288" max="1288" width="6.7109375" customWidth="1"/>
    <col min="1289" max="1289" width="20.7109375" customWidth="1"/>
    <col min="1290" max="1290" width="10.5703125" customWidth="1"/>
    <col min="1291" max="1291" width="24.7109375" customWidth="1"/>
    <col min="1292" max="1292" width="12.140625" customWidth="1"/>
    <col min="1293" max="1293" width="9.42578125" customWidth="1"/>
    <col min="1526" max="1526" width="21.28515625" bestFit="1" customWidth="1"/>
    <col min="1527" max="1527" width="21.42578125" bestFit="1" customWidth="1"/>
    <col min="1528" max="1528" width="48.7109375" customWidth="1"/>
    <col min="1529" max="1529" width="8.42578125" bestFit="1" customWidth="1"/>
    <col min="1530" max="1530" width="6.28515625" bestFit="1" customWidth="1"/>
    <col min="1532" max="1532" width="25.28515625" customWidth="1"/>
    <col min="1533" max="1533" width="9.42578125" customWidth="1"/>
    <col min="1534" max="1534" width="15" customWidth="1"/>
    <col min="1535" max="1535" width="5.28515625" bestFit="1" customWidth="1"/>
    <col min="1536" max="1536" width="17.5703125" customWidth="1"/>
    <col min="1537" max="1537" width="19.85546875" customWidth="1"/>
    <col min="1538" max="1538" width="26.7109375" customWidth="1"/>
    <col min="1540" max="1540" width="13.140625" customWidth="1"/>
    <col min="1541" max="1541" width="8.5703125" customWidth="1"/>
    <col min="1542" max="1542" width="6.7109375" bestFit="1" customWidth="1"/>
    <col min="1543" max="1543" width="7" customWidth="1"/>
    <col min="1544" max="1544" width="6.7109375" customWidth="1"/>
    <col min="1545" max="1545" width="20.7109375" customWidth="1"/>
    <col min="1546" max="1546" width="10.5703125" customWidth="1"/>
    <col min="1547" max="1547" width="24.7109375" customWidth="1"/>
    <col min="1548" max="1548" width="12.140625" customWidth="1"/>
    <col min="1549" max="1549" width="9.42578125" customWidth="1"/>
    <col min="1782" max="1782" width="21.28515625" bestFit="1" customWidth="1"/>
    <col min="1783" max="1783" width="21.42578125" bestFit="1" customWidth="1"/>
    <col min="1784" max="1784" width="48.7109375" customWidth="1"/>
    <col min="1785" max="1785" width="8.42578125" bestFit="1" customWidth="1"/>
    <col min="1786" max="1786" width="6.28515625" bestFit="1" customWidth="1"/>
    <col min="1788" max="1788" width="25.28515625" customWidth="1"/>
    <col min="1789" max="1789" width="9.42578125" customWidth="1"/>
    <col min="1790" max="1790" width="15" customWidth="1"/>
    <col min="1791" max="1791" width="5.28515625" bestFit="1" customWidth="1"/>
    <col min="1792" max="1792" width="17.5703125" customWidth="1"/>
    <col min="1793" max="1793" width="19.85546875" customWidth="1"/>
    <col min="1794" max="1794" width="26.7109375" customWidth="1"/>
    <col min="1796" max="1796" width="13.140625" customWidth="1"/>
    <col min="1797" max="1797" width="8.5703125" customWidth="1"/>
    <col min="1798" max="1798" width="6.7109375" bestFit="1" customWidth="1"/>
    <col min="1799" max="1799" width="7" customWidth="1"/>
    <col min="1800" max="1800" width="6.7109375" customWidth="1"/>
    <col min="1801" max="1801" width="20.7109375" customWidth="1"/>
    <col min="1802" max="1802" width="10.5703125" customWidth="1"/>
    <col min="1803" max="1803" width="24.7109375" customWidth="1"/>
    <col min="1804" max="1804" width="12.140625" customWidth="1"/>
    <col min="1805" max="1805" width="9.42578125" customWidth="1"/>
    <col min="2038" max="2038" width="21.28515625" bestFit="1" customWidth="1"/>
    <col min="2039" max="2039" width="21.42578125" bestFit="1" customWidth="1"/>
    <col min="2040" max="2040" width="48.7109375" customWidth="1"/>
    <col min="2041" max="2041" width="8.42578125" bestFit="1" customWidth="1"/>
    <col min="2042" max="2042" width="6.28515625" bestFit="1" customWidth="1"/>
    <col min="2044" max="2044" width="25.28515625" customWidth="1"/>
    <col min="2045" max="2045" width="9.42578125" customWidth="1"/>
    <col min="2046" max="2046" width="15" customWidth="1"/>
    <col min="2047" max="2047" width="5.28515625" bestFit="1" customWidth="1"/>
    <col min="2048" max="2048" width="17.5703125" customWidth="1"/>
    <col min="2049" max="2049" width="19.85546875" customWidth="1"/>
    <col min="2050" max="2050" width="26.7109375" customWidth="1"/>
    <col min="2052" max="2052" width="13.140625" customWidth="1"/>
    <col min="2053" max="2053" width="8.5703125" customWidth="1"/>
    <col min="2054" max="2054" width="6.7109375" bestFit="1" customWidth="1"/>
    <col min="2055" max="2055" width="7" customWidth="1"/>
    <col min="2056" max="2056" width="6.7109375" customWidth="1"/>
    <col min="2057" max="2057" width="20.7109375" customWidth="1"/>
    <col min="2058" max="2058" width="10.5703125" customWidth="1"/>
    <col min="2059" max="2059" width="24.7109375" customWidth="1"/>
    <col min="2060" max="2060" width="12.140625" customWidth="1"/>
    <col min="2061" max="2061" width="9.42578125" customWidth="1"/>
    <col min="2294" max="2294" width="21.28515625" bestFit="1" customWidth="1"/>
    <col min="2295" max="2295" width="21.42578125" bestFit="1" customWidth="1"/>
    <col min="2296" max="2296" width="48.7109375" customWidth="1"/>
    <col min="2297" max="2297" width="8.42578125" bestFit="1" customWidth="1"/>
    <col min="2298" max="2298" width="6.28515625" bestFit="1" customWidth="1"/>
    <col min="2300" max="2300" width="25.28515625" customWidth="1"/>
    <col min="2301" max="2301" width="9.42578125" customWidth="1"/>
    <col min="2302" max="2302" width="15" customWidth="1"/>
    <col min="2303" max="2303" width="5.28515625" bestFit="1" customWidth="1"/>
    <col min="2304" max="2304" width="17.5703125" customWidth="1"/>
    <col min="2305" max="2305" width="19.85546875" customWidth="1"/>
    <col min="2306" max="2306" width="26.7109375" customWidth="1"/>
    <col min="2308" max="2308" width="13.140625" customWidth="1"/>
    <col min="2309" max="2309" width="8.5703125" customWidth="1"/>
    <col min="2310" max="2310" width="6.7109375" bestFit="1" customWidth="1"/>
    <col min="2311" max="2311" width="7" customWidth="1"/>
    <col min="2312" max="2312" width="6.7109375" customWidth="1"/>
    <col min="2313" max="2313" width="20.7109375" customWidth="1"/>
    <col min="2314" max="2314" width="10.5703125" customWidth="1"/>
    <col min="2315" max="2315" width="24.7109375" customWidth="1"/>
    <col min="2316" max="2316" width="12.140625" customWidth="1"/>
    <col min="2317" max="2317" width="9.42578125" customWidth="1"/>
    <col min="2550" max="2550" width="21.28515625" bestFit="1" customWidth="1"/>
    <col min="2551" max="2551" width="21.42578125" bestFit="1" customWidth="1"/>
    <col min="2552" max="2552" width="48.7109375" customWidth="1"/>
    <col min="2553" max="2553" width="8.42578125" bestFit="1" customWidth="1"/>
    <col min="2554" max="2554" width="6.28515625" bestFit="1" customWidth="1"/>
    <col min="2556" max="2556" width="25.28515625" customWidth="1"/>
    <col min="2557" max="2557" width="9.42578125" customWidth="1"/>
    <col min="2558" max="2558" width="15" customWidth="1"/>
    <col min="2559" max="2559" width="5.28515625" bestFit="1" customWidth="1"/>
    <col min="2560" max="2560" width="17.5703125" customWidth="1"/>
    <col min="2561" max="2561" width="19.85546875" customWidth="1"/>
    <col min="2562" max="2562" width="26.7109375" customWidth="1"/>
    <col min="2564" max="2564" width="13.140625" customWidth="1"/>
    <col min="2565" max="2565" width="8.5703125" customWidth="1"/>
    <col min="2566" max="2566" width="6.7109375" bestFit="1" customWidth="1"/>
    <col min="2567" max="2567" width="7" customWidth="1"/>
    <col min="2568" max="2568" width="6.7109375" customWidth="1"/>
    <col min="2569" max="2569" width="20.7109375" customWidth="1"/>
    <col min="2570" max="2570" width="10.5703125" customWidth="1"/>
    <col min="2571" max="2571" width="24.7109375" customWidth="1"/>
    <col min="2572" max="2572" width="12.140625" customWidth="1"/>
    <col min="2573" max="2573" width="9.42578125" customWidth="1"/>
    <col min="2806" max="2806" width="21.28515625" bestFit="1" customWidth="1"/>
    <col min="2807" max="2807" width="21.42578125" bestFit="1" customWidth="1"/>
    <col min="2808" max="2808" width="48.7109375" customWidth="1"/>
    <col min="2809" max="2809" width="8.42578125" bestFit="1" customWidth="1"/>
    <col min="2810" max="2810" width="6.28515625" bestFit="1" customWidth="1"/>
    <col min="2812" max="2812" width="25.28515625" customWidth="1"/>
    <col min="2813" max="2813" width="9.42578125" customWidth="1"/>
    <col min="2814" max="2814" width="15" customWidth="1"/>
    <col min="2815" max="2815" width="5.28515625" bestFit="1" customWidth="1"/>
    <col min="2816" max="2816" width="17.5703125" customWidth="1"/>
    <col min="2817" max="2817" width="19.85546875" customWidth="1"/>
    <col min="2818" max="2818" width="26.7109375" customWidth="1"/>
    <col min="2820" max="2820" width="13.140625" customWidth="1"/>
    <col min="2821" max="2821" width="8.5703125" customWidth="1"/>
    <col min="2822" max="2822" width="6.7109375" bestFit="1" customWidth="1"/>
    <col min="2823" max="2823" width="7" customWidth="1"/>
    <col min="2824" max="2824" width="6.7109375" customWidth="1"/>
    <col min="2825" max="2825" width="20.7109375" customWidth="1"/>
    <col min="2826" max="2826" width="10.5703125" customWidth="1"/>
    <col min="2827" max="2827" width="24.7109375" customWidth="1"/>
    <col min="2828" max="2828" width="12.140625" customWidth="1"/>
    <col min="2829" max="2829" width="9.42578125" customWidth="1"/>
    <col min="3062" max="3062" width="21.28515625" bestFit="1" customWidth="1"/>
    <col min="3063" max="3063" width="21.42578125" bestFit="1" customWidth="1"/>
    <col min="3064" max="3064" width="48.7109375" customWidth="1"/>
    <col min="3065" max="3065" width="8.42578125" bestFit="1" customWidth="1"/>
    <col min="3066" max="3066" width="6.28515625" bestFit="1" customWidth="1"/>
    <col min="3068" max="3068" width="25.28515625" customWidth="1"/>
    <col min="3069" max="3069" width="9.42578125" customWidth="1"/>
    <col min="3070" max="3070" width="15" customWidth="1"/>
    <col min="3071" max="3071" width="5.28515625" bestFit="1" customWidth="1"/>
    <col min="3072" max="3072" width="17.5703125" customWidth="1"/>
    <col min="3073" max="3073" width="19.85546875" customWidth="1"/>
    <col min="3074" max="3074" width="26.7109375" customWidth="1"/>
    <col min="3076" max="3076" width="13.140625" customWidth="1"/>
    <col min="3077" max="3077" width="8.5703125" customWidth="1"/>
    <col min="3078" max="3078" width="6.7109375" bestFit="1" customWidth="1"/>
    <col min="3079" max="3079" width="7" customWidth="1"/>
    <col min="3080" max="3080" width="6.7109375" customWidth="1"/>
    <col min="3081" max="3081" width="20.7109375" customWidth="1"/>
    <col min="3082" max="3082" width="10.5703125" customWidth="1"/>
    <col min="3083" max="3083" width="24.7109375" customWidth="1"/>
    <col min="3084" max="3084" width="12.140625" customWidth="1"/>
    <col min="3085" max="3085" width="9.42578125" customWidth="1"/>
    <col min="3318" max="3318" width="21.28515625" bestFit="1" customWidth="1"/>
    <col min="3319" max="3319" width="21.42578125" bestFit="1" customWidth="1"/>
    <col min="3320" max="3320" width="48.7109375" customWidth="1"/>
    <col min="3321" max="3321" width="8.42578125" bestFit="1" customWidth="1"/>
    <col min="3322" max="3322" width="6.28515625" bestFit="1" customWidth="1"/>
    <col min="3324" max="3324" width="25.28515625" customWidth="1"/>
    <col min="3325" max="3325" width="9.42578125" customWidth="1"/>
    <col min="3326" max="3326" width="15" customWidth="1"/>
    <col min="3327" max="3327" width="5.28515625" bestFit="1" customWidth="1"/>
    <col min="3328" max="3328" width="17.5703125" customWidth="1"/>
    <col min="3329" max="3329" width="19.85546875" customWidth="1"/>
    <col min="3330" max="3330" width="26.7109375" customWidth="1"/>
    <col min="3332" max="3332" width="13.140625" customWidth="1"/>
    <col min="3333" max="3333" width="8.5703125" customWidth="1"/>
    <col min="3334" max="3334" width="6.7109375" bestFit="1" customWidth="1"/>
    <col min="3335" max="3335" width="7" customWidth="1"/>
    <col min="3336" max="3336" width="6.7109375" customWidth="1"/>
    <col min="3337" max="3337" width="20.7109375" customWidth="1"/>
    <col min="3338" max="3338" width="10.5703125" customWidth="1"/>
    <col min="3339" max="3339" width="24.7109375" customWidth="1"/>
    <col min="3340" max="3340" width="12.140625" customWidth="1"/>
    <col min="3341" max="3341" width="9.42578125" customWidth="1"/>
    <col min="3574" max="3574" width="21.28515625" bestFit="1" customWidth="1"/>
    <col min="3575" max="3575" width="21.42578125" bestFit="1" customWidth="1"/>
    <col min="3576" max="3576" width="48.7109375" customWidth="1"/>
    <col min="3577" max="3577" width="8.42578125" bestFit="1" customWidth="1"/>
    <col min="3578" max="3578" width="6.28515625" bestFit="1" customWidth="1"/>
    <col min="3580" max="3580" width="25.28515625" customWidth="1"/>
    <col min="3581" max="3581" width="9.42578125" customWidth="1"/>
    <col min="3582" max="3582" width="15" customWidth="1"/>
    <col min="3583" max="3583" width="5.28515625" bestFit="1" customWidth="1"/>
    <col min="3584" max="3584" width="17.5703125" customWidth="1"/>
    <col min="3585" max="3585" width="19.85546875" customWidth="1"/>
    <col min="3586" max="3586" width="26.7109375" customWidth="1"/>
    <col min="3588" max="3588" width="13.140625" customWidth="1"/>
    <col min="3589" max="3589" width="8.5703125" customWidth="1"/>
    <col min="3590" max="3590" width="6.7109375" bestFit="1" customWidth="1"/>
    <col min="3591" max="3591" width="7" customWidth="1"/>
    <col min="3592" max="3592" width="6.7109375" customWidth="1"/>
    <col min="3593" max="3593" width="20.7109375" customWidth="1"/>
    <col min="3594" max="3594" width="10.5703125" customWidth="1"/>
    <col min="3595" max="3595" width="24.7109375" customWidth="1"/>
    <col min="3596" max="3596" width="12.140625" customWidth="1"/>
    <col min="3597" max="3597" width="9.42578125" customWidth="1"/>
    <col min="3830" max="3830" width="21.28515625" bestFit="1" customWidth="1"/>
    <col min="3831" max="3831" width="21.42578125" bestFit="1" customWidth="1"/>
    <col min="3832" max="3832" width="48.7109375" customWidth="1"/>
    <col min="3833" max="3833" width="8.42578125" bestFit="1" customWidth="1"/>
    <col min="3834" max="3834" width="6.28515625" bestFit="1" customWidth="1"/>
    <col min="3836" max="3836" width="25.28515625" customWidth="1"/>
    <col min="3837" max="3837" width="9.42578125" customWidth="1"/>
    <col min="3838" max="3838" width="15" customWidth="1"/>
    <col min="3839" max="3839" width="5.28515625" bestFit="1" customWidth="1"/>
    <col min="3840" max="3840" width="17.5703125" customWidth="1"/>
    <col min="3841" max="3841" width="19.85546875" customWidth="1"/>
    <col min="3842" max="3842" width="26.7109375" customWidth="1"/>
    <col min="3844" max="3844" width="13.140625" customWidth="1"/>
    <col min="3845" max="3845" width="8.5703125" customWidth="1"/>
    <col min="3846" max="3846" width="6.7109375" bestFit="1" customWidth="1"/>
    <col min="3847" max="3847" width="7" customWidth="1"/>
    <col min="3848" max="3848" width="6.7109375" customWidth="1"/>
    <col min="3849" max="3849" width="20.7109375" customWidth="1"/>
    <col min="3850" max="3850" width="10.5703125" customWidth="1"/>
    <col min="3851" max="3851" width="24.7109375" customWidth="1"/>
    <col min="3852" max="3852" width="12.140625" customWidth="1"/>
    <col min="3853" max="3853" width="9.42578125" customWidth="1"/>
    <col min="4086" max="4086" width="21.28515625" bestFit="1" customWidth="1"/>
    <col min="4087" max="4087" width="21.42578125" bestFit="1" customWidth="1"/>
    <col min="4088" max="4088" width="48.7109375" customWidth="1"/>
    <col min="4089" max="4089" width="8.42578125" bestFit="1" customWidth="1"/>
    <col min="4090" max="4090" width="6.28515625" bestFit="1" customWidth="1"/>
    <col min="4092" max="4092" width="25.28515625" customWidth="1"/>
    <col min="4093" max="4093" width="9.42578125" customWidth="1"/>
    <col min="4094" max="4094" width="15" customWidth="1"/>
    <col min="4095" max="4095" width="5.28515625" bestFit="1" customWidth="1"/>
    <col min="4096" max="4096" width="17.5703125" customWidth="1"/>
    <col min="4097" max="4097" width="19.85546875" customWidth="1"/>
    <col min="4098" max="4098" width="26.7109375" customWidth="1"/>
    <col min="4100" max="4100" width="13.140625" customWidth="1"/>
    <col min="4101" max="4101" width="8.5703125" customWidth="1"/>
    <col min="4102" max="4102" width="6.7109375" bestFit="1" customWidth="1"/>
    <col min="4103" max="4103" width="7" customWidth="1"/>
    <col min="4104" max="4104" width="6.7109375" customWidth="1"/>
    <col min="4105" max="4105" width="20.7109375" customWidth="1"/>
    <col min="4106" max="4106" width="10.5703125" customWidth="1"/>
    <col min="4107" max="4107" width="24.7109375" customWidth="1"/>
    <col min="4108" max="4108" width="12.140625" customWidth="1"/>
    <col min="4109" max="4109" width="9.42578125" customWidth="1"/>
    <col min="4342" max="4342" width="21.28515625" bestFit="1" customWidth="1"/>
    <col min="4343" max="4343" width="21.42578125" bestFit="1" customWidth="1"/>
    <col min="4344" max="4344" width="48.7109375" customWidth="1"/>
    <col min="4345" max="4345" width="8.42578125" bestFit="1" customWidth="1"/>
    <col min="4346" max="4346" width="6.28515625" bestFit="1" customWidth="1"/>
    <col min="4348" max="4348" width="25.28515625" customWidth="1"/>
    <col min="4349" max="4349" width="9.42578125" customWidth="1"/>
    <col min="4350" max="4350" width="15" customWidth="1"/>
    <col min="4351" max="4351" width="5.28515625" bestFit="1" customWidth="1"/>
    <col min="4352" max="4352" width="17.5703125" customWidth="1"/>
    <col min="4353" max="4353" width="19.85546875" customWidth="1"/>
    <col min="4354" max="4354" width="26.7109375" customWidth="1"/>
    <col min="4356" max="4356" width="13.140625" customWidth="1"/>
    <col min="4357" max="4357" width="8.5703125" customWidth="1"/>
    <col min="4358" max="4358" width="6.7109375" bestFit="1" customWidth="1"/>
    <col min="4359" max="4359" width="7" customWidth="1"/>
    <col min="4360" max="4360" width="6.7109375" customWidth="1"/>
    <col min="4361" max="4361" width="20.7109375" customWidth="1"/>
    <col min="4362" max="4362" width="10.5703125" customWidth="1"/>
    <col min="4363" max="4363" width="24.7109375" customWidth="1"/>
    <col min="4364" max="4364" width="12.140625" customWidth="1"/>
    <col min="4365" max="4365" width="9.42578125" customWidth="1"/>
    <col min="4598" max="4598" width="21.28515625" bestFit="1" customWidth="1"/>
    <col min="4599" max="4599" width="21.42578125" bestFit="1" customWidth="1"/>
    <col min="4600" max="4600" width="48.7109375" customWidth="1"/>
    <col min="4601" max="4601" width="8.42578125" bestFit="1" customWidth="1"/>
    <col min="4602" max="4602" width="6.28515625" bestFit="1" customWidth="1"/>
    <col min="4604" max="4604" width="25.28515625" customWidth="1"/>
    <col min="4605" max="4605" width="9.42578125" customWidth="1"/>
    <col min="4606" max="4606" width="15" customWidth="1"/>
    <col min="4607" max="4607" width="5.28515625" bestFit="1" customWidth="1"/>
    <col min="4608" max="4608" width="17.5703125" customWidth="1"/>
    <col min="4609" max="4609" width="19.85546875" customWidth="1"/>
    <col min="4610" max="4610" width="26.7109375" customWidth="1"/>
    <col min="4612" max="4612" width="13.140625" customWidth="1"/>
    <col min="4613" max="4613" width="8.5703125" customWidth="1"/>
    <col min="4614" max="4614" width="6.7109375" bestFit="1" customWidth="1"/>
    <col min="4615" max="4615" width="7" customWidth="1"/>
    <col min="4616" max="4616" width="6.7109375" customWidth="1"/>
    <col min="4617" max="4617" width="20.7109375" customWidth="1"/>
    <col min="4618" max="4618" width="10.5703125" customWidth="1"/>
    <col min="4619" max="4619" width="24.7109375" customWidth="1"/>
    <col min="4620" max="4620" width="12.140625" customWidth="1"/>
    <col min="4621" max="4621" width="9.42578125" customWidth="1"/>
    <col min="4854" max="4854" width="21.28515625" bestFit="1" customWidth="1"/>
    <col min="4855" max="4855" width="21.42578125" bestFit="1" customWidth="1"/>
    <col min="4856" max="4856" width="48.7109375" customWidth="1"/>
    <col min="4857" max="4857" width="8.42578125" bestFit="1" customWidth="1"/>
    <col min="4858" max="4858" width="6.28515625" bestFit="1" customWidth="1"/>
    <col min="4860" max="4860" width="25.28515625" customWidth="1"/>
    <col min="4861" max="4861" width="9.42578125" customWidth="1"/>
    <col min="4862" max="4862" width="15" customWidth="1"/>
    <col min="4863" max="4863" width="5.28515625" bestFit="1" customWidth="1"/>
    <col min="4864" max="4864" width="17.5703125" customWidth="1"/>
    <col min="4865" max="4865" width="19.85546875" customWidth="1"/>
    <col min="4866" max="4866" width="26.7109375" customWidth="1"/>
    <col min="4868" max="4868" width="13.140625" customWidth="1"/>
    <col min="4869" max="4869" width="8.5703125" customWidth="1"/>
    <col min="4870" max="4870" width="6.7109375" bestFit="1" customWidth="1"/>
    <col min="4871" max="4871" width="7" customWidth="1"/>
    <col min="4872" max="4872" width="6.7109375" customWidth="1"/>
    <col min="4873" max="4873" width="20.7109375" customWidth="1"/>
    <col min="4874" max="4874" width="10.5703125" customWidth="1"/>
    <col min="4875" max="4875" width="24.7109375" customWidth="1"/>
    <col min="4876" max="4876" width="12.140625" customWidth="1"/>
    <col min="4877" max="4877" width="9.42578125" customWidth="1"/>
    <col min="5110" max="5110" width="21.28515625" bestFit="1" customWidth="1"/>
    <col min="5111" max="5111" width="21.42578125" bestFit="1" customWidth="1"/>
    <col min="5112" max="5112" width="48.7109375" customWidth="1"/>
    <col min="5113" max="5113" width="8.42578125" bestFit="1" customWidth="1"/>
    <col min="5114" max="5114" width="6.28515625" bestFit="1" customWidth="1"/>
    <col min="5116" max="5116" width="25.28515625" customWidth="1"/>
    <col min="5117" max="5117" width="9.42578125" customWidth="1"/>
    <col min="5118" max="5118" width="15" customWidth="1"/>
    <col min="5119" max="5119" width="5.28515625" bestFit="1" customWidth="1"/>
    <col min="5120" max="5120" width="17.5703125" customWidth="1"/>
    <col min="5121" max="5121" width="19.85546875" customWidth="1"/>
    <col min="5122" max="5122" width="26.7109375" customWidth="1"/>
    <col min="5124" max="5124" width="13.140625" customWidth="1"/>
    <col min="5125" max="5125" width="8.5703125" customWidth="1"/>
    <col min="5126" max="5126" width="6.7109375" bestFit="1" customWidth="1"/>
    <col min="5127" max="5127" width="7" customWidth="1"/>
    <col min="5128" max="5128" width="6.7109375" customWidth="1"/>
    <col min="5129" max="5129" width="20.7109375" customWidth="1"/>
    <col min="5130" max="5130" width="10.5703125" customWidth="1"/>
    <col min="5131" max="5131" width="24.7109375" customWidth="1"/>
    <col min="5132" max="5132" width="12.140625" customWidth="1"/>
    <col min="5133" max="5133" width="9.42578125" customWidth="1"/>
    <col min="5366" max="5366" width="21.28515625" bestFit="1" customWidth="1"/>
    <col min="5367" max="5367" width="21.42578125" bestFit="1" customWidth="1"/>
    <col min="5368" max="5368" width="48.7109375" customWidth="1"/>
    <col min="5369" max="5369" width="8.42578125" bestFit="1" customWidth="1"/>
    <col min="5370" max="5370" width="6.28515625" bestFit="1" customWidth="1"/>
    <col min="5372" max="5372" width="25.28515625" customWidth="1"/>
    <col min="5373" max="5373" width="9.42578125" customWidth="1"/>
    <col min="5374" max="5374" width="15" customWidth="1"/>
    <col min="5375" max="5375" width="5.28515625" bestFit="1" customWidth="1"/>
    <col min="5376" max="5376" width="17.5703125" customWidth="1"/>
    <col min="5377" max="5377" width="19.85546875" customWidth="1"/>
    <col min="5378" max="5378" width="26.7109375" customWidth="1"/>
    <col min="5380" max="5380" width="13.140625" customWidth="1"/>
    <col min="5381" max="5381" width="8.5703125" customWidth="1"/>
    <col min="5382" max="5382" width="6.7109375" bestFit="1" customWidth="1"/>
    <col min="5383" max="5383" width="7" customWidth="1"/>
    <col min="5384" max="5384" width="6.7109375" customWidth="1"/>
    <col min="5385" max="5385" width="20.7109375" customWidth="1"/>
    <col min="5386" max="5386" width="10.5703125" customWidth="1"/>
    <col min="5387" max="5387" width="24.7109375" customWidth="1"/>
    <col min="5388" max="5388" width="12.140625" customWidth="1"/>
    <col min="5389" max="5389" width="9.42578125" customWidth="1"/>
    <col min="5622" max="5622" width="21.28515625" bestFit="1" customWidth="1"/>
    <col min="5623" max="5623" width="21.42578125" bestFit="1" customWidth="1"/>
    <col min="5624" max="5624" width="48.7109375" customWidth="1"/>
    <col min="5625" max="5625" width="8.42578125" bestFit="1" customWidth="1"/>
    <col min="5626" max="5626" width="6.28515625" bestFit="1" customWidth="1"/>
    <col min="5628" max="5628" width="25.28515625" customWidth="1"/>
    <col min="5629" max="5629" width="9.42578125" customWidth="1"/>
    <col min="5630" max="5630" width="15" customWidth="1"/>
    <col min="5631" max="5631" width="5.28515625" bestFit="1" customWidth="1"/>
    <col min="5632" max="5632" width="17.5703125" customWidth="1"/>
    <col min="5633" max="5633" width="19.85546875" customWidth="1"/>
    <col min="5634" max="5634" width="26.7109375" customWidth="1"/>
    <col min="5636" max="5636" width="13.140625" customWidth="1"/>
    <col min="5637" max="5637" width="8.5703125" customWidth="1"/>
    <col min="5638" max="5638" width="6.7109375" bestFit="1" customWidth="1"/>
    <col min="5639" max="5639" width="7" customWidth="1"/>
    <col min="5640" max="5640" width="6.7109375" customWidth="1"/>
    <col min="5641" max="5641" width="20.7109375" customWidth="1"/>
    <col min="5642" max="5642" width="10.5703125" customWidth="1"/>
    <col min="5643" max="5643" width="24.7109375" customWidth="1"/>
    <col min="5644" max="5644" width="12.140625" customWidth="1"/>
    <col min="5645" max="5645" width="9.42578125" customWidth="1"/>
    <col min="5878" max="5878" width="21.28515625" bestFit="1" customWidth="1"/>
    <col min="5879" max="5879" width="21.42578125" bestFit="1" customWidth="1"/>
    <col min="5880" max="5880" width="48.7109375" customWidth="1"/>
    <col min="5881" max="5881" width="8.42578125" bestFit="1" customWidth="1"/>
    <col min="5882" max="5882" width="6.28515625" bestFit="1" customWidth="1"/>
    <col min="5884" max="5884" width="25.28515625" customWidth="1"/>
    <col min="5885" max="5885" width="9.42578125" customWidth="1"/>
    <col min="5886" max="5886" width="15" customWidth="1"/>
    <col min="5887" max="5887" width="5.28515625" bestFit="1" customWidth="1"/>
    <col min="5888" max="5888" width="17.5703125" customWidth="1"/>
    <col min="5889" max="5889" width="19.85546875" customWidth="1"/>
    <col min="5890" max="5890" width="26.7109375" customWidth="1"/>
    <col min="5892" max="5892" width="13.140625" customWidth="1"/>
    <col min="5893" max="5893" width="8.5703125" customWidth="1"/>
    <col min="5894" max="5894" width="6.7109375" bestFit="1" customWidth="1"/>
    <col min="5895" max="5895" width="7" customWidth="1"/>
    <col min="5896" max="5896" width="6.7109375" customWidth="1"/>
    <col min="5897" max="5897" width="20.7109375" customWidth="1"/>
    <col min="5898" max="5898" width="10.5703125" customWidth="1"/>
    <col min="5899" max="5899" width="24.7109375" customWidth="1"/>
    <col min="5900" max="5900" width="12.140625" customWidth="1"/>
    <col min="5901" max="5901" width="9.42578125" customWidth="1"/>
    <col min="6134" max="6134" width="21.28515625" bestFit="1" customWidth="1"/>
    <col min="6135" max="6135" width="21.42578125" bestFit="1" customWidth="1"/>
    <col min="6136" max="6136" width="48.7109375" customWidth="1"/>
    <col min="6137" max="6137" width="8.42578125" bestFit="1" customWidth="1"/>
    <col min="6138" max="6138" width="6.28515625" bestFit="1" customWidth="1"/>
    <col min="6140" max="6140" width="25.28515625" customWidth="1"/>
    <col min="6141" max="6141" width="9.42578125" customWidth="1"/>
    <col min="6142" max="6142" width="15" customWidth="1"/>
    <col min="6143" max="6143" width="5.28515625" bestFit="1" customWidth="1"/>
    <col min="6144" max="6144" width="17.5703125" customWidth="1"/>
    <col min="6145" max="6145" width="19.85546875" customWidth="1"/>
    <col min="6146" max="6146" width="26.7109375" customWidth="1"/>
    <col min="6148" max="6148" width="13.140625" customWidth="1"/>
    <col min="6149" max="6149" width="8.5703125" customWidth="1"/>
    <col min="6150" max="6150" width="6.7109375" bestFit="1" customWidth="1"/>
    <col min="6151" max="6151" width="7" customWidth="1"/>
    <col min="6152" max="6152" width="6.7109375" customWidth="1"/>
    <col min="6153" max="6153" width="20.7109375" customWidth="1"/>
    <col min="6154" max="6154" width="10.5703125" customWidth="1"/>
    <col min="6155" max="6155" width="24.7109375" customWidth="1"/>
    <col min="6156" max="6156" width="12.140625" customWidth="1"/>
    <col min="6157" max="6157" width="9.42578125" customWidth="1"/>
    <col min="6390" max="6390" width="21.28515625" bestFit="1" customWidth="1"/>
    <col min="6391" max="6391" width="21.42578125" bestFit="1" customWidth="1"/>
    <col min="6392" max="6392" width="48.7109375" customWidth="1"/>
    <col min="6393" max="6393" width="8.42578125" bestFit="1" customWidth="1"/>
    <col min="6394" max="6394" width="6.28515625" bestFit="1" customWidth="1"/>
    <col min="6396" max="6396" width="25.28515625" customWidth="1"/>
    <col min="6397" max="6397" width="9.42578125" customWidth="1"/>
    <col min="6398" max="6398" width="15" customWidth="1"/>
    <col min="6399" max="6399" width="5.28515625" bestFit="1" customWidth="1"/>
    <col min="6400" max="6400" width="17.5703125" customWidth="1"/>
    <col min="6401" max="6401" width="19.85546875" customWidth="1"/>
    <col min="6402" max="6402" width="26.7109375" customWidth="1"/>
    <col min="6404" max="6404" width="13.140625" customWidth="1"/>
    <col min="6405" max="6405" width="8.5703125" customWidth="1"/>
    <col min="6406" max="6406" width="6.7109375" bestFit="1" customWidth="1"/>
    <col min="6407" max="6407" width="7" customWidth="1"/>
    <col min="6408" max="6408" width="6.7109375" customWidth="1"/>
    <col min="6409" max="6409" width="20.7109375" customWidth="1"/>
    <col min="6410" max="6410" width="10.5703125" customWidth="1"/>
    <col min="6411" max="6411" width="24.7109375" customWidth="1"/>
    <col min="6412" max="6412" width="12.140625" customWidth="1"/>
    <col min="6413" max="6413" width="9.42578125" customWidth="1"/>
    <col min="6646" max="6646" width="21.28515625" bestFit="1" customWidth="1"/>
    <col min="6647" max="6647" width="21.42578125" bestFit="1" customWidth="1"/>
    <col min="6648" max="6648" width="48.7109375" customWidth="1"/>
    <col min="6649" max="6649" width="8.42578125" bestFit="1" customWidth="1"/>
    <col min="6650" max="6650" width="6.28515625" bestFit="1" customWidth="1"/>
    <col min="6652" max="6652" width="25.28515625" customWidth="1"/>
    <col min="6653" max="6653" width="9.42578125" customWidth="1"/>
    <col min="6654" max="6654" width="15" customWidth="1"/>
    <col min="6655" max="6655" width="5.28515625" bestFit="1" customWidth="1"/>
    <col min="6656" max="6656" width="17.5703125" customWidth="1"/>
    <col min="6657" max="6657" width="19.85546875" customWidth="1"/>
    <col min="6658" max="6658" width="26.7109375" customWidth="1"/>
    <col min="6660" max="6660" width="13.140625" customWidth="1"/>
    <col min="6661" max="6661" width="8.5703125" customWidth="1"/>
    <col min="6662" max="6662" width="6.7109375" bestFit="1" customWidth="1"/>
    <col min="6663" max="6663" width="7" customWidth="1"/>
    <col min="6664" max="6664" width="6.7109375" customWidth="1"/>
    <col min="6665" max="6665" width="20.7109375" customWidth="1"/>
    <col min="6666" max="6666" width="10.5703125" customWidth="1"/>
    <col min="6667" max="6667" width="24.7109375" customWidth="1"/>
    <col min="6668" max="6668" width="12.140625" customWidth="1"/>
    <col min="6669" max="6669" width="9.42578125" customWidth="1"/>
    <col min="6902" max="6902" width="21.28515625" bestFit="1" customWidth="1"/>
    <col min="6903" max="6903" width="21.42578125" bestFit="1" customWidth="1"/>
    <col min="6904" max="6904" width="48.7109375" customWidth="1"/>
    <col min="6905" max="6905" width="8.42578125" bestFit="1" customWidth="1"/>
    <col min="6906" max="6906" width="6.28515625" bestFit="1" customWidth="1"/>
    <col min="6908" max="6908" width="25.28515625" customWidth="1"/>
    <col min="6909" max="6909" width="9.42578125" customWidth="1"/>
    <col min="6910" max="6910" width="15" customWidth="1"/>
    <col min="6911" max="6911" width="5.28515625" bestFit="1" customWidth="1"/>
    <col min="6912" max="6912" width="17.5703125" customWidth="1"/>
    <col min="6913" max="6913" width="19.85546875" customWidth="1"/>
    <col min="6914" max="6914" width="26.7109375" customWidth="1"/>
    <col min="6916" max="6916" width="13.140625" customWidth="1"/>
    <col min="6917" max="6917" width="8.5703125" customWidth="1"/>
    <col min="6918" max="6918" width="6.7109375" bestFit="1" customWidth="1"/>
    <col min="6919" max="6919" width="7" customWidth="1"/>
    <col min="6920" max="6920" width="6.7109375" customWidth="1"/>
    <col min="6921" max="6921" width="20.7109375" customWidth="1"/>
    <col min="6922" max="6922" width="10.5703125" customWidth="1"/>
    <col min="6923" max="6923" width="24.7109375" customWidth="1"/>
    <col min="6924" max="6924" width="12.140625" customWidth="1"/>
    <col min="6925" max="6925" width="9.42578125" customWidth="1"/>
    <col min="7158" max="7158" width="21.28515625" bestFit="1" customWidth="1"/>
    <col min="7159" max="7159" width="21.42578125" bestFit="1" customWidth="1"/>
    <col min="7160" max="7160" width="48.7109375" customWidth="1"/>
    <col min="7161" max="7161" width="8.42578125" bestFit="1" customWidth="1"/>
    <col min="7162" max="7162" width="6.28515625" bestFit="1" customWidth="1"/>
    <col min="7164" max="7164" width="25.28515625" customWidth="1"/>
    <col min="7165" max="7165" width="9.42578125" customWidth="1"/>
    <col min="7166" max="7166" width="15" customWidth="1"/>
    <col min="7167" max="7167" width="5.28515625" bestFit="1" customWidth="1"/>
    <col min="7168" max="7168" width="17.5703125" customWidth="1"/>
    <col min="7169" max="7169" width="19.85546875" customWidth="1"/>
    <col min="7170" max="7170" width="26.7109375" customWidth="1"/>
    <col min="7172" max="7172" width="13.140625" customWidth="1"/>
    <col min="7173" max="7173" width="8.5703125" customWidth="1"/>
    <col min="7174" max="7174" width="6.7109375" bestFit="1" customWidth="1"/>
    <col min="7175" max="7175" width="7" customWidth="1"/>
    <col min="7176" max="7176" width="6.7109375" customWidth="1"/>
    <col min="7177" max="7177" width="20.7109375" customWidth="1"/>
    <col min="7178" max="7178" width="10.5703125" customWidth="1"/>
    <col min="7179" max="7179" width="24.7109375" customWidth="1"/>
    <col min="7180" max="7180" width="12.140625" customWidth="1"/>
    <col min="7181" max="7181" width="9.42578125" customWidth="1"/>
    <col min="7414" max="7414" width="21.28515625" bestFit="1" customWidth="1"/>
    <col min="7415" max="7415" width="21.42578125" bestFit="1" customWidth="1"/>
    <col min="7416" max="7416" width="48.7109375" customWidth="1"/>
    <col min="7417" max="7417" width="8.42578125" bestFit="1" customWidth="1"/>
    <col min="7418" max="7418" width="6.28515625" bestFit="1" customWidth="1"/>
    <col min="7420" max="7420" width="25.28515625" customWidth="1"/>
    <col min="7421" max="7421" width="9.42578125" customWidth="1"/>
    <col min="7422" max="7422" width="15" customWidth="1"/>
    <col min="7423" max="7423" width="5.28515625" bestFit="1" customWidth="1"/>
    <col min="7424" max="7424" width="17.5703125" customWidth="1"/>
    <col min="7425" max="7425" width="19.85546875" customWidth="1"/>
    <col min="7426" max="7426" width="26.7109375" customWidth="1"/>
    <col min="7428" max="7428" width="13.140625" customWidth="1"/>
    <col min="7429" max="7429" width="8.5703125" customWidth="1"/>
    <col min="7430" max="7430" width="6.7109375" bestFit="1" customWidth="1"/>
    <col min="7431" max="7431" width="7" customWidth="1"/>
    <col min="7432" max="7432" width="6.7109375" customWidth="1"/>
    <col min="7433" max="7433" width="20.7109375" customWidth="1"/>
    <col min="7434" max="7434" width="10.5703125" customWidth="1"/>
    <col min="7435" max="7435" width="24.7109375" customWidth="1"/>
    <col min="7436" max="7436" width="12.140625" customWidth="1"/>
    <col min="7437" max="7437" width="9.42578125" customWidth="1"/>
    <col min="7670" max="7670" width="21.28515625" bestFit="1" customWidth="1"/>
    <col min="7671" max="7671" width="21.42578125" bestFit="1" customWidth="1"/>
    <col min="7672" max="7672" width="48.7109375" customWidth="1"/>
    <col min="7673" max="7673" width="8.42578125" bestFit="1" customWidth="1"/>
    <col min="7674" max="7674" width="6.28515625" bestFit="1" customWidth="1"/>
    <col min="7676" max="7676" width="25.28515625" customWidth="1"/>
    <col min="7677" max="7677" width="9.42578125" customWidth="1"/>
    <col min="7678" max="7678" width="15" customWidth="1"/>
    <col min="7679" max="7679" width="5.28515625" bestFit="1" customWidth="1"/>
    <col min="7680" max="7680" width="17.5703125" customWidth="1"/>
    <col min="7681" max="7681" width="19.85546875" customWidth="1"/>
    <col min="7682" max="7682" width="26.7109375" customWidth="1"/>
    <col min="7684" max="7684" width="13.140625" customWidth="1"/>
    <col min="7685" max="7685" width="8.5703125" customWidth="1"/>
    <col min="7686" max="7686" width="6.7109375" bestFit="1" customWidth="1"/>
    <col min="7687" max="7687" width="7" customWidth="1"/>
    <col min="7688" max="7688" width="6.7109375" customWidth="1"/>
    <col min="7689" max="7689" width="20.7109375" customWidth="1"/>
    <col min="7690" max="7690" width="10.5703125" customWidth="1"/>
    <col min="7691" max="7691" width="24.7109375" customWidth="1"/>
    <col min="7692" max="7692" width="12.140625" customWidth="1"/>
    <col min="7693" max="7693" width="9.42578125" customWidth="1"/>
    <col min="7926" max="7926" width="21.28515625" bestFit="1" customWidth="1"/>
    <col min="7927" max="7927" width="21.42578125" bestFit="1" customWidth="1"/>
    <col min="7928" max="7928" width="48.7109375" customWidth="1"/>
    <col min="7929" max="7929" width="8.42578125" bestFit="1" customWidth="1"/>
    <col min="7930" max="7930" width="6.28515625" bestFit="1" customWidth="1"/>
    <col min="7932" max="7932" width="25.28515625" customWidth="1"/>
    <col min="7933" max="7933" width="9.42578125" customWidth="1"/>
    <col min="7934" max="7934" width="15" customWidth="1"/>
    <col min="7935" max="7935" width="5.28515625" bestFit="1" customWidth="1"/>
    <col min="7936" max="7936" width="17.5703125" customWidth="1"/>
    <col min="7937" max="7937" width="19.85546875" customWidth="1"/>
    <col min="7938" max="7938" width="26.7109375" customWidth="1"/>
    <col min="7940" max="7940" width="13.140625" customWidth="1"/>
    <col min="7941" max="7941" width="8.5703125" customWidth="1"/>
    <col min="7942" max="7942" width="6.7109375" bestFit="1" customWidth="1"/>
    <col min="7943" max="7943" width="7" customWidth="1"/>
    <col min="7944" max="7944" width="6.7109375" customWidth="1"/>
    <col min="7945" max="7945" width="20.7109375" customWidth="1"/>
    <col min="7946" max="7946" width="10.5703125" customWidth="1"/>
    <col min="7947" max="7947" width="24.7109375" customWidth="1"/>
    <col min="7948" max="7948" width="12.140625" customWidth="1"/>
    <col min="7949" max="7949" width="9.42578125" customWidth="1"/>
    <col min="8182" max="8182" width="21.28515625" bestFit="1" customWidth="1"/>
    <col min="8183" max="8183" width="21.42578125" bestFit="1" customWidth="1"/>
    <col min="8184" max="8184" width="48.7109375" customWidth="1"/>
    <col min="8185" max="8185" width="8.42578125" bestFit="1" customWidth="1"/>
    <col min="8186" max="8186" width="6.28515625" bestFit="1" customWidth="1"/>
    <col min="8188" max="8188" width="25.28515625" customWidth="1"/>
    <col min="8189" max="8189" width="9.42578125" customWidth="1"/>
    <col min="8190" max="8190" width="15" customWidth="1"/>
    <col min="8191" max="8191" width="5.28515625" bestFit="1" customWidth="1"/>
    <col min="8192" max="8192" width="17.5703125" customWidth="1"/>
    <col min="8193" max="8193" width="19.85546875" customWidth="1"/>
    <col min="8194" max="8194" width="26.7109375" customWidth="1"/>
    <col min="8196" max="8196" width="13.140625" customWidth="1"/>
    <col min="8197" max="8197" width="8.5703125" customWidth="1"/>
    <col min="8198" max="8198" width="6.7109375" bestFit="1" customWidth="1"/>
    <col min="8199" max="8199" width="7" customWidth="1"/>
    <col min="8200" max="8200" width="6.7109375" customWidth="1"/>
    <col min="8201" max="8201" width="20.7109375" customWidth="1"/>
    <col min="8202" max="8202" width="10.5703125" customWidth="1"/>
    <col min="8203" max="8203" width="24.7109375" customWidth="1"/>
    <col min="8204" max="8204" width="12.140625" customWidth="1"/>
    <col min="8205" max="8205" width="9.42578125" customWidth="1"/>
    <col min="8438" max="8438" width="21.28515625" bestFit="1" customWidth="1"/>
    <col min="8439" max="8439" width="21.42578125" bestFit="1" customWidth="1"/>
    <col min="8440" max="8440" width="48.7109375" customWidth="1"/>
    <col min="8441" max="8441" width="8.42578125" bestFit="1" customWidth="1"/>
    <col min="8442" max="8442" width="6.28515625" bestFit="1" customWidth="1"/>
    <col min="8444" max="8444" width="25.28515625" customWidth="1"/>
    <col min="8445" max="8445" width="9.42578125" customWidth="1"/>
    <col min="8446" max="8446" width="15" customWidth="1"/>
    <col min="8447" max="8447" width="5.28515625" bestFit="1" customWidth="1"/>
    <col min="8448" max="8448" width="17.5703125" customWidth="1"/>
    <col min="8449" max="8449" width="19.85546875" customWidth="1"/>
    <col min="8450" max="8450" width="26.7109375" customWidth="1"/>
    <col min="8452" max="8452" width="13.140625" customWidth="1"/>
    <col min="8453" max="8453" width="8.5703125" customWidth="1"/>
    <col min="8454" max="8454" width="6.7109375" bestFit="1" customWidth="1"/>
    <col min="8455" max="8455" width="7" customWidth="1"/>
    <col min="8456" max="8456" width="6.7109375" customWidth="1"/>
    <col min="8457" max="8457" width="20.7109375" customWidth="1"/>
    <col min="8458" max="8458" width="10.5703125" customWidth="1"/>
    <col min="8459" max="8459" width="24.7109375" customWidth="1"/>
    <col min="8460" max="8460" width="12.140625" customWidth="1"/>
    <col min="8461" max="8461" width="9.42578125" customWidth="1"/>
    <col min="8694" max="8694" width="21.28515625" bestFit="1" customWidth="1"/>
    <col min="8695" max="8695" width="21.42578125" bestFit="1" customWidth="1"/>
    <col min="8696" max="8696" width="48.7109375" customWidth="1"/>
    <col min="8697" max="8697" width="8.42578125" bestFit="1" customWidth="1"/>
    <col min="8698" max="8698" width="6.28515625" bestFit="1" customWidth="1"/>
    <col min="8700" max="8700" width="25.28515625" customWidth="1"/>
    <col min="8701" max="8701" width="9.42578125" customWidth="1"/>
    <col min="8702" max="8702" width="15" customWidth="1"/>
    <col min="8703" max="8703" width="5.28515625" bestFit="1" customWidth="1"/>
    <col min="8704" max="8704" width="17.5703125" customWidth="1"/>
    <col min="8705" max="8705" width="19.85546875" customWidth="1"/>
    <col min="8706" max="8706" width="26.7109375" customWidth="1"/>
    <col min="8708" max="8708" width="13.140625" customWidth="1"/>
    <col min="8709" max="8709" width="8.5703125" customWidth="1"/>
    <col min="8710" max="8710" width="6.7109375" bestFit="1" customWidth="1"/>
    <col min="8711" max="8711" width="7" customWidth="1"/>
    <col min="8712" max="8712" width="6.7109375" customWidth="1"/>
    <col min="8713" max="8713" width="20.7109375" customWidth="1"/>
    <col min="8714" max="8714" width="10.5703125" customWidth="1"/>
    <col min="8715" max="8715" width="24.7109375" customWidth="1"/>
    <col min="8716" max="8716" width="12.140625" customWidth="1"/>
    <col min="8717" max="8717" width="9.42578125" customWidth="1"/>
    <col min="8950" max="8950" width="21.28515625" bestFit="1" customWidth="1"/>
    <col min="8951" max="8951" width="21.42578125" bestFit="1" customWidth="1"/>
    <col min="8952" max="8952" width="48.7109375" customWidth="1"/>
    <col min="8953" max="8953" width="8.42578125" bestFit="1" customWidth="1"/>
    <col min="8954" max="8954" width="6.28515625" bestFit="1" customWidth="1"/>
    <col min="8956" max="8956" width="25.28515625" customWidth="1"/>
    <col min="8957" max="8957" width="9.42578125" customWidth="1"/>
    <col min="8958" max="8958" width="15" customWidth="1"/>
    <col min="8959" max="8959" width="5.28515625" bestFit="1" customWidth="1"/>
    <col min="8960" max="8960" width="17.5703125" customWidth="1"/>
    <col min="8961" max="8961" width="19.85546875" customWidth="1"/>
    <col min="8962" max="8962" width="26.7109375" customWidth="1"/>
    <col min="8964" max="8964" width="13.140625" customWidth="1"/>
    <col min="8965" max="8965" width="8.5703125" customWidth="1"/>
    <col min="8966" max="8966" width="6.7109375" bestFit="1" customWidth="1"/>
    <col min="8967" max="8967" width="7" customWidth="1"/>
    <col min="8968" max="8968" width="6.7109375" customWidth="1"/>
    <col min="8969" max="8969" width="20.7109375" customWidth="1"/>
    <col min="8970" max="8970" width="10.5703125" customWidth="1"/>
    <col min="8971" max="8971" width="24.7109375" customWidth="1"/>
    <col min="8972" max="8972" width="12.140625" customWidth="1"/>
    <col min="8973" max="8973" width="9.42578125" customWidth="1"/>
    <col min="9206" max="9206" width="21.28515625" bestFit="1" customWidth="1"/>
    <col min="9207" max="9207" width="21.42578125" bestFit="1" customWidth="1"/>
    <col min="9208" max="9208" width="48.7109375" customWidth="1"/>
    <col min="9209" max="9209" width="8.42578125" bestFit="1" customWidth="1"/>
    <col min="9210" max="9210" width="6.28515625" bestFit="1" customWidth="1"/>
    <col min="9212" max="9212" width="25.28515625" customWidth="1"/>
    <col min="9213" max="9213" width="9.42578125" customWidth="1"/>
    <col min="9214" max="9214" width="15" customWidth="1"/>
    <col min="9215" max="9215" width="5.28515625" bestFit="1" customWidth="1"/>
    <col min="9216" max="9216" width="17.5703125" customWidth="1"/>
    <col min="9217" max="9217" width="19.85546875" customWidth="1"/>
    <col min="9218" max="9218" width="26.7109375" customWidth="1"/>
    <col min="9220" max="9220" width="13.140625" customWidth="1"/>
    <col min="9221" max="9221" width="8.5703125" customWidth="1"/>
    <col min="9222" max="9222" width="6.7109375" bestFit="1" customWidth="1"/>
    <col min="9223" max="9223" width="7" customWidth="1"/>
    <col min="9224" max="9224" width="6.7109375" customWidth="1"/>
    <col min="9225" max="9225" width="20.7109375" customWidth="1"/>
    <col min="9226" max="9226" width="10.5703125" customWidth="1"/>
    <col min="9227" max="9227" width="24.7109375" customWidth="1"/>
    <col min="9228" max="9228" width="12.140625" customWidth="1"/>
    <col min="9229" max="9229" width="9.42578125" customWidth="1"/>
    <col min="9462" max="9462" width="21.28515625" bestFit="1" customWidth="1"/>
    <col min="9463" max="9463" width="21.42578125" bestFit="1" customWidth="1"/>
    <col min="9464" max="9464" width="48.7109375" customWidth="1"/>
    <col min="9465" max="9465" width="8.42578125" bestFit="1" customWidth="1"/>
    <col min="9466" max="9466" width="6.28515625" bestFit="1" customWidth="1"/>
    <col min="9468" max="9468" width="25.28515625" customWidth="1"/>
    <col min="9469" max="9469" width="9.42578125" customWidth="1"/>
    <col min="9470" max="9470" width="15" customWidth="1"/>
    <col min="9471" max="9471" width="5.28515625" bestFit="1" customWidth="1"/>
    <col min="9472" max="9472" width="17.5703125" customWidth="1"/>
    <col min="9473" max="9473" width="19.85546875" customWidth="1"/>
    <col min="9474" max="9474" width="26.7109375" customWidth="1"/>
    <col min="9476" max="9476" width="13.140625" customWidth="1"/>
    <col min="9477" max="9477" width="8.5703125" customWidth="1"/>
    <col min="9478" max="9478" width="6.7109375" bestFit="1" customWidth="1"/>
    <col min="9479" max="9479" width="7" customWidth="1"/>
    <col min="9480" max="9480" width="6.7109375" customWidth="1"/>
    <col min="9481" max="9481" width="20.7109375" customWidth="1"/>
    <col min="9482" max="9482" width="10.5703125" customWidth="1"/>
    <col min="9483" max="9483" width="24.7109375" customWidth="1"/>
    <col min="9484" max="9484" width="12.140625" customWidth="1"/>
    <col min="9485" max="9485" width="9.42578125" customWidth="1"/>
    <col min="9718" max="9718" width="21.28515625" bestFit="1" customWidth="1"/>
    <col min="9719" max="9719" width="21.42578125" bestFit="1" customWidth="1"/>
    <col min="9720" max="9720" width="48.7109375" customWidth="1"/>
    <col min="9721" max="9721" width="8.42578125" bestFit="1" customWidth="1"/>
    <col min="9722" max="9722" width="6.28515625" bestFit="1" customWidth="1"/>
    <col min="9724" max="9724" width="25.28515625" customWidth="1"/>
    <col min="9725" max="9725" width="9.42578125" customWidth="1"/>
    <col min="9726" max="9726" width="15" customWidth="1"/>
    <col min="9727" max="9727" width="5.28515625" bestFit="1" customWidth="1"/>
    <col min="9728" max="9728" width="17.5703125" customWidth="1"/>
    <col min="9729" max="9729" width="19.85546875" customWidth="1"/>
    <col min="9730" max="9730" width="26.7109375" customWidth="1"/>
    <col min="9732" max="9732" width="13.140625" customWidth="1"/>
    <col min="9733" max="9733" width="8.5703125" customWidth="1"/>
    <col min="9734" max="9734" width="6.7109375" bestFit="1" customWidth="1"/>
    <col min="9735" max="9735" width="7" customWidth="1"/>
    <col min="9736" max="9736" width="6.7109375" customWidth="1"/>
    <col min="9737" max="9737" width="20.7109375" customWidth="1"/>
    <col min="9738" max="9738" width="10.5703125" customWidth="1"/>
    <col min="9739" max="9739" width="24.7109375" customWidth="1"/>
    <col min="9740" max="9740" width="12.140625" customWidth="1"/>
    <col min="9741" max="9741" width="9.42578125" customWidth="1"/>
    <col min="9974" max="9974" width="21.28515625" bestFit="1" customWidth="1"/>
    <col min="9975" max="9975" width="21.42578125" bestFit="1" customWidth="1"/>
    <col min="9976" max="9976" width="48.7109375" customWidth="1"/>
    <col min="9977" max="9977" width="8.42578125" bestFit="1" customWidth="1"/>
    <col min="9978" max="9978" width="6.28515625" bestFit="1" customWidth="1"/>
    <col min="9980" max="9980" width="25.28515625" customWidth="1"/>
    <col min="9981" max="9981" width="9.42578125" customWidth="1"/>
    <col min="9982" max="9982" width="15" customWidth="1"/>
    <col min="9983" max="9983" width="5.28515625" bestFit="1" customWidth="1"/>
    <col min="9984" max="9984" width="17.5703125" customWidth="1"/>
    <col min="9985" max="9985" width="19.85546875" customWidth="1"/>
    <col min="9986" max="9986" width="26.7109375" customWidth="1"/>
    <col min="9988" max="9988" width="13.140625" customWidth="1"/>
    <col min="9989" max="9989" width="8.5703125" customWidth="1"/>
    <col min="9990" max="9990" width="6.7109375" bestFit="1" customWidth="1"/>
    <col min="9991" max="9991" width="7" customWidth="1"/>
    <col min="9992" max="9992" width="6.7109375" customWidth="1"/>
    <col min="9993" max="9993" width="20.7109375" customWidth="1"/>
    <col min="9994" max="9994" width="10.5703125" customWidth="1"/>
    <col min="9995" max="9995" width="24.7109375" customWidth="1"/>
    <col min="9996" max="9996" width="12.140625" customWidth="1"/>
    <col min="9997" max="9997" width="9.42578125" customWidth="1"/>
    <col min="10230" max="10230" width="21.28515625" bestFit="1" customWidth="1"/>
    <col min="10231" max="10231" width="21.42578125" bestFit="1" customWidth="1"/>
    <col min="10232" max="10232" width="48.7109375" customWidth="1"/>
    <col min="10233" max="10233" width="8.42578125" bestFit="1" customWidth="1"/>
    <col min="10234" max="10234" width="6.28515625" bestFit="1" customWidth="1"/>
    <col min="10236" max="10236" width="25.28515625" customWidth="1"/>
    <col min="10237" max="10237" width="9.42578125" customWidth="1"/>
    <col min="10238" max="10238" width="15" customWidth="1"/>
    <col min="10239" max="10239" width="5.28515625" bestFit="1" customWidth="1"/>
    <col min="10240" max="10240" width="17.5703125" customWidth="1"/>
    <col min="10241" max="10241" width="19.85546875" customWidth="1"/>
    <col min="10242" max="10242" width="26.7109375" customWidth="1"/>
    <col min="10244" max="10244" width="13.140625" customWidth="1"/>
    <col min="10245" max="10245" width="8.5703125" customWidth="1"/>
    <col min="10246" max="10246" width="6.7109375" bestFit="1" customWidth="1"/>
    <col min="10247" max="10247" width="7" customWidth="1"/>
    <col min="10248" max="10248" width="6.7109375" customWidth="1"/>
    <col min="10249" max="10249" width="20.7109375" customWidth="1"/>
    <col min="10250" max="10250" width="10.5703125" customWidth="1"/>
    <col min="10251" max="10251" width="24.7109375" customWidth="1"/>
    <col min="10252" max="10252" width="12.140625" customWidth="1"/>
    <col min="10253" max="10253" width="9.42578125" customWidth="1"/>
    <col min="10486" max="10486" width="21.28515625" bestFit="1" customWidth="1"/>
    <col min="10487" max="10487" width="21.42578125" bestFit="1" customWidth="1"/>
    <col min="10488" max="10488" width="48.7109375" customWidth="1"/>
    <col min="10489" max="10489" width="8.42578125" bestFit="1" customWidth="1"/>
    <col min="10490" max="10490" width="6.28515625" bestFit="1" customWidth="1"/>
    <col min="10492" max="10492" width="25.28515625" customWidth="1"/>
    <col min="10493" max="10493" width="9.42578125" customWidth="1"/>
    <col min="10494" max="10494" width="15" customWidth="1"/>
    <col min="10495" max="10495" width="5.28515625" bestFit="1" customWidth="1"/>
    <col min="10496" max="10496" width="17.5703125" customWidth="1"/>
    <col min="10497" max="10497" width="19.85546875" customWidth="1"/>
    <col min="10498" max="10498" width="26.7109375" customWidth="1"/>
    <col min="10500" max="10500" width="13.140625" customWidth="1"/>
    <col min="10501" max="10501" width="8.5703125" customWidth="1"/>
    <col min="10502" max="10502" width="6.7109375" bestFit="1" customWidth="1"/>
    <col min="10503" max="10503" width="7" customWidth="1"/>
    <col min="10504" max="10504" width="6.7109375" customWidth="1"/>
    <col min="10505" max="10505" width="20.7109375" customWidth="1"/>
    <col min="10506" max="10506" width="10.5703125" customWidth="1"/>
    <col min="10507" max="10507" width="24.7109375" customWidth="1"/>
    <col min="10508" max="10508" width="12.140625" customWidth="1"/>
    <col min="10509" max="10509" width="9.42578125" customWidth="1"/>
    <col min="10742" max="10742" width="21.28515625" bestFit="1" customWidth="1"/>
    <col min="10743" max="10743" width="21.42578125" bestFit="1" customWidth="1"/>
    <col min="10744" max="10744" width="48.7109375" customWidth="1"/>
    <col min="10745" max="10745" width="8.42578125" bestFit="1" customWidth="1"/>
    <col min="10746" max="10746" width="6.28515625" bestFit="1" customWidth="1"/>
    <col min="10748" max="10748" width="25.28515625" customWidth="1"/>
    <col min="10749" max="10749" width="9.42578125" customWidth="1"/>
    <col min="10750" max="10750" width="15" customWidth="1"/>
    <col min="10751" max="10751" width="5.28515625" bestFit="1" customWidth="1"/>
    <col min="10752" max="10752" width="17.5703125" customWidth="1"/>
    <col min="10753" max="10753" width="19.85546875" customWidth="1"/>
    <col min="10754" max="10754" width="26.7109375" customWidth="1"/>
    <col min="10756" max="10756" width="13.140625" customWidth="1"/>
    <col min="10757" max="10757" width="8.5703125" customWidth="1"/>
    <col min="10758" max="10758" width="6.7109375" bestFit="1" customWidth="1"/>
    <col min="10759" max="10759" width="7" customWidth="1"/>
    <col min="10760" max="10760" width="6.7109375" customWidth="1"/>
    <col min="10761" max="10761" width="20.7109375" customWidth="1"/>
    <col min="10762" max="10762" width="10.5703125" customWidth="1"/>
    <col min="10763" max="10763" width="24.7109375" customWidth="1"/>
    <col min="10764" max="10764" width="12.140625" customWidth="1"/>
    <col min="10765" max="10765" width="9.42578125" customWidth="1"/>
    <col min="10998" max="10998" width="21.28515625" bestFit="1" customWidth="1"/>
    <col min="10999" max="10999" width="21.42578125" bestFit="1" customWidth="1"/>
    <col min="11000" max="11000" width="48.7109375" customWidth="1"/>
    <col min="11001" max="11001" width="8.42578125" bestFit="1" customWidth="1"/>
    <col min="11002" max="11002" width="6.28515625" bestFit="1" customWidth="1"/>
    <col min="11004" max="11004" width="25.28515625" customWidth="1"/>
    <col min="11005" max="11005" width="9.42578125" customWidth="1"/>
    <col min="11006" max="11006" width="15" customWidth="1"/>
    <col min="11007" max="11007" width="5.28515625" bestFit="1" customWidth="1"/>
    <col min="11008" max="11008" width="17.5703125" customWidth="1"/>
    <col min="11009" max="11009" width="19.85546875" customWidth="1"/>
    <col min="11010" max="11010" width="26.7109375" customWidth="1"/>
    <col min="11012" max="11012" width="13.140625" customWidth="1"/>
    <col min="11013" max="11013" width="8.5703125" customWidth="1"/>
    <col min="11014" max="11014" width="6.7109375" bestFit="1" customWidth="1"/>
    <col min="11015" max="11015" width="7" customWidth="1"/>
    <col min="11016" max="11016" width="6.7109375" customWidth="1"/>
    <col min="11017" max="11017" width="20.7109375" customWidth="1"/>
    <col min="11018" max="11018" width="10.5703125" customWidth="1"/>
    <col min="11019" max="11019" width="24.7109375" customWidth="1"/>
    <col min="11020" max="11020" width="12.140625" customWidth="1"/>
    <col min="11021" max="11021" width="9.42578125" customWidth="1"/>
    <col min="11254" max="11254" width="21.28515625" bestFit="1" customWidth="1"/>
    <col min="11255" max="11255" width="21.42578125" bestFit="1" customWidth="1"/>
    <col min="11256" max="11256" width="48.7109375" customWidth="1"/>
    <col min="11257" max="11257" width="8.42578125" bestFit="1" customWidth="1"/>
    <col min="11258" max="11258" width="6.28515625" bestFit="1" customWidth="1"/>
    <col min="11260" max="11260" width="25.28515625" customWidth="1"/>
    <col min="11261" max="11261" width="9.42578125" customWidth="1"/>
    <col min="11262" max="11262" width="15" customWidth="1"/>
    <col min="11263" max="11263" width="5.28515625" bestFit="1" customWidth="1"/>
    <col min="11264" max="11264" width="17.5703125" customWidth="1"/>
    <col min="11265" max="11265" width="19.85546875" customWidth="1"/>
    <col min="11266" max="11266" width="26.7109375" customWidth="1"/>
    <col min="11268" max="11268" width="13.140625" customWidth="1"/>
    <col min="11269" max="11269" width="8.5703125" customWidth="1"/>
    <col min="11270" max="11270" width="6.7109375" bestFit="1" customWidth="1"/>
    <col min="11271" max="11271" width="7" customWidth="1"/>
    <col min="11272" max="11272" width="6.7109375" customWidth="1"/>
    <col min="11273" max="11273" width="20.7109375" customWidth="1"/>
    <col min="11274" max="11274" width="10.5703125" customWidth="1"/>
    <col min="11275" max="11275" width="24.7109375" customWidth="1"/>
    <col min="11276" max="11276" width="12.140625" customWidth="1"/>
    <col min="11277" max="11277" width="9.42578125" customWidth="1"/>
    <col min="11510" max="11510" width="21.28515625" bestFit="1" customWidth="1"/>
    <col min="11511" max="11511" width="21.42578125" bestFit="1" customWidth="1"/>
    <col min="11512" max="11512" width="48.7109375" customWidth="1"/>
    <col min="11513" max="11513" width="8.42578125" bestFit="1" customWidth="1"/>
    <col min="11514" max="11514" width="6.28515625" bestFit="1" customWidth="1"/>
    <col min="11516" max="11516" width="25.28515625" customWidth="1"/>
    <col min="11517" max="11517" width="9.42578125" customWidth="1"/>
    <col min="11518" max="11518" width="15" customWidth="1"/>
    <col min="11519" max="11519" width="5.28515625" bestFit="1" customWidth="1"/>
    <col min="11520" max="11520" width="17.5703125" customWidth="1"/>
    <col min="11521" max="11521" width="19.85546875" customWidth="1"/>
    <col min="11522" max="11522" width="26.7109375" customWidth="1"/>
    <col min="11524" max="11524" width="13.140625" customWidth="1"/>
    <col min="11525" max="11525" width="8.5703125" customWidth="1"/>
    <col min="11526" max="11526" width="6.7109375" bestFit="1" customWidth="1"/>
    <col min="11527" max="11527" width="7" customWidth="1"/>
    <col min="11528" max="11528" width="6.7109375" customWidth="1"/>
    <col min="11529" max="11529" width="20.7109375" customWidth="1"/>
    <col min="11530" max="11530" width="10.5703125" customWidth="1"/>
    <col min="11531" max="11531" width="24.7109375" customWidth="1"/>
    <col min="11532" max="11532" width="12.140625" customWidth="1"/>
    <col min="11533" max="11533" width="9.42578125" customWidth="1"/>
    <col min="11766" max="11766" width="21.28515625" bestFit="1" customWidth="1"/>
    <col min="11767" max="11767" width="21.42578125" bestFit="1" customWidth="1"/>
    <col min="11768" max="11768" width="48.7109375" customWidth="1"/>
    <col min="11769" max="11769" width="8.42578125" bestFit="1" customWidth="1"/>
    <col min="11770" max="11770" width="6.28515625" bestFit="1" customWidth="1"/>
    <col min="11772" max="11772" width="25.28515625" customWidth="1"/>
    <col min="11773" max="11773" width="9.42578125" customWidth="1"/>
    <col min="11774" max="11774" width="15" customWidth="1"/>
    <col min="11775" max="11775" width="5.28515625" bestFit="1" customWidth="1"/>
    <col min="11776" max="11776" width="17.5703125" customWidth="1"/>
    <col min="11777" max="11777" width="19.85546875" customWidth="1"/>
    <col min="11778" max="11778" width="26.7109375" customWidth="1"/>
    <col min="11780" max="11780" width="13.140625" customWidth="1"/>
    <col min="11781" max="11781" width="8.5703125" customWidth="1"/>
    <col min="11782" max="11782" width="6.7109375" bestFit="1" customWidth="1"/>
    <col min="11783" max="11783" width="7" customWidth="1"/>
    <col min="11784" max="11784" width="6.7109375" customWidth="1"/>
    <col min="11785" max="11785" width="20.7109375" customWidth="1"/>
    <col min="11786" max="11786" width="10.5703125" customWidth="1"/>
    <col min="11787" max="11787" width="24.7109375" customWidth="1"/>
    <col min="11788" max="11788" width="12.140625" customWidth="1"/>
    <col min="11789" max="11789" width="9.42578125" customWidth="1"/>
    <col min="12022" max="12022" width="21.28515625" bestFit="1" customWidth="1"/>
    <col min="12023" max="12023" width="21.42578125" bestFit="1" customWidth="1"/>
    <col min="12024" max="12024" width="48.7109375" customWidth="1"/>
    <col min="12025" max="12025" width="8.42578125" bestFit="1" customWidth="1"/>
    <col min="12026" max="12026" width="6.28515625" bestFit="1" customWidth="1"/>
    <col min="12028" max="12028" width="25.28515625" customWidth="1"/>
    <col min="12029" max="12029" width="9.42578125" customWidth="1"/>
    <col min="12030" max="12030" width="15" customWidth="1"/>
    <col min="12031" max="12031" width="5.28515625" bestFit="1" customWidth="1"/>
    <col min="12032" max="12032" width="17.5703125" customWidth="1"/>
    <col min="12033" max="12033" width="19.85546875" customWidth="1"/>
    <col min="12034" max="12034" width="26.7109375" customWidth="1"/>
    <col min="12036" max="12036" width="13.140625" customWidth="1"/>
    <col min="12037" max="12037" width="8.5703125" customWidth="1"/>
    <col min="12038" max="12038" width="6.7109375" bestFit="1" customWidth="1"/>
    <col min="12039" max="12039" width="7" customWidth="1"/>
    <col min="12040" max="12040" width="6.7109375" customWidth="1"/>
    <col min="12041" max="12041" width="20.7109375" customWidth="1"/>
    <col min="12042" max="12042" width="10.5703125" customWidth="1"/>
    <col min="12043" max="12043" width="24.7109375" customWidth="1"/>
    <col min="12044" max="12044" width="12.140625" customWidth="1"/>
    <col min="12045" max="12045" width="9.42578125" customWidth="1"/>
    <col min="12278" max="12278" width="21.28515625" bestFit="1" customWidth="1"/>
    <col min="12279" max="12279" width="21.42578125" bestFit="1" customWidth="1"/>
    <col min="12280" max="12280" width="48.7109375" customWidth="1"/>
    <col min="12281" max="12281" width="8.42578125" bestFit="1" customWidth="1"/>
    <col min="12282" max="12282" width="6.28515625" bestFit="1" customWidth="1"/>
    <col min="12284" max="12284" width="25.28515625" customWidth="1"/>
    <col min="12285" max="12285" width="9.42578125" customWidth="1"/>
    <col min="12286" max="12286" width="15" customWidth="1"/>
    <col min="12287" max="12287" width="5.28515625" bestFit="1" customWidth="1"/>
    <col min="12288" max="12288" width="17.5703125" customWidth="1"/>
    <col min="12289" max="12289" width="19.85546875" customWidth="1"/>
    <col min="12290" max="12290" width="26.7109375" customWidth="1"/>
    <col min="12292" max="12292" width="13.140625" customWidth="1"/>
    <col min="12293" max="12293" width="8.5703125" customWidth="1"/>
    <col min="12294" max="12294" width="6.7109375" bestFit="1" customWidth="1"/>
    <col min="12295" max="12295" width="7" customWidth="1"/>
    <col min="12296" max="12296" width="6.7109375" customWidth="1"/>
    <col min="12297" max="12297" width="20.7109375" customWidth="1"/>
    <col min="12298" max="12298" width="10.5703125" customWidth="1"/>
    <col min="12299" max="12299" width="24.7109375" customWidth="1"/>
    <col min="12300" max="12300" width="12.140625" customWidth="1"/>
    <col min="12301" max="12301" width="9.42578125" customWidth="1"/>
    <col min="12534" max="12534" width="21.28515625" bestFit="1" customWidth="1"/>
    <col min="12535" max="12535" width="21.42578125" bestFit="1" customWidth="1"/>
    <col min="12536" max="12536" width="48.7109375" customWidth="1"/>
    <col min="12537" max="12537" width="8.42578125" bestFit="1" customWidth="1"/>
    <col min="12538" max="12538" width="6.28515625" bestFit="1" customWidth="1"/>
    <col min="12540" max="12540" width="25.28515625" customWidth="1"/>
    <col min="12541" max="12541" width="9.42578125" customWidth="1"/>
    <col min="12542" max="12542" width="15" customWidth="1"/>
    <col min="12543" max="12543" width="5.28515625" bestFit="1" customWidth="1"/>
    <col min="12544" max="12544" width="17.5703125" customWidth="1"/>
    <col min="12545" max="12545" width="19.85546875" customWidth="1"/>
    <col min="12546" max="12546" width="26.7109375" customWidth="1"/>
    <col min="12548" max="12548" width="13.140625" customWidth="1"/>
    <col min="12549" max="12549" width="8.5703125" customWidth="1"/>
    <col min="12550" max="12550" width="6.7109375" bestFit="1" customWidth="1"/>
    <col min="12551" max="12551" width="7" customWidth="1"/>
    <col min="12552" max="12552" width="6.7109375" customWidth="1"/>
    <col min="12553" max="12553" width="20.7109375" customWidth="1"/>
    <col min="12554" max="12554" width="10.5703125" customWidth="1"/>
    <col min="12555" max="12555" width="24.7109375" customWidth="1"/>
    <col min="12556" max="12556" width="12.140625" customWidth="1"/>
    <col min="12557" max="12557" width="9.42578125" customWidth="1"/>
    <col min="12790" max="12790" width="21.28515625" bestFit="1" customWidth="1"/>
    <col min="12791" max="12791" width="21.42578125" bestFit="1" customWidth="1"/>
    <col min="12792" max="12792" width="48.7109375" customWidth="1"/>
    <col min="12793" max="12793" width="8.42578125" bestFit="1" customWidth="1"/>
    <col min="12794" max="12794" width="6.28515625" bestFit="1" customWidth="1"/>
    <col min="12796" max="12796" width="25.28515625" customWidth="1"/>
    <col min="12797" max="12797" width="9.42578125" customWidth="1"/>
    <col min="12798" max="12798" width="15" customWidth="1"/>
    <col min="12799" max="12799" width="5.28515625" bestFit="1" customWidth="1"/>
    <col min="12800" max="12800" width="17.5703125" customWidth="1"/>
    <col min="12801" max="12801" width="19.85546875" customWidth="1"/>
    <col min="12802" max="12802" width="26.7109375" customWidth="1"/>
    <col min="12804" max="12804" width="13.140625" customWidth="1"/>
    <col min="12805" max="12805" width="8.5703125" customWidth="1"/>
    <col min="12806" max="12806" width="6.7109375" bestFit="1" customWidth="1"/>
    <col min="12807" max="12807" width="7" customWidth="1"/>
    <col min="12808" max="12808" width="6.7109375" customWidth="1"/>
    <col min="12809" max="12809" width="20.7109375" customWidth="1"/>
    <col min="12810" max="12810" width="10.5703125" customWidth="1"/>
    <col min="12811" max="12811" width="24.7109375" customWidth="1"/>
    <col min="12812" max="12812" width="12.140625" customWidth="1"/>
    <col min="12813" max="12813" width="9.42578125" customWidth="1"/>
    <col min="13046" max="13046" width="21.28515625" bestFit="1" customWidth="1"/>
    <col min="13047" max="13047" width="21.42578125" bestFit="1" customWidth="1"/>
    <col min="13048" max="13048" width="48.7109375" customWidth="1"/>
    <col min="13049" max="13049" width="8.42578125" bestFit="1" customWidth="1"/>
    <col min="13050" max="13050" width="6.28515625" bestFit="1" customWidth="1"/>
    <col min="13052" max="13052" width="25.28515625" customWidth="1"/>
    <col min="13053" max="13053" width="9.42578125" customWidth="1"/>
    <col min="13054" max="13054" width="15" customWidth="1"/>
    <col min="13055" max="13055" width="5.28515625" bestFit="1" customWidth="1"/>
    <col min="13056" max="13056" width="17.5703125" customWidth="1"/>
    <col min="13057" max="13057" width="19.85546875" customWidth="1"/>
    <col min="13058" max="13058" width="26.7109375" customWidth="1"/>
    <col min="13060" max="13060" width="13.140625" customWidth="1"/>
    <col min="13061" max="13061" width="8.5703125" customWidth="1"/>
    <col min="13062" max="13062" width="6.7109375" bestFit="1" customWidth="1"/>
    <col min="13063" max="13063" width="7" customWidth="1"/>
    <col min="13064" max="13064" width="6.7109375" customWidth="1"/>
    <col min="13065" max="13065" width="20.7109375" customWidth="1"/>
    <col min="13066" max="13066" width="10.5703125" customWidth="1"/>
    <col min="13067" max="13067" width="24.7109375" customWidth="1"/>
    <col min="13068" max="13068" width="12.140625" customWidth="1"/>
    <col min="13069" max="13069" width="9.42578125" customWidth="1"/>
    <col min="13302" max="13302" width="21.28515625" bestFit="1" customWidth="1"/>
    <col min="13303" max="13303" width="21.42578125" bestFit="1" customWidth="1"/>
    <col min="13304" max="13304" width="48.7109375" customWidth="1"/>
    <col min="13305" max="13305" width="8.42578125" bestFit="1" customWidth="1"/>
    <col min="13306" max="13306" width="6.28515625" bestFit="1" customWidth="1"/>
    <col min="13308" max="13308" width="25.28515625" customWidth="1"/>
    <col min="13309" max="13309" width="9.42578125" customWidth="1"/>
    <col min="13310" max="13310" width="15" customWidth="1"/>
    <col min="13311" max="13311" width="5.28515625" bestFit="1" customWidth="1"/>
    <col min="13312" max="13312" width="17.5703125" customWidth="1"/>
    <col min="13313" max="13313" width="19.85546875" customWidth="1"/>
    <col min="13314" max="13314" width="26.7109375" customWidth="1"/>
    <col min="13316" max="13316" width="13.140625" customWidth="1"/>
    <col min="13317" max="13317" width="8.5703125" customWidth="1"/>
    <col min="13318" max="13318" width="6.7109375" bestFit="1" customWidth="1"/>
    <col min="13319" max="13319" width="7" customWidth="1"/>
    <col min="13320" max="13320" width="6.7109375" customWidth="1"/>
    <col min="13321" max="13321" width="20.7109375" customWidth="1"/>
    <col min="13322" max="13322" width="10.5703125" customWidth="1"/>
    <col min="13323" max="13323" width="24.7109375" customWidth="1"/>
    <col min="13324" max="13324" width="12.140625" customWidth="1"/>
    <col min="13325" max="13325" width="9.42578125" customWidth="1"/>
    <col min="13558" max="13558" width="21.28515625" bestFit="1" customWidth="1"/>
    <col min="13559" max="13559" width="21.42578125" bestFit="1" customWidth="1"/>
    <col min="13560" max="13560" width="48.7109375" customWidth="1"/>
    <col min="13561" max="13561" width="8.42578125" bestFit="1" customWidth="1"/>
    <col min="13562" max="13562" width="6.28515625" bestFit="1" customWidth="1"/>
    <col min="13564" max="13564" width="25.28515625" customWidth="1"/>
    <col min="13565" max="13565" width="9.42578125" customWidth="1"/>
    <col min="13566" max="13566" width="15" customWidth="1"/>
    <col min="13567" max="13567" width="5.28515625" bestFit="1" customWidth="1"/>
    <col min="13568" max="13568" width="17.5703125" customWidth="1"/>
    <col min="13569" max="13569" width="19.85546875" customWidth="1"/>
    <col min="13570" max="13570" width="26.7109375" customWidth="1"/>
    <col min="13572" max="13572" width="13.140625" customWidth="1"/>
    <col min="13573" max="13573" width="8.5703125" customWidth="1"/>
    <col min="13574" max="13574" width="6.7109375" bestFit="1" customWidth="1"/>
    <col min="13575" max="13575" width="7" customWidth="1"/>
    <col min="13576" max="13576" width="6.7109375" customWidth="1"/>
    <col min="13577" max="13577" width="20.7109375" customWidth="1"/>
    <col min="13578" max="13578" width="10.5703125" customWidth="1"/>
    <col min="13579" max="13579" width="24.7109375" customWidth="1"/>
    <col min="13580" max="13580" width="12.140625" customWidth="1"/>
    <col min="13581" max="13581" width="9.42578125" customWidth="1"/>
    <col min="13814" max="13814" width="21.28515625" bestFit="1" customWidth="1"/>
    <col min="13815" max="13815" width="21.42578125" bestFit="1" customWidth="1"/>
    <col min="13816" max="13816" width="48.7109375" customWidth="1"/>
    <col min="13817" max="13817" width="8.42578125" bestFit="1" customWidth="1"/>
    <col min="13818" max="13818" width="6.28515625" bestFit="1" customWidth="1"/>
    <col min="13820" max="13820" width="25.28515625" customWidth="1"/>
    <col min="13821" max="13821" width="9.42578125" customWidth="1"/>
    <col min="13822" max="13822" width="15" customWidth="1"/>
    <col min="13823" max="13823" width="5.28515625" bestFit="1" customWidth="1"/>
    <col min="13824" max="13824" width="17.5703125" customWidth="1"/>
    <col min="13825" max="13825" width="19.85546875" customWidth="1"/>
    <col min="13826" max="13826" width="26.7109375" customWidth="1"/>
    <col min="13828" max="13828" width="13.140625" customWidth="1"/>
    <col min="13829" max="13829" width="8.5703125" customWidth="1"/>
    <col min="13830" max="13830" width="6.7109375" bestFit="1" customWidth="1"/>
    <col min="13831" max="13831" width="7" customWidth="1"/>
    <col min="13832" max="13832" width="6.7109375" customWidth="1"/>
    <col min="13833" max="13833" width="20.7109375" customWidth="1"/>
    <col min="13834" max="13834" width="10.5703125" customWidth="1"/>
    <col min="13835" max="13835" width="24.7109375" customWidth="1"/>
    <col min="13836" max="13836" width="12.140625" customWidth="1"/>
    <col min="13837" max="13837" width="9.42578125" customWidth="1"/>
    <col min="14070" max="14070" width="21.28515625" bestFit="1" customWidth="1"/>
    <col min="14071" max="14071" width="21.42578125" bestFit="1" customWidth="1"/>
    <col min="14072" max="14072" width="48.7109375" customWidth="1"/>
    <col min="14073" max="14073" width="8.42578125" bestFit="1" customWidth="1"/>
    <col min="14074" max="14074" width="6.28515625" bestFit="1" customWidth="1"/>
    <col min="14076" max="14076" width="25.28515625" customWidth="1"/>
    <col min="14077" max="14077" width="9.42578125" customWidth="1"/>
    <col min="14078" max="14078" width="15" customWidth="1"/>
    <col min="14079" max="14079" width="5.28515625" bestFit="1" customWidth="1"/>
    <col min="14080" max="14080" width="17.5703125" customWidth="1"/>
    <col min="14081" max="14081" width="19.85546875" customWidth="1"/>
    <col min="14082" max="14082" width="26.7109375" customWidth="1"/>
    <col min="14084" max="14084" width="13.140625" customWidth="1"/>
    <col min="14085" max="14085" width="8.5703125" customWidth="1"/>
    <col min="14086" max="14086" width="6.7109375" bestFit="1" customWidth="1"/>
    <col min="14087" max="14087" width="7" customWidth="1"/>
    <col min="14088" max="14088" width="6.7109375" customWidth="1"/>
    <col min="14089" max="14089" width="20.7109375" customWidth="1"/>
    <col min="14090" max="14090" width="10.5703125" customWidth="1"/>
    <col min="14091" max="14091" width="24.7109375" customWidth="1"/>
    <col min="14092" max="14092" width="12.140625" customWidth="1"/>
    <col min="14093" max="14093" width="9.42578125" customWidth="1"/>
    <col min="14326" max="14326" width="21.28515625" bestFit="1" customWidth="1"/>
    <col min="14327" max="14327" width="21.42578125" bestFit="1" customWidth="1"/>
    <col min="14328" max="14328" width="48.7109375" customWidth="1"/>
    <col min="14329" max="14329" width="8.42578125" bestFit="1" customWidth="1"/>
    <col min="14330" max="14330" width="6.28515625" bestFit="1" customWidth="1"/>
    <col min="14332" max="14332" width="25.28515625" customWidth="1"/>
    <col min="14333" max="14333" width="9.42578125" customWidth="1"/>
    <col min="14334" max="14334" width="15" customWidth="1"/>
    <col min="14335" max="14335" width="5.28515625" bestFit="1" customWidth="1"/>
    <col min="14336" max="14336" width="17.5703125" customWidth="1"/>
    <col min="14337" max="14337" width="19.85546875" customWidth="1"/>
    <col min="14338" max="14338" width="26.7109375" customWidth="1"/>
    <col min="14340" max="14340" width="13.140625" customWidth="1"/>
    <col min="14341" max="14341" width="8.5703125" customWidth="1"/>
    <col min="14342" max="14342" width="6.7109375" bestFit="1" customWidth="1"/>
    <col min="14343" max="14343" width="7" customWidth="1"/>
    <col min="14344" max="14344" width="6.7109375" customWidth="1"/>
    <col min="14345" max="14345" width="20.7109375" customWidth="1"/>
    <col min="14346" max="14346" width="10.5703125" customWidth="1"/>
    <col min="14347" max="14347" width="24.7109375" customWidth="1"/>
    <col min="14348" max="14348" width="12.140625" customWidth="1"/>
    <col min="14349" max="14349" width="9.42578125" customWidth="1"/>
    <col min="14582" max="14582" width="21.28515625" bestFit="1" customWidth="1"/>
    <col min="14583" max="14583" width="21.42578125" bestFit="1" customWidth="1"/>
    <col min="14584" max="14584" width="48.7109375" customWidth="1"/>
    <col min="14585" max="14585" width="8.42578125" bestFit="1" customWidth="1"/>
    <col min="14586" max="14586" width="6.28515625" bestFit="1" customWidth="1"/>
    <col min="14588" max="14588" width="25.28515625" customWidth="1"/>
    <col min="14589" max="14589" width="9.42578125" customWidth="1"/>
    <col min="14590" max="14590" width="15" customWidth="1"/>
    <col min="14591" max="14591" width="5.28515625" bestFit="1" customWidth="1"/>
    <col min="14592" max="14592" width="17.5703125" customWidth="1"/>
    <col min="14593" max="14593" width="19.85546875" customWidth="1"/>
    <col min="14594" max="14594" width="26.7109375" customWidth="1"/>
    <col min="14596" max="14596" width="13.140625" customWidth="1"/>
    <col min="14597" max="14597" width="8.5703125" customWidth="1"/>
    <col min="14598" max="14598" width="6.7109375" bestFit="1" customWidth="1"/>
    <col min="14599" max="14599" width="7" customWidth="1"/>
    <col min="14600" max="14600" width="6.7109375" customWidth="1"/>
    <col min="14601" max="14601" width="20.7109375" customWidth="1"/>
    <col min="14602" max="14602" width="10.5703125" customWidth="1"/>
    <col min="14603" max="14603" width="24.7109375" customWidth="1"/>
    <col min="14604" max="14604" width="12.140625" customWidth="1"/>
    <col min="14605" max="14605" width="9.42578125" customWidth="1"/>
    <col min="14838" max="14838" width="21.28515625" bestFit="1" customWidth="1"/>
    <col min="14839" max="14839" width="21.42578125" bestFit="1" customWidth="1"/>
    <col min="14840" max="14840" width="48.7109375" customWidth="1"/>
    <col min="14841" max="14841" width="8.42578125" bestFit="1" customWidth="1"/>
    <col min="14842" max="14842" width="6.28515625" bestFit="1" customWidth="1"/>
    <col min="14844" max="14844" width="25.28515625" customWidth="1"/>
    <col min="14845" max="14845" width="9.42578125" customWidth="1"/>
    <col min="14846" max="14846" width="15" customWidth="1"/>
    <col min="14847" max="14847" width="5.28515625" bestFit="1" customWidth="1"/>
    <col min="14848" max="14848" width="17.5703125" customWidth="1"/>
    <col min="14849" max="14849" width="19.85546875" customWidth="1"/>
    <col min="14850" max="14850" width="26.7109375" customWidth="1"/>
    <col min="14852" max="14852" width="13.140625" customWidth="1"/>
    <col min="14853" max="14853" width="8.5703125" customWidth="1"/>
    <col min="14854" max="14854" width="6.7109375" bestFit="1" customWidth="1"/>
    <col min="14855" max="14855" width="7" customWidth="1"/>
    <col min="14856" max="14856" width="6.7109375" customWidth="1"/>
    <col min="14857" max="14857" width="20.7109375" customWidth="1"/>
    <col min="14858" max="14858" width="10.5703125" customWidth="1"/>
    <col min="14859" max="14859" width="24.7109375" customWidth="1"/>
    <col min="14860" max="14860" width="12.140625" customWidth="1"/>
    <col min="14861" max="14861" width="9.42578125" customWidth="1"/>
    <col min="15094" max="15094" width="21.28515625" bestFit="1" customWidth="1"/>
    <col min="15095" max="15095" width="21.42578125" bestFit="1" customWidth="1"/>
    <col min="15096" max="15096" width="48.7109375" customWidth="1"/>
    <col min="15097" max="15097" width="8.42578125" bestFit="1" customWidth="1"/>
    <col min="15098" max="15098" width="6.28515625" bestFit="1" customWidth="1"/>
    <col min="15100" max="15100" width="25.28515625" customWidth="1"/>
    <col min="15101" max="15101" width="9.42578125" customWidth="1"/>
    <col min="15102" max="15102" width="15" customWidth="1"/>
    <col min="15103" max="15103" width="5.28515625" bestFit="1" customWidth="1"/>
    <col min="15104" max="15104" width="17.5703125" customWidth="1"/>
    <col min="15105" max="15105" width="19.85546875" customWidth="1"/>
    <col min="15106" max="15106" width="26.7109375" customWidth="1"/>
    <col min="15108" max="15108" width="13.140625" customWidth="1"/>
    <col min="15109" max="15109" width="8.5703125" customWidth="1"/>
    <col min="15110" max="15110" width="6.7109375" bestFit="1" customWidth="1"/>
    <col min="15111" max="15111" width="7" customWidth="1"/>
    <col min="15112" max="15112" width="6.7109375" customWidth="1"/>
    <col min="15113" max="15113" width="20.7109375" customWidth="1"/>
    <col min="15114" max="15114" width="10.5703125" customWidth="1"/>
    <col min="15115" max="15115" width="24.7109375" customWidth="1"/>
    <col min="15116" max="15116" width="12.140625" customWidth="1"/>
    <col min="15117" max="15117" width="9.42578125" customWidth="1"/>
    <col min="15350" max="15350" width="21.28515625" bestFit="1" customWidth="1"/>
    <col min="15351" max="15351" width="21.42578125" bestFit="1" customWidth="1"/>
    <col min="15352" max="15352" width="48.7109375" customWidth="1"/>
    <col min="15353" max="15353" width="8.42578125" bestFit="1" customWidth="1"/>
    <col min="15354" max="15354" width="6.28515625" bestFit="1" customWidth="1"/>
    <col min="15356" max="15356" width="25.28515625" customWidth="1"/>
    <col min="15357" max="15357" width="9.42578125" customWidth="1"/>
    <col min="15358" max="15358" width="15" customWidth="1"/>
    <col min="15359" max="15359" width="5.28515625" bestFit="1" customWidth="1"/>
    <col min="15360" max="15360" width="17.5703125" customWidth="1"/>
    <col min="15361" max="15361" width="19.85546875" customWidth="1"/>
    <col min="15362" max="15362" width="26.7109375" customWidth="1"/>
    <col min="15364" max="15364" width="13.140625" customWidth="1"/>
    <col min="15365" max="15365" width="8.5703125" customWidth="1"/>
    <col min="15366" max="15366" width="6.7109375" bestFit="1" customWidth="1"/>
    <col min="15367" max="15367" width="7" customWidth="1"/>
    <col min="15368" max="15368" width="6.7109375" customWidth="1"/>
    <col min="15369" max="15369" width="20.7109375" customWidth="1"/>
    <col min="15370" max="15370" width="10.5703125" customWidth="1"/>
    <col min="15371" max="15371" width="24.7109375" customWidth="1"/>
    <col min="15372" max="15372" width="12.140625" customWidth="1"/>
    <col min="15373" max="15373" width="9.42578125" customWidth="1"/>
    <col min="15606" max="15606" width="21.28515625" bestFit="1" customWidth="1"/>
    <col min="15607" max="15607" width="21.42578125" bestFit="1" customWidth="1"/>
    <col min="15608" max="15608" width="48.7109375" customWidth="1"/>
    <col min="15609" max="15609" width="8.42578125" bestFit="1" customWidth="1"/>
    <col min="15610" max="15610" width="6.28515625" bestFit="1" customWidth="1"/>
    <col min="15612" max="15612" width="25.28515625" customWidth="1"/>
    <col min="15613" max="15613" width="9.42578125" customWidth="1"/>
    <col min="15614" max="15614" width="15" customWidth="1"/>
    <col min="15615" max="15615" width="5.28515625" bestFit="1" customWidth="1"/>
    <col min="15616" max="15616" width="17.5703125" customWidth="1"/>
    <col min="15617" max="15617" width="19.85546875" customWidth="1"/>
    <col min="15618" max="15618" width="26.7109375" customWidth="1"/>
    <col min="15620" max="15620" width="13.140625" customWidth="1"/>
    <col min="15621" max="15621" width="8.5703125" customWidth="1"/>
    <col min="15622" max="15622" width="6.7109375" bestFit="1" customWidth="1"/>
    <col min="15623" max="15623" width="7" customWidth="1"/>
    <col min="15624" max="15624" width="6.7109375" customWidth="1"/>
    <col min="15625" max="15625" width="20.7109375" customWidth="1"/>
    <col min="15626" max="15626" width="10.5703125" customWidth="1"/>
    <col min="15627" max="15627" width="24.7109375" customWidth="1"/>
    <col min="15628" max="15628" width="12.140625" customWidth="1"/>
    <col min="15629" max="15629" width="9.42578125" customWidth="1"/>
    <col min="15862" max="15862" width="21.28515625" bestFit="1" customWidth="1"/>
    <col min="15863" max="15863" width="21.42578125" bestFit="1" customWidth="1"/>
    <col min="15864" max="15864" width="48.7109375" customWidth="1"/>
    <col min="15865" max="15865" width="8.42578125" bestFit="1" customWidth="1"/>
    <col min="15866" max="15866" width="6.28515625" bestFit="1" customWidth="1"/>
    <col min="15868" max="15868" width="25.28515625" customWidth="1"/>
    <col min="15869" max="15869" width="9.42578125" customWidth="1"/>
    <col min="15870" max="15870" width="15" customWidth="1"/>
    <col min="15871" max="15871" width="5.28515625" bestFit="1" customWidth="1"/>
    <col min="15872" max="15872" width="17.5703125" customWidth="1"/>
    <col min="15873" max="15873" width="19.85546875" customWidth="1"/>
    <col min="15874" max="15874" width="26.7109375" customWidth="1"/>
    <col min="15876" max="15876" width="13.140625" customWidth="1"/>
    <col min="15877" max="15877" width="8.5703125" customWidth="1"/>
    <col min="15878" max="15878" width="6.7109375" bestFit="1" customWidth="1"/>
    <col min="15879" max="15879" width="7" customWidth="1"/>
    <col min="15880" max="15880" width="6.7109375" customWidth="1"/>
    <col min="15881" max="15881" width="20.7109375" customWidth="1"/>
    <col min="15882" max="15882" width="10.5703125" customWidth="1"/>
    <col min="15883" max="15883" width="24.7109375" customWidth="1"/>
    <col min="15884" max="15884" width="12.140625" customWidth="1"/>
    <col min="15885" max="15885" width="9.42578125" customWidth="1"/>
    <col min="16118" max="16118" width="21.28515625" bestFit="1" customWidth="1"/>
    <col min="16119" max="16119" width="21.42578125" bestFit="1" customWidth="1"/>
    <col min="16120" max="16120" width="48.7109375" customWidth="1"/>
    <col min="16121" max="16121" width="8.42578125" bestFit="1" customWidth="1"/>
    <col min="16122" max="16122" width="6.28515625" bestFit="1" customWidth="1"/>
    <col min="16124" max="16124" width="25.28515625" customWidth="1"/>
    <col min="16125" max="16125" width="9.42578125" customWidth="1"/>
    <col min="16126" max="16126" width="15" customWidth="1"/>
    <col min="16127" max="16127" width="5.28515625" bestFit="1" customWidth="1"/>
    <col min="16128" max="16128" width="17.5703125" customWidth="1"/>
    <col min="16129" max="16129" width="19.85546875" customWidth="1"/>
    <col min="16130" max="16130" width="26.7109375" customWidth="1"/>
    <col min="16132" max="16132" width="13.140625" customWidth="1"/>
    <col min="16133" max="16133" width="8.5703125" customWidth="1"/>
    <col min="16134" max="16134" width="6.7109375" bestFit="1" customWidth="1"/>
    <col min="16135" max="16135" width="7" customWidth="1"/>
    <col min="16136" max="16136" width="6.7109375" customWidth="1"/>
    <col min="16137" max="16137" width="20.7109375" customWidth="1"/>
    <col min="16138" max="16138" width="10.5703125" customWidth="1"/>
    <col min="16139" max="16139" width="24.7109375" customWidth="1"/>
    <col min="16140" max="16140" width="12.140625" customWidth="1"/>
    <col min="16141" max="16141" width="9.42578125" customWidth="1"/>
  </cols>
  <sheetData>
    <row r="1" spans="1:15" x14ac:dyDescent="0.25">
      <c r="A1" s="24"/>
      <c r="B1" s="24"/>
      <c r="C1" s="24"/>
      <c r="D1" s="24"/>
      <c r="E1" s="59"/>
      <c r="F1" s="24"/>
      <c r="G1" s="24"/>
      <c r="H1" s="60"/>
      <c r="I1" s="24"/>
      <c r="J1" s="24"/>
      <c r="K1" s="24"/>
      <c r="L1" s="24"/>
      <c r="M1" s="61"/>
      <c r="N1" s="24"/>
      <c r="O1" s="24"/>
    </row>
    <row r="2" spans="1:15" ht="21" x14ac:dyDescent="0.35">
      <c r="A2" s="191" t="s">
        <v>91</v>
      </c>
      <c r="B2" s="191"/>
      <c r="C2" s="191"/>
      <c r="D2" s="191"/>
      <c r="E2" s="191"/>
      <c r="F2" s="191"/>
      <c r="G2" s="191"/>
      <c r="H2" s="191"/>
      <c r="I2" s="191"/>
      <c r="J2" s="191"/>
      <c r="K2" s="191"/>
      <c r="L2" s="191"/>
      <c r="M2" s="191"/>
      <c r="N2" s="191"/>
      <c r="O2" s="191"/>
    </row>
    <row r="3" spans="1:15" ht="21" x14ac:dyDescent="0.35">
      <c r="A3" s="191" t="s">
        <v>278</v>
      </c>
      <c r="B3" s="191"/>
      <c r="C3" s="191"/>
      <c r="D3" s="191"/>
      <c r="E3" s="191"/>
      <c r="F3" s="192"/>
      <c r="G3" s="191"/>
      <c r="H3" s="191"/>
      <c r="I3" s="191"/>
      <c r="J3" s="191"/>
      <c r="K3" s="191"/>
      <c r="L3" s="191"/>
      <c r="M3" s="191"/>
      <c r="N3" s="191"/>
      <c r="O3" s="191"/>
    </row>
    <row r="4" spans="1:15" ht="20.25" customHeight="1" x14ac:dyDescent="0.35">
      <c r="A4" s="191" t="s">
        <v>63</v>
      </c>
      <c r="B4" s="191"/>
      <c r="C4" s="191"/>
      <c r="D4" s="191"/>
      <c r="E4" s="191"/>
      <c r="F4" s="41"/>
      <c r="G4" s="193" t="s">
        <v>90</v>
      </c>
      <c r="H4" s="194"/>
      <c r="I4" s="194"/>
      <c r="J4" s="194"/>
      <c r="K4" s="194"/>
      <c r="L4" s="194"/>
      <c r="M4" s="194"/>
      <c r="N4" s="194"/>
      <c r="O4" s="195"/>
    </row>
    <row r="5" spans="1:15" ht="18" customHeight="1" x14ac:dyDescent="0.25">
      <c r="A5" s="42" t="s">
        <v>40</v>
      </c>
      <c r="B5" s="42" t="s">
        <v>5</v>
      </c>
      <c r="C5" s="42" t="s">
        <v>2</v>
      </c>
      <c r="D5" s="43" t="s">
        <v>1</v>
      </c>
      <c r="E5" s="55" t="s">
        <v>64</v>
      </c>
      <c r="F5" s="62"/>
      <c r="G5" s="45" t="s">
        <v>40</v>
      </c>
      <c r="H5" s="46" t="s">
        <v>65</v>
      </c>
      <c r="I5" s="47" t="s">
        <v>0</v>
      </c>
      <c r="J5" s="47" t="s">
        <v>43</v>
      </c>
      <c r="K5" s="47" t="s">
        <v>66</v>
      </c>
      <c r="L5" s="47" t="s">
        <v>67</v>
      </c>
      <c r="M5" s="48" t="s">
        <v>2</v>
      </c>
      <c r="N5" s="48" t="s">
        <v>1</v>
      </c>
      <c r="O5" s="48" t="s">
        <v>35</v>
      </c>
    </row>
    <row r="6" spans="1:15" ht="30" customHeight="1" x14ac:dyDescent="0.25">
      <c r="A6" s="215" t="s">
        <v>68</v>
      </c>
      <c r="B6" s="216" t="s">
        <v>69</v>
      </c>
      <c r="C6" s="217" t="s">
        <v>70</v>
      </c>
      <c r="D6" s="217">
        <v>46</v>
      </c>
      <c r="E6" s="236">
        <v>79117329</v>
      </c>
      <c r="F6" s="237"/>
      <c r="G6" s="198">
        <v>1</v>
      </c>
      <c r="H6" s="217" t="s">
        <v>279</v>
      </c>
      <c r="I6" s="217" t="s">
        <v>280</v>
      </c>
      <c r="J6" s="211">
        <v>34159</v>
      </c>
      <c r="K6" s="211">
        <v>34668</v>
      </c>
      <c r="L6" s="217">
        <f>+ROUND((K6-J6)/30,2)</f>
        <v>16.97</v>
      </c>
      <c r="M6" s="210">
        <v>1</v>
      </c>
      <c r="N6" s="210">
        <v>54</v>
      </c>
      <c r="O6" s="201" t="s">
        <v>71</v>
      </c>
    </row>
    <row r="7" spans="1:15" ht="30" customHeight="1" x14ac:dyDescent="0.25">
      <c r="A7" s="215" t="s">
        <v>72</v>
      </c>
      <c r="B7" s="201" t="s">
        <v>87</v>
      </c>
      <c r="C7" s="217" t="s">
        <v>70</v>
      </c>
      <c r="D7" s="217">
        <v>47</v>
      </c>
      <c r="E7" s="217" t="s">
        <v>281</v>
      </c>
      <c r="F7" s="228"/>
      <c r="G7" s="198">
        <v>2</v>
      </c>
      <c r="H7" s="217" t="s">
        <v>282</v>
      </c>
      <c r="I7" s="217" t="s">
        <v>280</v>
      </c>
      <c r="J7" s="211">
        <v>34576</v>
      </c>
      <c r="K7" s="211">
        <v>36130</v>
      </c>
      <c r="L7" s="217">
        <f t="shared" ref="L7:L14" si="0">+ROUND((K7-J7)/30,2)</f>
        <v>51.8</v>
      </c>
      <c r="M7" s="210">
        <v>1</v>
      </c>
      <c r="N7" s="210">
        <v>57</v>
      </c>
      <c r="O7" s="201" t="s">
        <v>71</v>
      </c>
    </row>
    <row r="8" spans="1:15" ht="63" customHeight="1" x14ac:dyDescent="0.25">
      <c r="A8" s="215" t="s">
        <v>74</v>
      </c>
      <c r="B8" s="201" t="s">
        <v>75</v>
      </c>
      <c r="C8" s="217" t="s">
        <v>70</v>
      </c>
      <c r="D8" s="217">
        <v>47</v>
      </c>
      <c r="E8" s="217">
        <v>63033</v>
      </c>
      <c r="F8" s="238"/>
      <c r="G8" s="198">
        <v>3</v>
      </c>
      <c r="H8" s="217" t="s">
        <v>283</v>
      </c>
      <c r="I8" s="217" t="s">
        <v>284</v>
      </c>
      <c r="J8" s="211">
        <v>36165</v>
      </c>
      <c r="K8" s="211">
        <v>37705</v>
      </c>
      <c r="L8" s="217">
        <f t="shared" si="0"/>
        <v>51.33</v>
      </c>
      <c r="M8" s="210">
        <v>1</v>
      </c>
      <c r="N8" s="210">
        <v>58</v>
      </c>
      <c r="O8" s="201" t="s">
        <v>71</v>
      </c>
    </row>
    <row r="9" spans="1:15" ht="103.5" customHeight="1" x14ac:dyDescent="0.25">
      <c r="A9" s="215" t="s">
        <v>76</v>
      </c>
      <c r="B9" s="201" t="s">
        <v>88</v>
      </c>
      <c r="C9" s="217" t="s">
        <v>70</v>
      </c>
      <c r="D9" s="217" t="s">
        <v>285</v>
      </c>
      <c r="E9" s="217" t="s">
        <v>78</v>
      </c>
      <c r="F9" s="238"/>
      <c r="G9" s="198">
        <v>4</v>
      </c>
      <c r="H9" s="217" t="s">
        <v>286</v>
      </c>
      <c r="I9" s="217" t="s">
        <v>287</v>
      </c>
      <c r="J9" s="211">
        <v>37706</v>
      </c>
      <c r="K9" s="211">
        <v>38307</v>
      </c>
      <c r="L9" s="217">
        <f t="shared" si="0"/>
        <v>20.03</v>
      </c>
      <c r="M9" s="210">
        <v>1</v>
      </c>
      <c r="N9" s="210">
        <v>62</v>
      </c>
      <c r="O9" s="201" t="s">
        <v>71</v>
      </c>
    </row>
    <row r="10" spans="1:15" ht="117" customHeight="1" x14ac:dyDescent="0.25">
      <c r="A10" s="215" t="s">
        <v>89</v>
      </c>
      <c r="B10" s="216" t="s">
        <v>80</v>
      </c>
      <c r="C10" s="213" t="s">
        <v>70</v>
      </c>
      <c r="D10" s="213">
        <v>45</v>
      </c>
      <c r="E10" s="217" t="s">
        <v>81</v>
      </c>
      <c r="F10" s="228"/>
      <c r="G10" s="198">
        <v>5</v>
      </c>
      <c r="H10" s="217" t="s">
        <v>271</v>
      </c>
      <c r="I10" s="217" t="s">
        <v>288</v>
      </c>
      <c r="J10" s="211">
        <v>37956</v>
      </c>
      <c r="K10" s="211">
        <v>38153</v>
      </c>
      <c r="L10" s="217">
        <f t="shared" si="0"/>
        <v>6.57</v>
      </c>
      <c r="M10" s="210">
        <v>1</v>
      </c>
      <c r="N10" s="210">
        <v>63</v>
      </c>
      <c r="O10" s="201" t="s">
        <v>71</v>
      </c>
    </row>
    <row r="11" spans="1:15" ht="26.25" customHeight="1" x14ac:dyDescent="0.25">
      <c r="A11" s="215" t="s">
        <v>82</v>
      </c>
      <c r="B11" s="239">
        <v>1</v>
      </c>
      <c r="C11" s="213" t="s">
        <v>70</v>
      </c>
      <c r="D11" s="213">
        <v>45</v>
      </c>
      <c r="E11" s="239" t="s">
        <v>81</v>
      </c>
      <c r="F11" s="228"/>
      <c r="G11" s="198">
        <v>6</v>
      </c>
      <c r="H11" s="217" t="s">
        <v>271</v>
      </c>
      <c r="I11" s="217" t="s">
        <v>288</v>
      </c>
      <c r="J11" s="211">
        <v>37906</v>
      </c>
      <c r="K11" s="211">
        <v>38837</v>
      </c>
      <c r="L11" s="217">
        <f t="shared" si="0"/>
        <v>31.03</v>
      </c>
      <c r="M11" s="210">
        <v>1</v>
      </c>
      <c r="N11" s="210">
        <v>63</v>
      </c>
      <c r="O11" s="201" t="s">
        <v>71</v>
      </c>
    </row>
    <row r="12" spans="1:15" ht="26.25" customHeight="1" x14ac:dyDescent="0.25">
      <c r="A12" s="215" t="s">
        <v>83</v>
      </c>
      <c r="B12" s="240" t="s">
        <v>11</v>
      </c>
      <c r="C12" s="213" t="s">
        <v>70</v>
      </c>
      <c r="D12" s="217"/>
      <c r="E12" s="241">
        <v>33514</v>
      </c>
      <c r="F12" s="242"/>
      <c r="G12" s="198">
        <v>7</v>
      </c>
      <c r="H12" s="217" t="s">
        <v>289</v>
      </c>
      <c r="I12" s="217" t="s">
        <v>290</v>
      </c>
      <c r="J12" s="211">
        <v>40224</v>
      </c>
      <c r="K12" s="211">
        <v>40589</v>
      </c>
      <c r="L12" s="217">
        <f t="shared" si="0"/>
        <v>12.17</v>
      </c>
      <c r="M12" s="210">
        <v>1</v>
      </c>
      <c r="N12" s="210">
        <v>66</v>
      </c>
      <c r="O12" s="201" t="s">
        <v>71</v>
      </c>
    </row>
    <row r="13" spans="1:15" ht="109.5" customHeight="1" x14ac:dyDescent="0.25">
      <c r="A13" s="225" t="s">
        <v>84</v>
      </c>
      <c r="B13" s="201" t="s">
        <v>94</v>
      </c>
      <c r="C13" s="213" t="s">
        <v>70</v>
      </c>
      <c r="D13" s="217" t="s">
        <v>285</v>
      </c>
      <c r="E13" s="198" t="s">
        <v>81</v>
      </c>
      <c r="F13" s="242"/>
      <c r="G13" s="232"/>
      <c r="H13" s="217" t="s">
        <v>291</v>
      </c>
      <c r="I13" s="217" t="s">
        <v>290</v>
      </c>
      <c r="J13" s="211">
        <v>40634</v>
      </c>
      <c r="K13" s="211">
        <v>40858</v>
      </c>
      <c r="L13" s="217">
        <f t="shared" si="0"/>
        <v>7.47</v>
      </c>
      <c r="M13" s="210">
        <v>1</v>
      </c>
      <c r="N13" s="210">
        <v>68</v>
      </c>
      <c r="O13" s="201" t="s">
        <v>71</v>
      </c>
    </row>
    <row r="14" spans="1:15" ht="114.75" x14ac:dyDescent="0.25">
      <c r="A14" s="215" t="s">
        <v>92</v>
      </c>
      <c r="B14" s="227">
        <v>7</v>
      </c>
      <c r="C14" s="217">
        <f>+IF(E14&gt;=B14,1,0)</f>
        <v>1</v>
      </c>
      <c r="D14" s="217" t="s">
        <v>285</v>
      </c>
      <c r="E14" s="214">
        <f>+E15/12</f>
        <v>17.355833333333333</v>
      </c>
      <c r="F14" s="226"/>
      <c r="G14" s="226"/>
      <c r="H14" s="217" t="s">
        <v>292</v>
      </c>
      <c r="I14" s="217" t="s">
        <v>293</v>
      </c>
      <c r="J14" s="211">
        <v>40878</v>
      </c>
      <c r="K14" s="211">
        <v>41205</v>
      </c>
      <c r="L14" s="217">
        <f t="shared" si="0"/>
        <v>10.9</v>
      </c>
      <c r="M14" s="210">
        <v>1</v>
      </c>
      <c r="N14" s="210">
        <v>69</v>
      </c>
      <c r="O14" s="201" t="s">
        <v>71</v>
      </c>
    </row>
    <row r="15" spans="1:15" ht="39.75" customHeight="1" x14ac:dyDescent="0.25">
      <c r="A15" s="215" t="s">
        <v>93</v>
      </c>
      <c r="B15" s="227">
        <f>+B14*12</f>
        <v>84</v>
      </c>
      <c r="C15" s="217">
        <f>+IF(E15&gt;=B15,1,0)</f>
        <v>1</v>
      </c>
      <c r="D15" s="217" t="s">
        <v>285</v>
      </c>
      <c r="E15" s="227">
        <f>+L15</f>
        <v>208.26999999999998</v>
      </c>
      <c r="F15" s="226"/>
      <c r="G15" s="226"/>
      <c r="H15" s="243"/>
      <c r="I15" s="226"/>
      <c r="J15" s="226"/>
      <c r="K15" s="244" t="s">
        <v>46</v>
      </c>
      <c r="L15" s="230">
        <f>SUMPRODUCT(L6:L14,M6:M14)</f>
        <v>208.26999999999998</v>
      </c>
      <c r="M15" s="245"/>
      <c r="N15" s="226"/>
      <c r="O15" s="226"/>
    </row>
    <row r="16" spans="1:15" x14ac:dyDescent="0.25">
      <c r="A16" s="57"/>
      <c r="B16" s="53"/>
      <c r="C16" s="53"/>
      <c r="D16" s="53"/>
      <c r="E16" s="58"/>
      <c r="F16" s="63"/>
      <c r="G16" s="24"/>
      <c r="H16" s="60"/>
      <c r="I16" s="24"/>
      <c r="J16" s="24"/>
      <c r="K16" s="24"/>
      <c r="L16" s="64"/>
      <c r="M16" s="61"/>
      <c r="N16" s="24"/>
      <c r="O16" s="24"/>
    </row>
    <row r="17" spans="1:15" x14ac:dyDescent="0.25">
      <c r="A17" s="57"/>
      <c r="B17" s="53"/>
      <c r="C17" s="53"/>
      <c r="D17" s="53"/>
      <c r="E17" s="58"/>
      <c r="F17" s="24"/>
      <c r="G17" s="24"/>
      <c r="H17" s="60"/>
      <c r="I17" s="24"/>
      <c r="J17" s="24"/>
      <c r="K17" s="24"/>
      <c r="L17" s="64"/>
      <c r="M17" s="61"/>
      <c r="N17" s="24"/>
      <c r="O17" s="24"/>
    </row>
    <row r="18" spans="1:15" x14ac:dyDescent="0.25">
      <c r="A18" s="53"/>
      <c r="B18" s="53"/>
      <c r="C18" s="53"/>
      <c r="D18" s="53"/>
      <c r="E18" s="58"/>
      <c r="F18" s="24"/>
      <c r="G18" s="24"/>
      <c r="H18" s="60"/>
      <c r="I18" s="24"/>
      <c r="J18" s="24"/>
      <c r="K18" s="24"/>
      <c r="L18" s="65"/>
      <c r="M18" s="61"/>
      <c r="N18" s="24"/>
      <c r="O18" s="24"/>
    </row>
    <row r="19" spans="1:15" x14ac:dyDescent="0.25">
      <c r="A19" s="53"/>
      <c r="B19" s="53"/>
      <c r="C19" s="53"/>
      <c r="D19" s="53"/>
      <c r="E19" s="58"/>
      <c r="F19" s="24"/>
      <c r="G19" s="24"/>
      <c r="H19" s="60"/>
      <c r="I19" s="24"/>
      <c r="J19" s="24"/>
      <c r="K19" s="24"/>
      <c r="L19" s="24"/>
      <c r="M19" s="61"/>
      <c r="N19" s="24"/>
      <c r="O19" s="24"/>
    </row>
    <row r="20" spans="1:15" x14ac:dyDescent="0.25">
      <c r="A20" s="53"/>
      <c r="B20" s="53"/>
      <c r="C20" s="53"/>
      <c r="D20" s="53"/>
      <c r="E20" s="58"/>
      <c r="F20" s="24"/>
      <c r="G20" s="24"/>
      <c r="H20" s="60"/>
      <c r="I20" s="24"/>
      <c r="J20" s="24"/>
      <c r="K20" s="24"/>
      <c r="L20" s="24"/>
      <c r="M20" s="61"/>
      <c r="N20" s="24"/>
      <c r="O20" s="24"/>
    </row>
    <row r="21" spans="1:15" x14ac:dyDescent="0.25">
      <c r="A21" s="24"/>
      <c r="B21" s="24"/>
      <c r="C21" s="24"/>
      <c r="D21" s="24"/>
      <c r="E21" s="59"/>
      <c r="F21" s="24"/>
      <c r="G21" s="24"/>
      <c r="H21" s="60"/>
      <c r="I21" s="24"/>
      <c r="J21" s="24"/>
      <c r="K21" s="24"/>
      <c r="L21" s="24"/>
      <c r="M21" s="61"/>
      <c r="N21" s="24"/>
      <c r="O21" s="24"/>
    </row>
    <row r="22" spans="1:15" x14ac:dyDescent="0.25">
      <c r="A22" s="24"/>
      <c r="B22" s="24"/>
      <c r="C22" s="24"/>
      <c r="D22" s="24"/>
      <c r="E22" s="59"/>
      <c r="F22" s="24"/>
      <c r="G22" s="24"/>
      <c r="H22" s="60"/>
      <c r="I22" s="24"/>
      <c r="J22" s="24"/>
      <c r="K22" s="24"/>
      <c r="L22" s="24"/>
      <c r="M22" s="61"/>
      <c r="N22" s="24"/>
      <c r="O22" s="24"/>
    </row>
  </sheetData>
  <mergeCells count="4">
    <mergeCell ref="A2:O2"/>
    <mergeCell ref="A3:O3"/>
    <mergeCell ref="A4:E4"/>
    <mergeCell ref="G4:O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zoomScale="80" zoomScaleNormal="80"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38.28515625" customWidth="1"/>
    <col min="6" max="6" width="8.7109375" customWidth="1"/>
    <col min="7" max="7" width="10.28515625" customWidth="1"/>
    <col min="8" max="8" width="23" customWidth="1"/>
    <col min="9" max="9" width="39.28515625" customWidth="1"/>
    <col min="11" max="11" width="11.28515625" bestFit="1" customWidth="1"/>
    <col min="12" max="12" width="10.42578125" customWidth="1"/>
    <col min="13" max="13" width="18.28515625" customWidth="1"/>
    <col min="15" max="15" width="34.140625" customWidth="1"/>
    <col min="246" max="246" width="21.28515625" bestFit="1" customWidth="1"/>
    <col min="247" max="247" width="21.42578125" bestFit="1" customWidth="1"/>
    <col min="248" max="248" width="60.5703125" customWidth="1"/>
    <col min="249" max="249" width="8.42578125" bestFit="1" customWidth="1"/>
    <col min="250" max="250" width="6.28515625" bestFit="1" customWidth="1"/>
    <col min="252" max="252" width="25.28515625" customWidth="1"/>
    <col min="253" max="253" width="27" customWidth="1"/>
    <col min="255" max="255" width="4.7109375" bestFit="1" customWidth="1"/>
    <col min="256" max="256" width="22.85546875" customWidth="1"/>
    <col min="257" max="257" width="23" customWidth="1"/>
    <col min="258" max="258" width="39.28515625" customWidth="1"/>
    <col min="261" max="261" width="7" customWidth="1"/>
    <col min="262" max="262" width="6.7109375" customWidth="1"/>
    <col min="263" max="263" width="6.42578125" customWidth="1"/>
    <col min="264" max="264" width="6" customWidth="1"/>
    <col min="265" max="265" width="10.28515625" customWidth="1"/>
    <col min="266" max="266" width="19.85546875" customWidth="1"/>
    <col min="267" max="267" width="18.28515625" customWidth="1"/>
    <col min="268" max="268" width="15.28515625" customWidth="1"/>
    <col min="269" max="269" width="14.28515625" customWidth="1"/>
    <col min="502" max="502" width="21.28515625" bestFit="1" customWidth="1"/>
    <col min="503" max="503" width="21.42578125" bestFit="1" customWidth="1"/>
    <col min="504" max="504" width="60.5703125" customWidth="1"/>
    <col min="505" max="505" width="8.42578125" bestFit="1" customWidth="1"/>
    <col min="506" max="506" width="6.28515625" bestFit="1" customWidth="1"/>
    <col min="508" max="508" width="25.28515625" customWidth="1"/>
    <col min="509" max="509" width="27" customWidth="1"/>
    <col min="511" max="511" width="4.7109375" bestFit="1" customWidth="1"/>
    <col min="512" max="512" width="22.85546875" customWidth="1"/>
    <col min="513" max="513" width="23" customWidth="1"/>
    <col min="514" max="514" width="39.28515625" customWidth="1"/>
    <col min="517" max="517" width="7" customWidth="1"/>
    <col min="518" max="518" width="6.7109375" customWidth="1"/>
    <col min="519" max="519" width="6.42578125" customWidth="1"/>
    <col min="520" max="520" width="6" customWidth="1"/>
    <col min="521" max="521" width="10.28515625" customWidth="1"/>
    <col min="522" max="522" width="19.85546875" customWidth="1"/>
    <col min="523" max="523" width="18.28515625" customWidth="1"/>
    <col min="524" max="524" width="15.28515625" customWidth="1"/>
    <col min="525" max="525" width="14.28515625" customWidth="1"/>
    <col min="758" max="758" width="21.28515625" bestFit="1" customWidth="1"/>
    <col min="759" max="759" width="21.42578125" bestFit="1" customWidth="1"/>
    <col min="760" max="760" width="60.5703125" customWidth="1"/>
    <col min="761" max="761" width="8.42578125" bestFit="1" customWidth="1"/>
    <col min="762" max="762" width="6.28515625" bestFit="1" customWidth="1"/>
    <col min="764" max="764" width="25.28515625" customWidth="1"/>
    <col min="765" max="765" width="27" customWidth="1"/>
    <col min="767" max="767" width="4.7109375" bestFit="1" customWidth="1"/>
    <col min="768" max="768" width="22.85546875" customWidth="1"/>
    <col min="769" max="769" width="23" customWidth="1"/>
    <col min="770" max="770" width="39.28515625" customWidth="1"/>
    <col min="773" max="773" width="7" customWidth="1"/>
    <col min="774" max="774" width="6.7109375" customWidth="1"/>
    <col min="775" max="775" width="6.42578125" customWidth="1"/>
    <col min="776" max="776" width="6" customWidth="1"/>
    <col min="777" max="777" width="10.28515625" customWidth="1"/>
    <col min="778" max="778" width="19.85546875" customWidth="1"/>
    <col min="779" max="779" width="18.28515625" customWidth="1"/>
    <col min="780" max="780" width="15.28515625" customWidth="1"/>
    <col min="781" max="781" width="14.28515625" customWidth="1"/>
    <col min="1014" max="1014" width="21.28515625" bestFit="1" customWidth="1"/>
    <col min="1015" max="1015" width="21.42578125" bestFit="1" customWidth="1"/>
    <col min="1016" max="1016" width="60.5703125" customWidth="1"/>
    <col min="1017" max="1017" width="8.42578125" bestFit="1" customWidth="1"/>
    <col min="1018" max="1018" width="6.28515625" bestFit="1" customWidth="1"/>
    <col min="1020" max="1020" width="25.28515625" customWidth="1"/>
    <col min="1021" max="1021" width="27" customWidth="1"/>
    <col min="1023" max="1023" width="4.7109375" bestFit="1" customWidth="1"/>
    <col min="1024" max="1024" width="22.85546875" customWidth="1"/>
    <col min="1025" max="1025" width="23" customWidth="1"/>
    <col min="1026" max="1026" width="39.28515625" customWidth="1"/>
    <col min="1029" max="1029" width="7" customWidth="1"/>
    <col min="1030" max="1030" width="6.7109375" customWidth="1"/>
    <col min="1031" max="1031" width="6.42578125" customWidth="1"/>
    <col min="1032" max="1032" width="6" customWidth="1"/>
    <col min="1033" max="1033" width="10.28515625" customWidth="1"/>
    <col min="1034" max="1034" width="19.85546875" customWidth="1"/>
    <col min="1035" max="1035" width="18.28515625" customWidth="1"/>
    <col min="1036" max="1036" width="15.28515625" customWidth="1"/>
    <col min="1037" max="1037" width="14.28515625" customWidth="1"/>
    <col min="1270" max="1270" width="21.28515625" bestFit="1" customWidth="1"/>
    <col min="1271" max="1271" width="21.42578125" bestFit="1" customWidth="1"/>
    <col min="1272" max="1272" width="60.5703125" customWidth="1"/>
    <col min="1273" max="1273" width="8.42578125" bestFit="1" customWidth="1"/>
    <col min="1274" max="1274" width="6.28515625" bestFit="1" customWidth="1"/>
    <col min="1276" max="1276" width="25.28515625" customWidth="1"/>
    <col min="1277" max="1277" width="27" customWidth="1"/>
    <col min="1279" max="1279" width="4.7109375" bestFit="1" customWidth="1"/>
    <col min="1280" max="1280" width="22.85546875" customWidth="1"/>
    <col min="1281" max="1281" width="23" customWidth="1"/>
    <col min="1282" max="1282" width="39.28515625" customWidth="1"/>
    <col min="1285" max="1285" width="7" customWidth="1"/>
    <col min="1286" max="1286" width="6.7109375" customWidth="1"/>
    <col min="1287" max="1287" width="6.42578125" customWidth="1"/>
    <col min="1288" max="1288" width="6" customWidth="1"/>
    <col min="1289" max="1289" width="10.28515625" customWidth="1"/>
    <col min="1290" max="1290" width="19.85546875" customWidth="1"/>
    <col min="1291" max="1291" width="18.28515625" customWidth="1"/>
    <col min="1292" max="1292" width="15.28515625" customWidth="1"/>
    <col min="1293" max="1293" width="14.28515625" customWidth="1"/>
    <col min="1526" max="1526" width="21.28515625" bestFit="1" customWidth="1"/>
    <col min="1527" max="1527" width="21.42578125" bestFit="1" customWidth="1"/>
    <col min="1528" max="1528" width="60.5703125" customWidth="1"/>
    <col min="1529" max="1529" width="8.42578125" bestFit="1" customWidth="1"/>
    <col min="1530" max="1530" width="6.28515625" bestFit="1" customWidth="1"/>
    <col min="1532" max="1532" width="25.28515625" customWidth="1"/>
    <col min="1533" max="1533" width="27" customWidth="1"/>
    <col min="1535" max="1535" width="4.7109375" bestFit="1" customWidth="1"/>
    <col min="1536" max="1536" width="22.85546875" customWidth="1"/>
    <col min="1537" max="1537" width="23" customWidth="1"/>
    <col min="1538" max="1538" width="39.28515625" customWidth="1"/>
    <col min="1541" max="1541" width="7" customWidth="1"/>
    <col min="1542" max="1542" width="6.7109375" customWidth="1"/>
    <col min="1543" max="1543" width="6.42578125" customWidth="1"/>
    <col min="1544" max="1544" width="6" customWidth="1"/>
    <col min="1545" max="1545" width="10.28515625" customWidth="1"/>
    <col min="1546" max="1546" width="19.85546875" customWidth="1"/>
    <col min="1547" max="1547" width="18.28515625" customWidth="1"/>
    <col min="1548" max="1548" width="15.28515625" customWidth="1"/>
    <col min="1549" max="1549" width="14.28515625" customWidth="1"/>
    <col min="1782" max="1782" width="21.28515625" bestFit="1" customWidth="1"/>
    <col min="1783" max="1783" width="21.42578125" bestFit="1" customWidth="1"/>
    <col min="1784" max="1784" width="60.5703125" customWidth="1"/>
    <col min="1785" max="1785" width="8.42578125" bestFit="1" customWidth="1"/>
    <col min="1786" max="1786" width="6.28515625" bestFit="1" customWidth="1"/>
    <col min="1788" max="1788" width="25.28515625" customWidth="1"/>
    <col min="1789" max="1789" width="27" customWidth="1"/>
    <col min="1791" max="1791" width="4.7109375" bestFit="1" customWidth="1"/>
    <col min="1792" max="1792" width="22.85546875" customWidth="1"/>
    <col min="1793" max="1793" width="23" customWidth="1"/>
    <col min="1794" max="1794" width="39.28515625" customWidth="1"/>
    <col min="1797" max="1797" width="7" customWidth="1"/>
    <col min="1798" max="1798" width="6.7109375" customWidth="1"/>
    <col min="1799" max="1799" width="6.42578125" customWidth="1"/>
    <col min="1800" max="1800" width="6" customWidth="1"/>
    <col min="1801" max="1801" width="10.28515625" customWidth="1"/>
    <col min="1802" max="1802" width="19.85546875" customWidth="1"/>
    <col min="1803" max="1803" width="18.28515625" customWidth="1"/>
    <col min="1804" max="1804" width="15.28515625" customWidth="1"/>
    <col min="1805" max="1805" width="14.28515625" customWidth="1"/>
    <col min="2038" max="2038" width="21.28515625" bestFit="1" customWidth="1"/>
    <col min="2039" max="2039" width="21.42578125" bestFit="1" customWidth="1"/>
    <col min="2040" max="2040" width="60.5703125" customWidth="1"/>
    <col min="2041" max="2041" width="8.42578125" bestFit="1" customWidth="1"/>
    <col min="2042" max="2042" width="6.28515625" bestFit="1" customWidth="1"/>
    <col min="2044" max="2044" width="25.28515625" customWidth="1"/>
    <col min="2045" max="2045" width="27" customWidth="1"/>
    <col min="2047" max="2047" width="4.7109375" bestFit="1" customWidth="1"/>
    <col min="2048" max="2048" width="22.85546875" customWidth="1"/>
    <col min="2049" max="2049" width="23" customWidth="1"/>
    <col min="2050" max="2050" width="39.28515625" customWidth="1"/>
    <col min="2053" max="2053" width="7" customWidth="1"/>
    <col min="2054" max="2054" width="6.7109375" customWidth="1"/>
    <col min="2055" max="2055" width="6.42578125" customWidth="1"/>
    <col min="2056" max="2056" width="6" customWidth="1"/>
    <col min="2057" max="2057" width="10.28515625" customWidth="1"/>
    <col min="2058" max="2058" width="19.85546875" customWidth="1"/>
    <col min="2059" max="2059" width="18.28515625" customWidth="1"/>
    <col min="2060" max="2060" width="15.28515625" customWidth="1"/>
    <col min="2061" max="2061" width="14.28515625" customWidth="1"/>
    <col min="2294" max="2294" width="21.28515625" bestFit="1" customWidth="1"/>
    <col min="2295" max="2295" width="21.42578125" bestFit="1" customWidth="1"/>
    <col min="2296" max="2296" width="60.5703125" customWidth="1"/>
    <col min="2297" max="2297" width="8.42578125" bestFit="1" customWidth="1"/>
    <col min="2298" max="2298" width="6.28515625" bestFit="1" customWidth="1"/>
    <col min="2300" max="2300" width="25.28515625" customWidth="1"/>
    <col min="2301" max="2301" width="27" customWidth="1"/>
    <col min="2303" max="2303" width="4.7109375" bestFit="1" customWidth="1"/>
    <col min="2304" max="2304" width="22.85546875" customWidth="1"/>
    <col min="2305" max="2305" width="23" customWidth="1"/>
    <col min="2306" max="2306" width="39.28515625" customWidth="1"/>
    <col min="2309" max="2309" width="7" customWidth="1"/>
    <col min="2310" max="2310" width="6.7109375" customWidth="1"/>
    <col min="2311" max="2311" width="6.42578125" customWidth="1"/>
    <col min="2312" max="2312" width="6" customWidth="1"/>
    <col min="2313" max="2313" width="10.28515625" customWidth="1"/>
    <col min="2314" max="2314" width="19.85546875" customWidth="1"/>
    <col min="2315" max="2315" width="18.28515625" customWidth="1"/>
    <col min="2316" max="2316" width="15.28515625" customWidth="1"/>
    <col min="2317" max="2317" width="14.28515625" customWidth="1"/>
    <col min="2550" max="2550" width="21.28515625" bestFit="1" customWidth="1"/>
    <col min="2551" max="2551" width="21.42578125" bestFit="1" customWidth="1"/>
    <col min="2552" max="2552" width="60.5703125" customWidth="1"/>
    <col min="2553" max="2553" width="8.42578125" bestFit="1" customWidth="1"/>
    <col min="2554" max="2554" width="6.28515625" bestFit="1" customWidth="1"/>
    <col min="2556" max="2556" width="25.28515625" customWidth="1"/>
    <col min="2557" max="2557" width="27" customWidth="1"/>
    <col min="2559" max="2559" width="4.7109375" bestFit="1" customWidth="1"/>
    <col min="2560" max="2560" width="22.85546875" customWidth="1"/>
    <col min="2561" max="2561" width="23" customWidth="1"/>
    <col min="2562" max="2562" width="39.28515625" customWidth="1"/>
    <col min="2565" max="2565" width="7" customWidth="1"/>
    <col min="2566" max="2566" width="6.7109375" customWidth="1"/>
    <col min="2567" max="2567" width="6.42578125" customWidth="1"/>
    <col min="2568" max="2568" width="6" customWidth="1"/>
    <col min="2569" max="2569" width="10.28515625" customWidth="1"/>
    <col min="2570" max="2570" width="19.85546875" customWidth="1"/>
    <col min="2571" max="2571" width="18.28515625" customWidth="1"/>
    <col min="2572" max="2572" width="15.28515625" customWidth="1"/>
    <col min="2573" max="2573" width="14.28515625" customWidth="1"/>
    <col min="2806" max="2806" width="21.28515625" bestFit="1" customWidth="1"/>
    <col min="2807" max="2807" width="21.42578125" bestFit="1" customWidth="1"/>
    <col min="2808" max="2808" width="60.5703125" customWidth="1"/>
    <col min="2809" max="2809" width="8.42578125" bestFit="1" customWidth="1"/>
    <col min="2810" max="2810" width="6.28515625" bestFit="1" customWidth="1"/>
    <col min="2812" max="2812" width="25.28515625" customWidth="1"/>
    <col min="2813" max="2813" width="27" customWidth="1"/>
    <col min="2815" max="2815" width="4.7109375" bestFit="1" customWidth="1"/>
    <col min="2816" max="2816" width="22.85546875" customWidth="1"/>
    <col min="2817" max="2817" width="23" customWidth="1"/>
    <col min="2818" max="2818" width="39.28515625" customWidth="1"/>
    <col min="2821" max="2821" width="7" customWidth="1"/>
    <col min="2822" max="2822" width="6.7109375" customWidth="1"/>
    <col min="2823" max="2823" width="6.42578125" customWidth="1"/>
    <col min="2824" max="2824" width="6" customWidth="1"/>
    <col min="2825" max="2825" width="10.28515625" customWidth="1"/>
    <col min="2826" max="2826" width="19.85546875" customWidth="1"/>
    <col min="2827" max="2827" width="18.28515625" customWidth="1"/>
    <col min="2828" max="2828" width="15.28515625" customWidth="1"/>
    <col min="2829" max="2829" width="14.28515625" customWidth="1"/>
    <col min="3062" max="3062" width="21.28515625" bestFit="1" customWidth="1"/>
    <col min="3063" max="3063" width="21.42578125" bestFit="1" customWidth="1"/>
    <col min="3064" max="3064" width="60.5703125" customWidth="1"/>
    <col min="3065" max="3065" width="8.42578125" bestFit="1" customWidth="1"/>
    <col min="3066" max="3066" width="6.28515625" bestFit="1" customWidth="1"/>
    <col min="3068" max="3068" width="25.28515625" customWidth="1"/>
    <col min="3069" max="3069" width="27" customWidth="1"/>
    <col min="3071" max="3071" width="4.7109375" bestFit="1" customWidth="1"/>
    <col min="3072" max="3072" width="22.85546875" customWidth="1"/>
    <col min="3073" max="3073" width="23" customWidth="1"/>
    <col min="3074" max="3074" width="39.28515625" customWidth="1"/>
    <col min="3077" max="3077" width="7" customWidth="1"/>
    <col min="3078" max="3078" width="6.7109375" customWidth="1"/>
    <col min="3079" max="3079" width="6.42578125" customWidth="1"/>
    <col min="3080" max="3080" width="6" customWidth="1"/>
    <col min="3081" max="3081" width="10.28515625" customWidth="1"/>
    <col min="3082" max="3082" width="19.85546875" customWidth="1"/>
    <col min="3083" max="3083" width="18.28515625" customWidth="1"/>
    <col min="3084" max="3084" width="15.28515625" customWidth="1"/>
    <col min="3085" max="3085" width="14.28515625" customWidth="1"/>
    <col min="3318" max="3318" width="21.28515625" bestFit="1" customWidth="1"/>
    <col min="3319" max="3319" width="21.42578125" bestFit="1" customWidth="1"/>
    <col min="3320" max="3320" width="60.5703125" customWidth="1"/>
    <col min="3321" max="3321" width="8.42578125" bestFit="1" customWidth="1"/>
    <col min="3322" max="3322" width="6.28515625" bestFit="1" customWidth="1"/>
    <col min="3324" max="3324" width="25.28515625" customWidth="1"/>
    <col min="3325" max="3325" width="27" customWidth="1"/>
    <col min="3327" max="3327" width="4.7109375" bestFit="1" customWidth="1"/>
    <col min="3328" max="3328" width="22.85546875" customWidth="1"/>
    <col min="3329" max="3329" width="23" customWidth="1"/>
    <col min="3330" max="3330" width="39.28515625" customWidth="1"/>
    <col min="3333" max="3333" width="7" customWidth="1"/>
    <col min="3334" max="3334" width="6.7109375" customWidth="1"/>
    <col min="3335" max="3335" width="6.42578125" customWidth="1"/>
    <col min="3336" max="3336" width="6" customWidth="1"/>
    <col min="3337" max="3337" width="10.28515625" customWidth="1"/>
    <col min="3338" max="3338" width="19.85546875" customWidth="1"/>
    <col min="3339" max="3339" width="18.28515625" customWidth="1"/>
    <col min="3340" max="3340" width="15.28515625" customWidth="1"/>
    <col min="3341" max="3341" width="14.28515625" customWidth="1"/>
    <col min="3574" max="3574" width="21.28515625" bestFit="1" customWidth="1"/>
    <col min="3575" max="3575" width="21.42578125" bestFit="1" customWidth="1"/>
    <col min="3576" max="3576" width="60.5703125" customWidth="1"/>
    <col min="3577" max="3577" width="8.42578125" bestFit="1" customWidth="1"/>
    <col min="3578" max="3578" width="6.28515625" bestFit="1" customWidth="1"/>
    <col min="3580" max="3580" width="25.28515625" customWidth="1"/>
    <col min="3581" max="3581" width="27" customWidth="1"/>
    <col min="3583" max="3583" width="4.7109375" bestFit="1" customWidth="1"/>
    <col min="3584" max="3584" width="22.85546875" customWidth="1"/>
    <col min="3585" max="3585" width="23" customWidth="1"/>
    <col min="3586" max="3586" width="39.28515625" customWidth="1"/>
    <col min="3589" max="3589" width="7" customWidth="1"/>
    <col min="3590" max="3590" width="6.7109375" customWidth="1"/>
    <col min="3591" max="3591" width="6.42578125" customWidth="1"/>
    <col min="3592" max="3592" width="6" customWidth="1"/>
    <col min="3593" max="3593" width="10.28515625" customWidth="1"/>
    <col min="3594" max="3594" width="19.85546875" customWidth="1"/>
    <col min="3595" max="3595" width="18.28515625" customWidth="1"/>
    <col min="3596" max="3596" width="15.28515625" customWidth="1"/>
    <col min="3597" max="3597" width="14.28515625" customWidth="1"/>
    <col min="3830" max="3830" width="21.28515625" bestFit="1" customWidth="1"/>
    <col min="3831" max="3831" width="21.42578125" bestFit="1" customWidth="1"/>
    <col min="3832" max="3832" width="60.5703125" customWidth="1"/>
    <col min="3833" max="3833" width="8.42578125" bestFit="1" customWidth="1"/>
    <col min="3834" max="3834" width="6.28515625" bestFit="1" customWidth="1"/>
    <col min="3836" max="3836" width="25.28515625" customWidth="1"/>
    <col min="3837" max="3837" width="27" customWidth="1"/>
    <col min="3839" max="3839" width="4.7109375" bestFit="1" customWidth="1"/>
    <col min="3840" max="3840" width="22.85546875" customWidth="1"/>
    <col min="3841" max="3841" width="23" customWidth="1"/>
    <col min="3842" max="3842" width="39.28515625" customWidth="1"/>
    <col min="3845" max="3845" width="7" customWidth="1"/>
    <col min="3846" max="3846" width="6.7109375" customWidth="1"/>
    <col min="3847" max="3847" width="6.42578125" customWidth="1"/>
    <col min="3848" max="3848" width="6" customWidth="1"/>
    <col min="3849" max="3849" width="10.28515625" customWidth="1"/>
    <col min="3850" max="3850" width="19.85546875" customWidth="1"/>
    <col min="3851" max="3851" width="18.28515625" customWidth="1"/>
    <col min="3852" max="3852" width="15.28515625" customWidth="1"/>
    <col min="3853" max="3853" width="14.28515625" customWidth="1"/>
    <col min="4086" max="4086" width="21.28515625" bestFit="1" customWidth="1"/>
    <col min="4087" max="4087" width="21.42578125" bestFit="1" customWidth="1"/>
    <col min="4088" max="4088" width="60.5703125" customWidth="1"/>
    <col min="4089" max="4089" width="8.42578125" bestFit="1" customWidth="1"/>
    <col min="4090" max="4090" width="6.28515625" bestFit="1" customWidth="1"/>
    <col min="4092" max="4092" width="25.28515625" customWidth="1"/>
    <col min="4093" max="4093" width="27" customWidth="1"/>
    <col min="4095" max="4095" width="4.7109375" bestFit="1" customWidth="1"/>
    <col min="4096" max="4096" width="22.85546875" customWidth="1"/>
    <col min="4097" max="4097" width="23" customWidth="1"/>
    <col min="4098" max="4098" width="39.28515625" customWidth="1"/>
    <col min="4101" max="4101" width="7" customWidth="1"/>
    <col min="4102" max="4102" width="6.7109375" customWidth="1"/>
    <col min="4103" max="4103" width="6.42578125" customWidth="1"/>
    <col min="4104" max="4104" width="6" customWidth="1"/>
    <col min="4105" max="4105" width="10.28515625" customWidth="1"/>
    <col min="4106" max="4106" width="19.85546875" customWidth="1"/>
    <col min="4107" max="4107" width="18.28515625" customWidth="1"/>
    <col min="4108" max="4108" width="15.28515625" customWidth="1"/>
    <col min="4109" max="4109" width="14.28515625" customWidth="1"/>
    <col min="4342" max="4342" width="21.28515625" bestFit="1" customWidth="1"/>
    <col min="4343" max="4343" width="21.42578125" bestFit="1" customWidth="1"/>
    <col min="4344" max="4344" width="60.5703125" customWidth="1"/>
    <col min="4345" max="4345" width="8.42578125" bestFit="1" customWidth="1"/>
    <col min="4346" max="4346" width="6.28515625" bestFit="1" customWidth="1"/>
    <col min="4348" max="4348" width="25.28515625" customWidth="1"/>
    <col min="4349" max="4349" width="27" customWidth="1"/>
    <col min="4351" max="4351" width="4.7109375" bestFit="1" customWidth="1"/>
    <col min="4352" max="4352" width="22.85546875" customWidth="1"/>
    <col min="4353" max="4353" width="23" customWidth="1"/>
    <col min="4354" max="4354" width="39.28515625" customWidth="1"/>
    <col min="4357" max="4357" width="7" customWidth="1"/>
    <col min="4358" max="4358" width="6.7109375" customWidth="1"/>
    <col min="4359" max="4359" width="6.42578125" customWidth="1"/>
    <col min="4360" max="4360" width="6" customWidth="1"/>
    <col min="4361" max="4361" width="10.28515625" customWidth="1"/>
    <col min="4362" max="4362" width="19.85546875" customWidth="1"/>
    <col min="4363" max="4363" width="18.28515625" customWidth="1"/>
    <col min="4364" max="4364" width="15.28515625" customWidth="1"/>
    <col min="4365" max="4365" width="14.28515625" customWidth="1"/>
    <col min="4598" max="4598" width="21.28515625" bestFit="1" customWidth="1"/>
    <col min="4599" max="4599" width="21.42578125" bestFit="1" customWidth="1"/>
    <col min="4600" max="4600" width="60.5703125" customWidth="1"/>
    <col min="4601" max="4601" width="8.42578125" bestFit="1" customWidth="1"/>
    <col min="4602" max="4602" width="6.28515625" bestFit="1" customWidth="1"/>
    <col min="4604" max="4604" width="25.28515625" customWidth="1"/>
    <col min="4605" max="4605" width="27" customWidth="1"/>
    <col min="4607" max="4607" width="4.7109375" bestFit="1" customWidth="1"/>
    <col min="4608" max="4608" width="22.85546875" customWidth="1"/>
    <col min="4609" max="4609" width="23" customWidth="1"/>
    <col min="4610" max="4610" width="39.28515625" customWidth="1"/>
    <col min="4613" max="4613" width="7" customWidth="1"/>
    <col min="4614" max="4614" width="6.7109375" customWidth="1"/>
    <col min="4615" max="4615" width="6.42578125" customWidth="1"/>
    <col min="4616" max="4616" width="6" customWidth="1"/>
    <col min="4617" max="4617" width="10.28515625" customWidth="1"/>
    <col min="4618" max="4618" width="19.85546875" customWidth="1"/>
    <col min="4619" max="4619" width="18.28515625" customWidth="1"/>
    <col min="4620" max="4620" width="15.28515625" customWidth="1"/>
    <col min="4621" max="4621" width="14.28515625" customWidth="1"/>
    <col min="4854" max="4854" width="21.28515625" bestFit="1" customWidth="1"/>
    <col min="4855" max="4855" width="21.42578125" bestFit="1" customWidth="1"/>
    <col min="4856" max="4856" width="60.5703125" customWidth="1"/>
    <col min="4857" max="4857" width="8.42578125" bestFit="1" customWidth="1"/>
    <col min="4858" max="4858" width="6.28515625" bestFit="1" customWidth="1"/>
    <col min="4860" max="4860" width="25.28515625" customWidth="1"/>
    <col min="4861" max="4861" width="27" customWidth="1"/>
    <col min="4863" max="4863" width="4.7109375" bestFit="1" customWidth="1"/>
    <col min="4864" max="4864" width="22.85546875" customWidth="1"/>
    <col min="4865" max="4865" width="23" customWidth="1"/>
    <col min="4866" max="4866" width="39.28515625" customWidth="1"/>
    <col min="4869" max="4869" width="7" customWidth="1"/>
    <col min="4870" max="4870" width="6.7109375" customWidth="1"/>
    <col min="4871" max="4871" width="6.42578125" customWidth="1"/>
    <col min="4872" max="4872" width="6" customWidth="1"/>
    <col min="4873" max="4873" width="10.28515625" customWidth="1"/>
    <col min="4874" max="4874" width="19.85546875" customWidth="1"/>
    <col min="4875" max="4875" width="18.28515625" customWidth="1"/>
    <col min="4876" max="4876" width="15.28515625" customWidth="1"/>
    <col min="4877" max="4877" width="14.28515625" customWidth="1"/>
    <col min="5110" max="5110" width="21.28515625" bestFit="1" customWidth="1"/>
    <col min="5111" max="5111" width="21.42578125" bestFit="1" customWidth="1"/>
    <col min="5112" max="5112" width="60.5703125" customWidth="1"/>
    <col min="5113" max="5113" width="8.42578125" bestFit="1" customWidth="1"/>
    <col min="5114" max="5114" width="6.28515625" bestFit="1" customWidth="1"/>
    <col min="5116" max="5116" width="25.28515625" customWidth="1"/>
    <col min="5117" max="5117" width="27" customWidth="1"/>
    <col min="5119" max="5119" width="4.7109375" bestFit="1" customWidth="1"/>
    <col min="5120" max="5120" width="22.85546875" customWidth="1"/>
    <col min="5121" max="5121" width="23" customWidth="1"/>
    <col min="5122" max="5122" width="39.28515625" customWidth="1"/>
    <col min="5125" max="5125" width="7" customWidth="1"/>
    <col min="5126" max="5126" width="6.7109375" customWidth="1"/>
    <col min="5127" max="5127" width="6.42578125" customWidth="1"/>
    <col min="5128" max="5128" width="6" customWidth="1"/>
    <col min="5129" max="5129" width="10.28515625" customWidth="1"/>
    <col min="5130" max="5130" width="19.85546875" customWidth="1"/>
    <col min="5131" max="5131" width="18.28515625" customWidth="1"/>
    <col min="5132" max="5132" width="15.28515625" customWidth="1"/>
    <col min="5133" max="5133" width="14.28515625" customWidth="1"/>
    <col min="5366" max="5366" width="21.28515625" bestFit="1" customWidth="1"/>
    <col min="5367" max="5367" width="21.42578125" bestFit="1" customWidth="1"/>
    <col min="5368" max="5368" width="60.5703125" customWidth="1"/>
    <col min="5369" max="5369" width="8.42578125" bestFit="1" customWidth="1"/>
    <col min="5370" max="5370" width="6.28515625" bestFit="1" customWidth="1"/>
    <col min="5372" max="5372" width="25.28515625" customWidth="1"/>
    <col min="5373" max="5373" width="27" customWidth="1"/>
    <col min="5375" max="5375" width="4.7109375" bestFit="1" customWidth="1"/>
    <col min="5376" max="5376" width="22.85546875" customWidth="1"/>
    <col min="5377" max="5377" width="23" customWidth="1"/>
    <col min="5378" max="5378" width="39.28515625" customWidth="1"/>
    <col min="5381" max="5381" width="7" customWidth="1"/>
    <col min="5382" max="5382" width="6.7109375" customWidth="1"/>
    <col min="5383" max="5383" width="6.42578125" customWidth="1"/>
    <col min="5384" max="5384" width="6" customWidth="1"/>
    <col min="5385" max="5385" width="10.28515625" customWidth="1"/>
    <col min="5386" max="5386" width="19.85546875" customWidth="1"/>
    <col min="5387" max="5387" width="18.28515625" customWidth="1"/>
    <col min="5388" max="5388" width="15.28515625" customWidth="1"/>
    <col min="5389" max="5389" width="14.28515625" customWidth="1"/>
    <col min="5622" max="5622" width="21.28515625" bestFit="1" customWidth="1"/>
    <col min="5623" max="5623" width="21.42578125" bestFit="1" customWidth="1"/>
    <col min="5624" max="5624" width="60.5703125" customWidth="1"/>
    <col min="5625" max="5625" width="8.42578125" bestFit="1" customWidth="1"/>
    <col min="5626" max="5626" width="6.28515625" bestFit="1" customWidth="1"/>
    <col min="5628" max="5628" width="25.28515625" customWidth="1"/>
    <col min="5629" max="5629" width="27" customWidth="1"/>
    <col min="5631" max="5631" width="4.7109375" bestFit="1" customWidth="1"/>
    <col min="5632" max="5632" width="22.85546875" customWidth="1"/>
    <col min="5633" max="5633" width="23" customWidth="1"/>
    <col min="5634" max="5634" width="39.28515625" customWidth="1"/>
    <col min="5637" max="5637" width="7" customWidth="1"/>
    <col min="5638" max="5638" width="6.7109375" customWidth="1"/>
    <col min="5639" max="5639" width="6.42578125" customWidth="1"/>
    <col min="5640" max="5640" width="6" customWidth="1"/>
    <col min="5641" max="5641" width="10.28515625" customWidth="1"/>
    <col min="5642" max="5642" width="19.85546875" customWidth="1"/>
    <col min="5643" max="5643" width="18.28515625" customWidth="1"/>
    <col min="5644" max="5644" width="15.28515625" customWidth="1"/>
    <col min="5645" max="5645" width="14.28515625" customWidth="1"/>
    <col min="5878" max="5878" width="21.28515625" bestFit="1" customWidth="1"/>
    <col min="5879" max="5879" width="21.42578125" bestFit="1" customWidth="1"/>
    <col min="5880" max="5880" width="60.5703125" customWidth="1"/>
    <col min="5881" max="5881" width="8.42578125" bestFit="1" customWidth="1"/>
    <col min="5882" max="5882" width="6.28515625" bestFit="1" customWidth="1"/>
    <col min="5884" max="5884" width="25.28515625" customWidth="1"/>
    <col min="5885" max="5885" width="27" customWidth="1"/>
    <col min="5887" max="5887" width="4.7109375" bestFit="1" customWidth="1"/>
    <col min="5888" max="5888" width="22.85546875" customWidth="1"/>
    <col min="5889" max="5889" width="23" customWidth="1"/>
    <col min="5890" max="5890" width="39.28515625" customWidth="1"/>
    <col min="5893" max="5893" width="7" customWidth="1"/>
    <col min="5894" max="5894" width="6.7109375" customWidth="1"/>
    <col min="5895" max="5895" width="6.42578125" customWidth="1"/>
    <col min="5896" max="5896" width="6" customWidth="1"/>
    <col min="5897" max="5897" width="10.28515625" customWidth="1"/>
    <col min="5898" max="5898" width="19.85546875" customWidth="1"/>
    <col min="5899" max="5899" width="18.28515625" customWidth="1"/>
    <col min="5900" max="5900" width="15.28515625" customWidth="1"/>
    <col min="5901" max="5901" width="14.28515625" customWidth="1"/>
    <col min="6134" max="6134" width="21.28515625" bestFit="1" customWidth="1"/>
    <col min="6135" max="6135" width="21.42578125" bestFit="1" customWidth="1"/>
    <col min="6136" max="6136" width="60.5703125" customWidth="1"/>
    <col min="6137" max="6137" width="8.42578125" bestFit="1" customWidth="1"/>
    <col min="6138" max="6138" width="6.28515625" bestFit="1" customWidth="1"/>
    <col min="6140" max="6140" width="25.28515625" customWidth="1"/>
    <col min="6141" max="6141" width="27" customWidth="1"/>
    <col min="6143" max="6143" width="4.7109375" bestFit="1" customWidth="1"/>
    <col min="6144" max="6144" width="22.85546875" customWidth="1"/>
    <col min="6145" max="6145" width="23" customWidth="1"/>
    <col min="6146" max="6146" width="39.28515625" customWidth="1"/>
    <col min="6149" max="6149" width="7" customWidth="1"/>
    <col min="6150" max="6150" width="6.7109375" customWidth="1"/>
    <col min="6151" max="6151" width="6.42578125" customWidth="1"/>
    <col min="6152" max="6152" width="6" customWidth="1"/>
    <col min="6153" max="6153" width="10.28515625" customWidth="1"/>
    <col min="6154" max="6154" width="19.85546875" customWidth="1"/>
    <col min="6155" max="6155" width="18.28515625" customWidth="1"/>
    <col min="6156" max="6156" width="15.28515625" customWidth="1"/>
    <col min="6157" max="6157" width="14.28515625" customWidth="1"/>
    <col min="6390" max="6390" width="21.28515625" bestFit="1" customWidth="1"/>
    <col min="6391" max="6391" width="21.42578125" bestFit="1" customWidth="1"/>
    <col min="6392" max="6392" width="60.5703125" customWidth="1"/>
    <col min="6393" max="6393" width="8.42578125" bestFit="1" customWidth="1"/>
    <col min="6394" max="6394" width="6.28515625" bestFit="1" customWidth="1"/>
    <col min="6396" max="6396" width="25.28515625" customWidth="1"/>
    <col min="6397" max="6397" width="27" customWidth="1"/>
    <col min="6399" max="6399" width="4.7109375" bestFit="1" customWidth="1"/>
    <col min="6400" max="6400" width="22.85546875" customWidth="1"/>
    <col min="6401" max="6401" width="23" customWidth="1"/>
    <col min="6402" max="6402" width="39.28515625" customWidth="1"/>
    <col min="6405" max="6405" width="7" customWidth="1"/>
    <col min="6406" max="6406" width="6.7109375" customWidth="1"/>
    <col min="6407" max="6407" width="6.42578125" customWidth="1"/>
    <col min="6408" max="6408" width="6" customWidth="1"/>
    <col min="6409" max="6409" width="10.28515625" customWidth="1"/>
    <col min="6410" max="6410" width="19.85546875" customWidth="1"/>
    <col min="6411" max="6411" width="18.28515625" customWidth="1"/>
    <col min="6412" max="6412" width="15.28515625" customWidth="1"/>
    <col min="6413" max="6413" width="14.28515625" customWidth="1"/>
    <col min="6646" max="6646" width="21.28515625" bestFit="1" customWidth="1"/>
    <col min="6647" max="6647" width="21.42578125" bestFit="1" customWidth="1"/>
    <col min="6648" max="6648" width="60.5703125" customWidth="1"/>
    <col min="6649" max="6649" width="8.42578125" bestFit="1" customWidth="1"/>
    <col min="6650" max="6650" width="6.28515625" bestFit="1" customWidth="1"/>
    <col min="6652" max="6652" width="25.28515625" customWidth="1"/>
    <col min="6653" max="6653" width="27" customWidth="1"/>
    <col min="6655" max="6655" width="4.7109375" bestFit="1" customWidth="1"/>
    <col min="6656" max="6656" width="22.85546875" customWidth="1"/>
    <col min="6657" max="6657" width="23" customWidth="1"/>
    <col min="6658" max="6658" width="39.28515625" customWidth="1"/>
    <col min="6661" max="6661" width="7" customWidth="1"/>
    <col min="6662" max="6662" width="6.7109375" customWidth="1"/>
    <col min="6663" max="6663" width="6.42578125" customWidth="1"/>
    <col min="6664" max="6664" width="6" customWidth="1"/>
    <col min="6665" max="6665" width="10.28515625" customWidth="1"/>
    <col min="6666" max="6666" width="19.85546875" customWidth="1"/>
    <col min="6667" max="6667" width="18.28515625" customWidth="1"/>
    <col min="6668" max="6668" width="15.28515625" customWidth="1"/>
    <col min="6669" max="6669" width="14.28515625" customWidth="1"/>
    <col min="6902" max="6902" width="21.28515625" bestFit="1" customWidth="1"/>
    <col min="6903" max="6903" width="21.42578125" bestFit="1" customWidth="1"/>
    <col min="6904" max="6904" width="60.5703125" customWidth="1"/>
    <col min="6905" max="6905" width="8.42578125" bestFit="1" customWidth="1"/>
    <col min="6906" max="6906" width="6.28515625" bestFit="1" customWidth="1"/>
    <col min="6908" max="6908" width="25.28515625" customWidth="1"/>
    <col min="6909" max="6909" width="27" customWidth="1"/>
    <col min="6911" max="6911" width="4.7109375" bestFit="1" customWidth="1"/>
    <col min="6912" max="6912" width="22.85546875" customWidth="1"/>
    <col min="6913" max="6913" width="23" customWidth="1"/>
    <col min="6914" max="6914" width="39.28515625" customWidth="1"/>
    <col min="6917" max="6917" width="7" customWidth="1"/>
    <col min="6918" max="6918" width="6.7109375" customWidth="1"/>
    <col min="6919" max="6919" width="6.42578125" customWidth="1"/>
    <col min="6920" max="6920" width="6" customWidth="1"/>
    <col min="6921" max="6921" width="10.28515625" customWidth="1"/>
    <col min="6922" max="6922" width="19.85546875" customWidth="1"/>
    <col min="6923" max="6923" width="18.28515625" customWidth="1"/>
    <col min="6924" max="6924" width="15.28515625" customWidth="1"/>
    <col min="6925" max="6925" width="14.28515625" customWidth="1"/>
    <col min="7158" max="7158" width="21.28515625" bestFit="1" customWidth="1"/>
    <col min="7159" max="7159" width="21.42578125" bestFit="1" customWidth="1"/>
    <col min="7160" max="7160" width="60.5703125" customWidth="1"/>
    <col min="7161" max="7161" width="8.42578125" bestFit="1" customWidth="1"/>
    <col min="7162" max="7162" width="6.28515625" bestFit="1" customWidth="1"/>
    <col min="7164" max="7164" width="25.28515625" customWidth="1"/>
    <col min="7165" max="7165" width="27" customWidth="1"/>
    <col min="7167" max="7167" width="4.7109375" bestFit="1" customWidth="1"/>
    <col min="7168" max="7168" width="22.85546875" customWidth="1"/>
    <col min="7169" max="7169" width="23" customWidth="1"/>
    <col min="7170" max="7170" width="39.28515625" customWidth="1"/>
    <col min="7173" max="7173" width="7" customWidth="1"/>
    <col min="7174" max="7174" width="6.7109375" customWidth="1"/>
    <col min="7175" max="7175" width="6.42578125" customWidth="1"/>
    <col min="7176" max="7176" width="6" customWidth="1"/>
    <col min="7177" max="7177" width="10.28515625" customWidth="1"/>
    <col min="7178" max="7178" width="19.85546875" customWidth="1"/>
    <col min="7179" max="7179" width="18.28515625" customWidth="1"/>
    <col min="7180" max="7180" width="15.28515625" customWidth="1"/>
    <col min="7181" max="7181" width="14.28515625" customWidth="1"/>
    <col min="7414" max="7414" width="21.28515625" bestFit="1" customWidth="1"/>
    <col min="7415" max="7415" width="21.42578125" bestFit="1" customWidth="1"/>
    <col min="7416" max="7416" width="60.5703125" customWidth="1"/>
    <col min="7417" max="7417" width="8.42578125" bestFit="1" customWidth="1"/>
    <col min="7418" max="7418" width="6.28515625" bestFit="1" customWidth="1"/>
    <col min="7420" max="7420" width="25.28515625" customWidth="1"/>
    <col min="7421" max="7421" width="27" customWidth="1"/>
    <col min="7423" max="7423" width="4.7109375" bestFit="1" customWidth="1"/>
    <col min="7424" max="7424" width="22.85546875" customWidth="1"/>
    <col min="7425" max="7425" width="23" customWidth="1"/>
    <col min="7426" max="7426" width="39.28515625" customWidth="1"/>
    <col min="7429" max="7429" width="7" customWidth="1"/>
    <col min="7430" max="7430" width="6.7109375" customWidth="1"/>
    <col min="7431" max="7431" width="6.42578125" customWidth="1"/>
    <col min="7432" max="7432" width="6" customWidth="1"/>
    <col min="7433" max="7433" width="10.28515625" customWidth="1"/>
    <col min="7434" max="7434" width="19.85546875" customWidth="1"/>
    <col min="7435" max="7435" width="18.28515625" customWidth="1"/>
    <col min="7436" max="7436" width="15.28515625" customWidth="1"/>
    <col min="7437" max="7437" width="14.28515625" customWidth="1"/>
    <col min="7670" max="7670" width="21.28515625" bestFit="1" customWidth="1"/>
    <col min="7671" max="7671" width="21.42578125" bestFit="1" customWidth="1"/>
    <col min="7672" max="7672" width="60.5703125" customWidth="1"/>
    <col min="7673" max="7673" width="8.42578125" bestFit="1" customWidth="1"/>
    <col min="7674" max="7674" width="6.28515625" bestFit="1" customWidth="1"/>
    <col min="7676" max="7676" width="25.28515625" customWidth="1"/>
    <col min="7677" max="7677" width="27" customWidth="1"/>
    <col min="7679" max="7679" width="4.7109375" bestFit="1" customWidth="1"/>
    <col min="7680" max="7680" width="22.85546875" customWidth="1"/>
    <col min="7681" max="7681" width="23" customWidth="1"/>
    <col min="7682" max="7682" width="39.28515625" customWidth="1"/>
    <col min="7685" max="7685" width="7" customWidth="1"/>
    <col min="7686" max="7686" width="6.7109375" customWidth="1"/>
    <col min="7687" max="7687" width="6.42578125" customWidth="1"/>
    <col min="7688" max="7688" width="6" customWidth="1"/>
    <col min="7689" max="7689" width="10.28515625" customWidth="1"/>
    <col min="7690" max="7690" width="19.85546875" customWidth="1"/>
    <col min="7691" max="7691" width="18.28515625" customWidth="1"/>
    <col min="7692" max="7692" width="15.28515625" customWidth="1"/>
    <col min="7693" max="7693" width="14.28515625" customWidth="1"/>
    <col min="7926" max="7926" width="21.28515625" bestFit="1" customWidth="1"/>
    <col min="7927" max="7927" width="21.42578125" bestFit="1" customWidth="1"/>
    <col min="7928" max="7928" width="60.5703125" customWidth="1"/>
    <col min="7929" max="7929" width="8.42578125" bestFit="1" customWidth="1"/>
    <col min="7930" max="7930" width="6.28515625" bestFit="1" customWidth="1"/>
    <col min="7932" max="7932" width="25.28515625" customWidth="1"/>
    <col min="7933" max="7933" width="27" customWidth="1"/>
    <col min="7935" max="7935" width="4.7109375" bestFit="1" customWidth="1"/>
    <col min="7936" max="7936" width="22.85546875" customWidth="1"/>
    <col min="7937" max="7937" width="23" customWidth="1"/>
    <col min="7938" max="7938" width="39.28515625" customWidth="1"/>
    <col min="7941" max="7941" width="7" customWidth="1"/>
    <col min="7942" max="7942" width="6.7109375" customWidth="1"/>
    <col min="7943" max="7943" width="6.42578125" customWidth="1"/>
    <col min="7944" max="7944" width="6" customWidth="1"/>
    <col min="7945" max="7945" width="10.28515625" customWidth="1"/>
    <col min="7946" max="7946" width="19.85546875" customWidth="1"/>
    <col min="7947" max="7947" width="18.28515625" customWidth="1"/>
    <col min="7948" max="7948" width="15.28515625" customWidth="1"/>
    <col min="7949" max="7949" width="14.28515625" customWidth="1"/>
    <col min="8182" max="8182" width="21.28515625" bestFit="1" customWidth="1"/>
    <col min="8183" max="8183" width="21.42578125" bestFit="1" customWidth="1"/>
    <col min="8184" max="8184" width="60.5703125" customWidth="1"/>
    <col min="8185" max="8185" width="8.42578125" bestFit="1" customWidth="1"/>
    <col min="8186" max="8186" width="6.28515625" bestFit="1" customWidth="1"/>
    <col min="8188" max="8188" width="25.28515625" customWidth="1"/>
    <col min="8189" max="8189" width="27" customWidth="1"/>
    <col min="8191" max="8191" width="4.7109375" bestFit="1" customWidth="1"/>
    <col min="8192" max="8192" width="22.85546875" customWidth="1"/>
    <col min="8193" max="8193" width="23" customWidth="1"/>
    <col min="8194" max="8194" width="39.28515625" customWidth="1"/>
    <col min="8197" max="8197" width="7" customWidth="1"/>
    <col min="8198" max="8198" width="6.7109375" customWidth="1"/>
    <col min="8199" max="8199" width="6.42578125" customWidth="1"/>
    <col min="8200" max="8200" width="6" customWidth="1"/>
    <col min="8201" max="8201" width="10.28515625" customWidth="1"/>
    <col min="8202" max="8202" width="19.85546875" customWidth="1"/>
    <col min="8203" max="8203" width="18.28515625" customWidth="1"/>
    <col min="8204" max="8204" width="15.28515625" customWidth="1"/>
    <col min="8205" max="8205" width="14.28515625" customWidth="1"/>
    <col min="8438" max="8438" width="21.28515625" bestFit="1" customWidth="1"/>
    <col min="8439" max="8439" width="21.42578125" bestFit="1" customWidth="1"/>
    <col min="8440" max="8440" width="60.5703125" customWidth="1"/>
    <col min="8441" max="8441" width="8.42578125" bestFit="1" customWidth="1"/>
    <col min="8442" max="8442" width="6.28515625" bestFit="1" customWidth="1"/>
    <col min="8444" max="8444" width="25.28515625" customWidth="1"/>
    <col min="8445" max="8445" width="27" customWidth="1"/>
    <col min="8447" max="8447" width="4.7109375" bestFit="1" customWidth="1"/>
    <col min="8448" max="8448" width="22.85546875" customWidth="1"/>
    <col min="8449" max="8449" width="23" customWidth="1"/>
    <col min="8450" max="8450" width="39.28515625" customWidth="1"/>
    <col min="8453" max="8453" width="7" customWidth="1"/>
    <col min="8454" max="8454" width="6.7109375" customWidth="1"/>
    <col min="8455" max="8455" width="6.42578125" customWidth="1"/>
    <col min="8456" max="8456" width="6" customWidth="1"/>
    <col min="8457" max="8457" width="10.28515625" customWidth="1"/>
    <col min="8458" max="8458" width="19.85546875" customWidth="1"/>
    <col min="8459" max="8459" width="18.28515625" customWidth="1"/>
    <col min="8460" max="8460" width="15.28515625" customWidth="1"/>
    <col min="8461" max="8461" width="14.28515625" customWidth="1"/>
    <col min="8694" max="8694" width="21.28515625" bestFit="1" customWidth="1"/>
    <col min="8695" max="8695" width="21.42578125" bestFit="1" customWidth="1"/>
    <col min="8696" max="8696" width="60.5703125" customWidth="1"/>
    <col min="8697" max="8697" width="8.42578125" bestFit="1" customWidth="1"/>
    <col min="8698" max="8698" width="6.28515625" bestFit="1" customWidth="1"/>
    <col min="8700" max="8700" width="25.28515625" customWidth="1"/>
    <col min="8701" max="8701" width="27" customWidth="1"/>
    <col min="8703" max="8703" width="4.7109375" bestFit="1" customWidth="1"/>
    <col min="8704" max="8704" width="22.85546875" customWidth="1"/>
    <col min="8705" max="8705" width="23" customWidth="1"/>
    <col min="8706" max="8706" width="39.28515625" customWidth="1"/>
    <col min="8709" max="8709" width="7" customWidth="1"/>
    <col min="8710" max="8710" width="6.7109375" customWidth="1"/>
    <col min="8711" max="8711" width="6.42578125" customWidth="1"/>
    <col min="8712" max="8712" width="6" customWidth="1"/>
    <col min="8713" max="8713" width="10.28515625" customWidth="1"/>
    <col min="8714" max="8714" width="19.85546875" customWidth="1"/>
    <col min="8715" max="8715" width="18.28515625" customWidth="1"/>
    <col min="8716" max="8716" width="15.28515625" customWidth="1"/>
    <col min="8717" max="8717" width="14.28515625" customWidth="1"/>
    <col min="8950" max="8950" width="21.28515625" bestFit="1" customWidth="1"/>
    <col min="8951" max="8951" width="21.42578125" bestFit="1" customWidth="1"/>
    <col min="8952" max="8952" width="60.5703125" customWidth="1"/>
    <col min="8953" max="8953" width="8.42578125" bestFit="1" customWidth="1"/>
    <col min="8954" max="8954" width="6.28515625" bestFit="1" customWidth="1"/>
    <col min="8956" max="8956" width="25.28515625" customWidth="1"/>
    <col min="8957" max="8957" width="27" customWidth="1"/>
    <col min="8959" max="8959" width="4.7109375" bestFit="1" customWidth="1"/>
    <col min="8960" max="8960" width="22.85546875" customWidth="1"/>
    <col min="8961" max="8961" width="23" customWidth="1"/>
    <col min="8962" max="8962" width="39.28515625" customWidth="1"/>
    <col min="8965" max="8965" width="7" customWidth="1"/>
    <col min="8966" max="8966" width="6.7109375" customWidth="1"/>
    <col min="8967" max="8967" width="6.42578125" customWidth="1"/>
    <col min="8968" max="8968" width="6" customWidth="1"/>
    <col min="8969" max="8969" width="10.28515625" customWidth="1"/>
    <col min="8970" max="8970" width="19.85546875" customWidth="1"/>
    <col min="8971" max="8971" width="18.28515625" customWidth="1"/>
    <col min="8972" max="8972" width="15.28515625" customWidth="1"/>
    <col min="8973" max="8973" width="14.28515625" customWidth="1"/>
    <col min="9206" max="9206" width="21.28515625" bestFit="1" customWidth="1"/>
    <col min="9207" max="9207" width="21.42578125" bestFit="1" customWidth="1"/>
    <col min="9208" max="9208" width="60.5703125" customWidth="1"/>
    <col min="9209" max="9209" width="8.42578125" bestFit="1" customWidth="1"/>
    <col min="9210" max="9210" width="6.28515625" bestFit="1" customWidth="1"/>
    <col min="9212" max="9212" width="25.28515625" customWidth="1"/>
    <col min="9213" max="9213" width="27" customWidth="1"/>
    <col min="9215" max="9215" width="4.7109375" bestFit="1" customWidth="1"/>
    <col min="9216" max="9216" width="22.85546875" customWidth="1"/>
    <col min="9217" max="9217" width="23" customWidth="1"/>
    <col min="9218" max="9218" width="39.28515625" customWidth="1"/>
    <col min="9221" max="9221" width="7" customWidth="1"/>
    <col min="9222" max="9222" width="6.7109375" customWidth="1"/>
    <col min="9223" max="9223" width="6.42578125" customWidth="1"/>
    <col min="9224" max="9224" width="6" customWidth="1"/>
    <col min="9225" max="9225" width="10.28515625" customWidth="1"/>
    <col min="9226" max="9226" width="19.85546875" customWidth="1"/>
    <col min="9227" max="9227" width="18.28515625" customWidth="1"/>
    <col min="9228" max="9228" width="15.28515625" customWidth="1"/>
    <col min="9229" max="9229" width="14.28515625" customWidth="1"/>
    <col min="9462" max="9462" width="21.28515625" bestFit="1" customWidth="1"/>
    <col min="9463" max="9463" width="21.42578125" bestFit="1" customWidth="1"/>
    <col min="9464" max="9464" width="60.5703125" customWidth="1"/>
    <col min="9465" max="9465" width="8.42578125" bestFit="1" customWidth="1"/>
    <col min="9466" max="9466" width="6.28515625" bestFit="1" customWidth="1"/>
    <col min="9468" max="9468" width="25.28515625" customWidth="1"/>
    <col min="9469" max="9469" width="27" customWidth="1"/>
    <col min="9471" max="9471" width="4.7109375" bestFit="1" customWidth="1"/>
    <col min="9472" max="9472" width="22.85546875" customWidth="1"/>
    <col min="9473" max="9473" width="23" customWidth="1"/>
    <col min="9474" max="9474" width="39.28515625" customWidth="1"/>
    <col min="9477" max="9477" width="7" customWidth="1"/>
    <col min="9478" max="9478" width="6.7109375" customWidth="1"/>
    <col min="9479" max="9479" width="6.42578125" customWidth="1"/>
    <col min="9480" max="9480" width="6" customWidth="1"/>
    <col min="9481" max="9481" width="10.28515625" customWidth="1"/>
    <col min="9482" max="9482" width="19.85546875" customWidth="1"/>
    <col min="9483" max="9483" width="18.28515625" customWidth="1"/>
    <col min="9484" max="9484" width="15.28515625" customWidth="1"/>
    <col min="9485" max="9485" width="14.28515625" customWidth="1"/>
    <col min="9718" max="9718" width="21.28515625" bestFit="1" customWidth="1"/>
    <col min="9719" max="9719" width="21.42578125" bestFit="1" customWidth="1"/>
    <col min="9720" max="9720" width="60.5703125" customWidth="1"/>
    <col min="9721" max="9721" width="8.42578125" bestFit="1" customWidth="1"/>
    <col min="9722" max="9722" width="6.28515625" bestFit="1" customWidth="1"/>
    <col min="9724" max="9724" width="25.28515625" customWidth="1"/>
    <col min="9725" max="9725" width="27" customWidth="1"/>
    <col min="9727" max="9727" width="4.7109375" bestFit="1" customWidth="1"/>
    <col min="9728" max="9728" width="22.85546875" customWidth="1"/>
    <col min="9729" max="9729" width="23" customWidth="1"/>
    <col min="9730" max="9730" width="39.28515625" customWidth="1"/>
    <col min="9733" max="9733" width="7" customWidth="1"/>
    <col min="9734" max="9734" width="6.7109375" customWidth="1"/>
    <col min="9735" max="9735" width="6.42578125" customWidth="1"/>
    <col min="9736" max="9736" width="6" customWidth="1"/>
    <col min="9737" max="9737" width="10.28515625" customWidth="1"/>
    <col min="9738" max="9738" width="19.85546875" customWidth="1"/>
    <col min="9739" max="9739" width="18.28515625" customWidth="1"/>
    <col min="9740" max="9740" width="15.28515625" customWidth="1"/>
    <col min="9741" max="9741" width="14.28515625" customWidth="1"/>
    <col min="9974" max="9974" width="21.28515625" bestFit="1" customWidth="1"/>
    <col min="9975" max="9975" width="21.42578125" bestFit="1" customWidth="1"/>
    <col min="9976" max="9976" width="60.5703125" customWidth="1"/>
    <col min="9977" max="9977" width="8.42578125" bestFit="1" customWidth="1"/>
    <col min="9978" max="9978" width="6.28515625" bestFit="1" customWidth="1"/>
    <col min="9980" max="9980" width="25.28515625" customWidth="1"/>
    <col min="9981" max="9981" width="27" customWidth="1"/>
    <col min="9983" max="9983" width="4.7109375" bestFit="1" customWidth="1"/>
    <col min="9984" max="9984" width="22.85546875" customWidth="1"/>
    <col min="9985" max="9985" width="23" customWidth="1"/>
    <col min="9986" max="9986" width="39.28515625" customWidth="1"/>
    <col min="9989" max="9989" width="7" customWidth="1"/>
    <col min="9990" max="9990" width="6.7109375" customWidth="1"/>
    <col min="9991" max="9991" width="6.42578125" customWidth="1"/>
    <col min="9992" max="9992" width="6" customWidth="1"/>
    <col min="9993" max="9993" width="10.28515625" customWidth="1"/>
    <col min="9994" max="9994" width="19.85546875" customWidth="1"/>
    <col min="9995" max="9995" width="18.28515625" customWidth="1"/>
    <col min="9996" max="9996" width="15.28515625" customWidth="1"/>
    <col min="9997" max="9997" width="14.28515625" customWidth="1"/>
    <col min="10230" max="10230" width="21.28515625" bestFit="1" customWidth="1"/>
    <col min="10231" max="10231" width="21.42578125" bestFit="1" customWidth="1"/>
    <col min="10232" max="10232" width="60.5703125" customWidth="1"/>
    <col min="10233" max="10233" width="8.42578125" bestFit="1" customWidth="1"/>
    <col min="10234" max="10234" width="6.28515625" bestFit="1" customWidth="1"/>
    <col min="10236" max="10236" width="25.28515625" customWidth="1"/>
    <col min="10237" max="10237" width="27" customWidth="1"/>
    <col min="10239" max="10239" width="4.7109375" bestFit="1" customWidth="1"/>
    <col min="10240" max="10240" width="22.85546875" customWidth="1"/>
    <col min="10241" max="10241" width="23" customWidth="1"/>
    <col min="10242" max="10242" width="39.28515625" customWidth="1"/>
    <col min="10245" max="10245" width="7" customWidth="1"/>
    <col min="10246" max="10246" width="6.7109375" customWidth="1"/>
    <col min="10247" max="10247" width="6.42578125" customWidth="1"/>
    <col min="10248" max="10248" width="6" customWidth="1"/>
    <col min="10249" max="10249" width="10.28515625" customWidth="1"/>
    <col min="10250" max="10250" width="19.85546875" customWidth="1"/>
    <col min="10251" max="10251" width="18.28515625" customWidth="1"/>
    <col min="10252" max="10252" width="15.28515625" customWidth="1"/>
    <col min="10253" max="10253" width="14.28515625" customWidth="1"/>
    <col min="10486" max="10486" width="21.28515625" bestFit="1" customWidth="1"/>
    <col min="10487" max="10487" width="21.42578125" bestFit="1" customWidth="1"/>
    <col min="10488" max="10488" width="60.5703125" customWidth="1"/>
    <col min="10489" max="10489" width="8.42578125" bestFit="1" customWidth="1"/>
    <col min="10490" max="10490" width="6.28515625" bestFit="1" customWidth="1"/>
    <col min="10492" max="10492" width="25.28515625" customWidth="1"/>
    <col min="10493" max="10493" width="27" customWidth="1"/>
    <col min="10495" max="10495" width="4.7109375" bestFit="1" customWidth="1"/>
    <col min="10496" max="10496" width="22.85546875" customWidth="1"/>
    <col min="10497" max="10497" width="23" customWidth="1"/>
    <col min="10498" max="10498" width="39.28515625" customWidth="1"/>
    <col min="10501" max="10501" width="7" customWidth="1"/>
    <col min="10502" max="10502" width="6.7109375" customWidth="1"/>
    <col min="10503" max="10503" width="6.42578125" customWidth="1"/>
    <col min="10504" max="10504" width="6" customWidth="1"/>
    <col min="10505" max="10505" width="10.28515625" customWidth="1"/>
    <col min="10506" max="10506" width="19.85546875" customWidth="1"/>
    <col min="10507" max="10507" width="18.28515625" customWidth="1"/>
    <col min="10508" max="10508" width="15.28515625" customWidth="1"/>
    <col min="10509" max="10509" width="14.28515625" customWidth="1"/>
    <col min="10742" max="10742" width="21.28515625" bestFit="1" customWidth="1"/>
    <col min="10743" max="10743" width="21.42578125" bestFit="1" customWidth="1"/>
    <col min="10744" max="10744" width="60.5703125" customWidth="1"/>
    <col min="10745" max="10745" width="8.42578125" bestFit="1" customWidth="1"/>
    <col min="10746" max="10746" width="6.28515625" bestFit="1" customWidth="1"/>
    <col min="10748" max="10748" width="25.28515625" customWidth="1"/>
    <col min="10749" max="10749" width="27" customWidth="1"/>
    <col min="10751" max="10751" width="4.7109375" bestFit="1" customWidth="1"/>
    <col min="10752" max="10752" width="22.85546875" customWidth="1"/>
    <col min="10753" max="10753" width="23" customWidth="1"/>
    <col min="10754" max="10754" width="39.28515625" customWidth="1"/>
    <col min="10757" max="10757" width="7" customWidth="1"/>
    <col min="10758" max="10758" width="6.7109375" customWidth="1"/>
    <col min="10759" max="10759" width="6.42578125" customWidth="1"/>
    <col min="10760" max="10760" width="6" customWidth="1"/>
    <col min="10761" max="10761" width="10.28515625" customWidth="1"/>
    <col min="10762" max="10762" width="19.85546875" customWidth="1"/>
    <col min="10763" max="10763" width="18.28515625" customWidth="1"/>
    <col min="10764" max="10764" width="15.28515625" customWidth="1"/>
    <col min="10765" max="10765" width="14.28515625" customWidth="1"/>
    <col min="10998" max="10998" width="21.28515625" bestFit="1" customWidth="1"/>
    <col min="10999" max="10999" width="21.42578125" bestFit="1" customWidth="1"/>
    <col min="11000" max="11000" width="60.5703125" customWidth="1"/>
    <col min="11001" max="11001" width="8.42578125" bestFit="1" customWidth="1"/>
    <col min="11002" max="11002" width="6.28515625" bestFit="1" customWidth="1"/>
    <col min="11004" max="11004" width="25.28515625" customWidth="1"/>
    <col min="11005" max="11005" width="27" customWidth="1"/>
    <col min="11007" max="11007" width="4.7109375" bestFit="1" customWidth="1"/>
    <col min="11008" max="11008" width="22.85546875" customWidth="1"/>
    <col min="11009" max="11009" width="23" customWidth="1"/>
    <col min="11010" max="11010" width="39.28515625" customWidth="1"/>
    <col min="11013" max="11013" width="7" customWidth="1"/>
    <col min="11014" max="11014" width="6.7109375" customWidth="1"/>
    <col min="11015" max="11015" width="6.42578125" customWidth="1"/>
    <col min="11016" max="11016" width="6" customWidth="1"/>
    <col min="11017" max="11017" width="10.28515625" customWidth="1"/>
    <col min="11018" max="11018" width="19.85546875" customWidth="1"/>
    <col min="11019" max="11019" width="18.28515625" customWidth="1"/>
    <col min="11020" max="11020" width="15.28515625" customWidth="1"/>
    <col min="11021" max="11021" width="14.28515625" customWidth="1"/>
    <col min="11254" max="11254" width="21.28515625" bestFit="1" customWidth="1"/>
    <col min="11255" max="11255" width="21.42578125" bestFit="1" customWidth="1"/>
    <col min="11256" max="11256" width="60.5703125" customWidth="1"/>
    <col min="11257" max="11257" width="8.42578125" bestFit="1" customWidth="1"/>
    <col min="11258" max="11258" width="6.28515625" bestFit="1" customWidth="1"/>
    <col min="11260" max="11260" width="25.28515625" customWidth="1"/>
    <col min="11261" max="11261" width="27" customWidth="1"/>
    <col min="11263" max="11263" width="4.7109375" bestFit="1" customWidth="1"/>
    <col min="11264" max="11264" width="22.85546875" customWidth="1"/>
    <col min="11265" max="11265" width="23" customWidth="1"/>
    <col min="11266" max="11266" width="39.28515625" customWidth="1"/>
    <col min="11269" max="11269" width="7" customWidth="1"/>
    <col min="11270" max="11270" width="6.7109375" customWidth="1"/>
    <col min="11271" max="11271" width="6.42578125" customWidth="1"/>
    <col min="11272" max="11272" width="6" customWidth="1"/>
    <col min="11273" max="11273" width="10.28515625" customWidth="1"/>
    <col min="11274" max="11274" width="19.85546875" customWidth="1"/>
    <col min="11275" max="11275" width="18.28515625" customWidth="1"/>
    <col min="11276" max="11276" width="15.28515625" customWidth="1"/>
    <col min="11277" max="11277" width="14.28515625" customWidth="1"/>
    <col min="11510" max="11510" width="21.28515625" bestFit="1" customWidth="1"/>
    <col min="11511" max="11511" width="21.42578125" bestFit="1" customWidth="1"/>
    <col min="11512" max="11512" width="60.5703125" customWidth="1"/>
    <col min="11513" max="11513" width="8.42578125" bestFit="1" customWidth="1"/>
    <col min="11514" max="11514" width="6.28515625" bestFit="1" customWidth="1"/>
    <col min="11516" max="11516" width="25.28515625" customWidth="1"/>
    <col min="11517" max="11517" width="27" customWidth="1"/>
    <col min="11519" max="11519" width="4.7109375" bestFit="1" customWidth="1"/>
    <col min="11520" max="11520" width="22.85546875" customWidth="1"/>
    <col min="11521" max="11521" width="23" customWidth="1"/>
    <col min="11522" max="11522" width="39.28515625" customWidth="1"/>
    <col min="11525" max="11525" width="7" customWidth="1"/>
    <col min="11526" max="11526" width="6.7109375" customWidth="1"/>
    <col min="11527" max="11527" width="6.42578125" customWidth="1"/>
    <col min="11528" max="11528" width="6" customWidth="1"/>
    <col min="11529" max="11529" width="10.28515625" customWidth="1"/>
    <col min="11530" max="11530" width="19.85546875" customWidth="1"/>
    <col min="11531" max="11531" width="18.28515625" customWidth="1"/>
    <col min="11532" max="11532" width="15.28515625" customWidth="1"/>
    <col min="11533" max="11533" width="14.28515625" customWidth="1"/>
    <col min="11766" max="11766" width="21.28515625" bestFit="1" customWidth="1"/>
    <col min="11767" max="11767" width="21.42578125" bestFit="1" customWidth="1"/>
    <col min="11768" max="11768" width="60.5703125" customWidth="1"/>
    <col min="11769" max="11769" width="8.42578125" bestFit="1" customWidth="1"/>
    <col min="11770" max="11770" width="6.28515625" bestFit="1" customWidth="1"/>
    <col min="11772" max="11772" width="25.28515625" customWidth="1"/>
    <col min="11773" max="11773" width="27" customWidth="1"/>
    <col min="11775" max="11775" width="4.7109375" bestFit="1" customWidth="1"/>
    <col min="11776" max="11776" width="22.85546875" customWidth="1"/>
    <col min="11777" max="11777" width="23" customWidth="1"/>
    <col min="11778" max="11778" width="39.28515625" customWidth="1"/>
    <col min="11781" max="11781" width="7" customWidth="1"/>
    <col min="11782" max="11782" width="6.7109375" customWidth="1"/>
    <col min="11783" max="11783" width="6.42578125" customWidth="1"/>
    <col min="11784" max="11784" width="6" customWidth="1"/>
    <col min="11785" max="11785" width="10.28515625" customWidth="1"/>
    <col min="11786" max="11786" width="19.85546875" customWidth="1"/>
    <col min="11787" max="11787" width="18.28515625" customWidth="1"/>
    <col min="11788" max="11788" width="15.28515625" customWidth="1"/>
    <col min="11789" max="11789" width="14.28515625" customWidth="1"/>
    <col min="12022" max="12022" width="21.28515625" bestFit="1" customWidth="1"/>
    <col min="12023" max="12023" width="21.42578125" bestFit="1" customWidth="1"/>
    <col min="12024" max="12024" width="60.5703125" customWidth="1"/>
    <col min="12025" max="12025" width="8.42578125" bestFit="1" customWidth="1"/>
    <col min="12026" max="12026" width="6.28515625" bestFit="1" customWidth="1"/>
    <col min="12028" max="12028" width="25.28515625" customWidth="1"/>
    <col min="12029" max="12029" width="27" customWidth="1"/>
    <col min="12031" max="12031" width="4.7109375" bestFit="1" customWidth="1"/>
    <col min="12032" max="12032" width="22.85546875" customWidth="1"/>
    <col min="12033" max="12033" width="23" customWidth="1"/>
    <col min="12034" max="12034" width="39.28515625" customWidth="1"/>
    <col min="12037" max="12037" width="7" customWidth="1"/>
    <col min="12038" max="12038" width="6.7109375" customWidth="1"/>
    <col min="12039" max="12039" width="6.42578125" customWidth="1"/>
    <col min="12040" max="12040" width="6" customWidth="1"/>
    <col min="12041" max="12041" width="10.28515625" customWidth="1"/>
    <col min="12042" max="12042" width="19.85546875" customWidth="1"/>
    <col min="12043" max="12043" width="18.28515625" customWidth="1"/>
    <col min="12044" max="12044" width="15.28515625" customWidth="1"/>
    <col min="12045" max="12045" width="14.28515625" customWidth="1"/>
    <col min="12278" max="12278" width="21.28515625" bestFit="1" customWidth="1"/>
    <col min="12279" max="12279" width="21.42578125" bestFit="1" customWidth="1"/>
    <col min="12280" max="12280" width="60.5703125" customWidth="1"/>
    <col min="12281" max="12281" width="8.42578125" bestFit="1" customWidth="1"/>
    <col min="12282" max="12282" width="6.28515625" bestFit="1" customWidth="1"/>
    <col min="12284" max="12284" width="25.28515625" customWidth="1"/>
    <col min="12285" max="12285" width="27" customWidth="1"/>
    <col min="12287" max="12287" width="4.7109375" bestFit="1" customWidth="1"/>
    <col min="12288" max="12288" width="22.85546875" customWidth="1"/>
    <col min="12289" max="12289" width="23" customWidth="1"/>
    <col min="12290" max="12290" width="39.28515625" customWidth="1"/>
    <col min="12293" max="12293" width="7" customWidth="1"/>
    <col min="12294" max="12294" width="6.7109375" customWidth="1"/>
    <col min="12295" max="12295" width="6.42578125" customWidth="1"/>
    <col min="12296" max="12296" width="6" customWidth="1"/>
    <col min="12297" max="12297" width="10.28515625" customWidth="1"/>
    <col min="12298" max="12298" width="19.85546875" customWidth="1"/>
    <col min="12299" max="12299" width="18.28515625" customWidth="1"/>
    <col min="12300" max="12300" width="15.28515625" customWidth="1"/>
    <col min="12301" max="12301" width="14.28515625" customWidth="1"/>
    <col min="12534" max="12534" width="21.28515625" bestFit="1" customWidth="1"/>
    <col min="12535" max="12535" width="21.42578125" bestFit="1" customWidth="1"/>
    <col min="12536" max="12536" width="60.5703125" customWidth="1"/>
    <col min="12537" max="12537" width="8.42578125" bestFit="1" customWidth="1"/>
    <col min="12538" max="12538" width="6.28515625" bestFit="1" customWidth="1"/>
    <col min="12540" max="12540" width="25.28515625" customWidth="1"/>
    <col min="12541" max="12541" width="27" customWidth="1"/>
    <col min="12543" max="12543" width="4.7109375" bestFit="1" customWidth="1"/>
    <col min="12544" max="12544" width="22.85546875" customWidth="1"/>
    <col min="12545" max="12545" width="23" customWidth="1"/>
    <col min="12546" max="12546" width="39.28515625" customWidth="1"/>
    <col min="12549" max="12549" width="7" customWidth="1"/>
    <col min="12550" max="12550" width="6.7109375" customWidth="1"/>
    <col min="12551" max="12551" width="6.42578125" customWidth="1"/>
    <col min="12552" max="12552" width="6" customWidth="1"/>
    <col min="12553" max="12553" width="10.28515625" customWidth="1"/>
    <col min="12554" max="12554" width="19.85546875" customWidth="1"/>
    <col min="12555" max="12555" width="18.28515625" customWidth="1"/>
    <col min="12556" max="12556" width="15.28515625" customWidth="1"/>
    <col min="12557" max="12557" width="14.28515625" customWidth="1"/>
    <col min="12790" max="12790" width="21.28515625" bestFit="1" customWidth="1"/>
    <col min="12791" max="12791" width="21.42578125" bestFit="1" customWidth="1"/>
    <col min="12792" max="12792" width="60.5703125" customWidth="1"/>
    <col min="12793" max="12793" width="8.42578125" bestFit="1" customWidth="1"/>
    <col min="12794" max="12794" width="6.28515625" bestFit="1" customWidth="1"/>
    <col min="12796" max="12796" width="25.28515625" customWidth="1"/>
    <col min="12797" max="12797" width="27" customWidth="1"/>
    <col min="12799" max="12799" width="4.7109375" bestFit="1" customWidth="1"/>
    <col min="12800" max="12800" width="22.85546875" customWidth="1"/>
    <col min="12801" max="12801" width="23" customWidth="1"/>
    <col min="12802" max="12802" width="39.28515625" customWidth="1"/>
    <col min="12805" max="12805" width="7" customWidth="1"/>
    <col min="12806" max="12806" width="6.7109375" customWidth="1"/>
    <col min="12807" max="12807" width="6.42578125" customWidth="1"/>
    <col min="12808" max="12808" width="6" customWidth="1"/>
    <col min="12809" max="12809" width="10.28515625" customWidth="1"/>
    <col min="12810" max="12810" width="19.85546875" customWidth="1"/>
    <col min="12811" max="12811" width="18.28515625" customWidth="1"/>
    <col min="12812" max="12812" width="15.28515625" customWidth="1"/>
    <col min="12813" max="12813" width="14.28515625" customWidth="1"/>
    <col min="13046" max="13046" width="21.28515625" bestFit="1" customWidth="1"/>
    <col min="13047" max="13047" width="21.42578125" bestFit="1" customWidth="1"/>
    <col min="13048" max="13048" width="60.5703125" customWidth="1"/>
    <col min="13049" max="13049" width="8.42578125" bestFit="1" customWidth="1"/>
    <col min="13050" max="13050" width="6.28515625" bestFit="1" customWidth="1"/>
    <col min="13052" max="13052" width="25.28515625" customWidth="1"/>
    <col min="13053" max="13053" width="27" customWidth="1"/>
    <col min="13055" max="13055" width="4.7109375" bestFit="1" customWidth="1"/>
    <col min="13056" max="13056" width="22.85546875" customWidth="1"/>
    <col min="13057" max="13057" width="23" customWidth="1"/>
    <col min="13058" max="13058" width="39.28515625" customWidth="1"/>
    <col min="13061" max="13061" width="7" customWidth="1"/>
    <col min="13062" max="13062" width="6.7109375" customWidth="1"/>
    <col min="13063" max="13063" width="6.42578125" customWidth="1"/>
    <col min="13064" max="13064" width="6" customWidth="1"/>
    <col min="13065" max="13065" width="10.28515625" customWidth="1"/>
    <col min="13066" max="13066" width="19.85546875" customWidth="1"/>
    <col min="13067" max="13067" width="18.28515625" customWidth="1"/>
    <col min="13068" max="13068" width="15.28515625" customWidth="1"/>
    <col min="13069" max="13069" width="14.28515625" customWidth="1"/>
    <col min="13302" max="13302" width="21.28515625" bestFit="1" customWidth="1"/>
    <col min="13303" max="13303" width="21.42578125" bestFit="1" customWidth="1"/>
    <col min="13304" max="13304" width="60.5703125" customWidth="1"/>
    <col min="13305" max="13305" width="8.42578125" bestFit="1" customWidth="1"/>
    <col min="13306" max="13306" width="6.28515625" bestFit="1" customWidth="1"/>
    <col min="13308" max="13308" width="25.28515625" customWidth="1"/>
    <col min="13309" max="13309" width="27" customWidth="1"/>
    <col min="13311" max="13311" width="4.7109375" bestFit="1" customWidth="1"/>
    <col min="13312" max="13312" width="22.85546875" customWidth="1"/>
    <col min="13313" max="13313" width="23" customWidth="1"/>
    <col min="13314" max="13314" width="39.28515625" customWidth="1"/>
    <col min="13317" max="13317" width="7" customWidth="1"/>
    <col min="13318" max="13318" width="6.7109375" customWidth="1"/>
    <col min="13319" max="13319" width="6.42578125" customWidth="1"/>
    <col min="13320" max="13320" width="6" customWidth="1"/>
    <col min="13321" max="13321" width="10.28515625" customWidth="1"/>
    <col min="13322" max="13322" width="19.85546875" customWidth="1"/>
    <col min="13323" max="13323" width="18.28515625" customWidth="1"/>
    <col min="13324" max="13324" width="15.28515625" customWidth="1"/>
    <col min="13325" max="13325" width="14.28515625" customWidth="1"/>
    <col min="13558" max="13558" width="21.28515625" bestFit="1" customWidth="1"/>
    <col min="13559" max="13559" width="21.42578125" bestFit="1" customWidth="1"/>
    <col min="13560" max="13560" width="60.5703125" customWidth="1"/>
    <col min="13561" max="13561" width="8.42578125" bestFit="1" customWidth="1"/>
    <col min="13562" max="13562" width="6.28515625" bestFit="1" customWidth="1"/>
    <col min="13564" max="13564" width="25.28515625" customWidth="1"/>
    <col min="13565" max="13565" width="27" customWidth="1"/>
    <col min="13567" max="13567" width="4.7109375" bestFit="1" customWidth="1"/>
    <col min="13568" max="13568" width="22.85546875" customWidth="1"/>
    <col min="13569" max="13569" width="23" customWidth="1"/>
    <col min="13570" max="13570" width="39.28515625" customWidth="1"/>
    <col min="13573" max="13573" width="7" customWidth="1"/>
    <col min="13574" max="13574" width="6.7109375" customWidth="1"/>
    <col min="13575" max="13575" width="6.42578125" customWidth="1"/>
    <col min="13576" max="13576" width="6" customWidth="1"/>
    <col min="13577" max="13577" width="10.28515625" customWidth="1"/>
    <col min="13578" max="13578" width="19.85546875" customWidth="1"/>
    <col min="13579" max="13579" width="18.28515625" customWidth="1"/>
    <col min="13580" max="13580" width="15.28515625" customWidth="1"/>
    <col min="13581" max="13581" width="14.28515625" customWidth="1"/>
    <col min="13814" max="13814" width="21.28515625" bestFit="1" customWidth="1"/>
    <col min="13815" max="13815" width="21.42578125" bestFit="1" customWidth="1"/>
    <col min="13816" max="13816" width="60.5703125" customWidth="1"/>
    <col min="13817" max="13817" width="8.42578125" bestFit="1" customWidth="1"/>
    <col min="13818" max="13818" width="6.28515625" bestFit="1" customWidth="1"/>
    <col min="13820" max="13820" width="25.28515625" customWidth="1"/>
    <col min="13821" max="13821" width="27" customWidth="1"/>
    <col min="13823" max="13823" width="4.7109375" bestFit="1" customWidth="1"/>
    <col min="13824" max="13824" width="22.85546875" customWidth="1"/>
    <col min="13825" max="13825" width="23" customWidth="1"/>
    <col min="13826" max="13826" width="39.28515625" customWidth="1"/>
    <col min="13829" max="13829" width="7" customWidth="1"/>
    <col min="13830" max="13830" width="6.7109375" customWidth="1"/>
    <col min="13831" max="13831" width="6.42578125" customWidth="1"/>
    <col min="13832" max="13832" width="6" customWidth="1"/>
    <col min="13833" max="13833" width="10.28515625" customWidth="1"/>
    <col min="13834" max="13834" width="19.85546875" customWidth="1"/>
    <col min="13835" max="13835" width="18.28515625" customWidth="1"/>
    <col min="13836" max="13836" width="15.28515625" customWidth="1"/>
    <col min="13837" max="13837" width="14.28515625" customWidth="1"/>
    <col min="14070" max="14070" width="21.28515625" bestFit="1" customWidth="1"/>
    <col min="14071" max="14071" width="21.42578125" bestFit="1" customWidth="1"/>
    <col min="14072" max="14072" width="60.5703125" customWidth="1"/>
    <col min="14073" max="14073" width="8.42578125" bestFit="1" customWidth="1"/>
    <col min="14074" max="14074" width="6.28515625" bestFit="1" customWidth="1"/>
    <col min="14076" max="14076" width="25.28515625" customWidth="1"/>
    <col min="14077" max="14077" width="27" customWidth="1"/>
    <col min="14079" max="14079" width="4.7109375" bestFit="1" customWidth="1"/>
    <col min="14080" max="14080" width="22.85546875" customWidth="1"/>
    <col min="14081" max="14081" width="23" customWidth="1"/>
    <col min="14082" max="14082" width="39.28515625" customWidth="1"/>
    <col min="14085" max="14085" width="7" customWidth="1"/>
    <col min="14086" max="14086" width="6.7109375" customWidth="1"/>
    <col min="14087" max="14087" width="6.42578125" customWidth="1"/>
    <col min="14088" max="14088" width="6" customWidth="1"/>
    <col min="14089" max="14089" width="10.28515625" customWidth="1"/>
    <col min="14090" max="14090" width="19.85546875" customWidth="1"/>
    <col min="14091" max="14091" width="18.28515625" customWidth="1"/>
    <col min="14092" max="14092" width="15.28515625" customWidth="1"/>
    <col min="14093" max="14093" width="14.28515625" customWidth="1"/>
    <col min="14326" max="14326" width="21.28515625" bestFit="1" customWidth="1"/>
    <col min="14327" max="14327" width="21.42578125" bestFit="1" customWidth="1"/>
    <col min="14328" max="14328" width="60.5703125" customWidth="1"/>
    <col min="14329" max="14329" width="8.42578125" bestFit="1" customWidth="1"/>
    <col min="14330" max="14330" width="6.28515625" bestFit="1" customWidth="1"/>
    <col min="14332" max="14332" width="25.28515625" customWidth="1"/>
    <col min="14333" max="14333" width="27" customWidth="1"/>
    <col min="14335" max="14335" width="4.7109375" bestFit="1" customWidth="1"/>
    <col min="14336" max="14336" width="22.85546875" customWidth="1"/>
    <col min="14337" max="14337" width="23" customWidth="1"/>
    <col min="14338" max="14338" width="39.28515625" customWidth="1"/>
    <col min="14341" max="14341" width="7" customWidth="1"/>
    <col min="14342" max="14342" width="6.7109375" customWidth="1"/>
    <col min="14343" max="14343" width="6.42578125" customWidth="1"/>
    <col min="14344" max="14344" width="6" customWidth="1"/>
    <col min="14345" max="14345" width="10.28515625" customWidth="1"/>
    <col min="14346" max="14346" width="19.85546875" customWidth="1"/>
    <col min="14347" max="14347" width="18.28515625" customWidth="1"/>
    <col min="14348" max="14348" width="15.28515625" customWidth="1"/>
    <col min="14349" max="14349" width="14.28515625" customWidth="1"/>
    <col min="14582" max="14582" width="21.28515625" bestFit="1" customWidth="1"/>
    <col min="14583" max="14583" width="21.42578125" bestFit="1" customWidth="1"/>
    <col min="14584" max="14584" width="60.5703125" customWidth="1"/>
    <col min="14585" max="14585" width="8.42578125" bestFit="1" customWidth="1"/>
    <col min="14586" max="14586" width="6.28515625" bestFit="1" customWidth="1"/>
    <col min="14588" max="14588" width="25.28515625" customWidth="1"/>
    <col min="14589" max="14589" width="27" customWidth="1"/>
    <col min="14591" max="14591" width="4.7109375" bestFit="1" customWidth="1"/>
    <col min="14592" max="14592" width="22.85546875" customWidth="1"/>
    <col min="14593" max="14593" width="23" customWidth="1"/>
    <col min="14594" max="14594" width="39.28515625" customWidth="1"/>
    <col min="14597" max="14597" width="7" customWidth="1"/>
    <col min="14598" max="14598" width="6.7109375" customWidth="1"/>
    <col min="14599" max="14599" width="6.42578125" customWidth="1"/>
    <col min="14600" max="14600" width="6" customWidth="1"/>
    <col min="14601" max="14601" width="10.28515625" customWidth="1"/>
    <col min="14602" max="14602" width="19.85546875" customWidth="1"/>
    <col min="14603" max="14603" width="18.28515625" customWidth="1"/>
    <col min="14604" max="14604" width="15.28515625" customWidth="1"/>
    <col min="14605" max="14605" width="14.28515625" customWidth="1"/>
    <col min="14838" max="14838" width="21.28515625" bestFit="1" customWidth="1"/>
    <col min="14839" max="14839" width="21.42578125" bestFit="1" customWidth="1"/>
    <col min="14840" max="14840" width="60.5703125" customWidth="1"/>
    <col min="14841" max="14841" width="8.42578125" bestFit="1" customWidth="1"/>
    <col min="14842" max="14842" width="6.28515625" bestFit="1" customWidth="1"/>
    <col min="14844" max="14844" width="25.28515625" customWidth="1"/>
    <col min="14845" max="14845" width="27" customWidth="1"/>
    <col min="14847" max="14847" width="4.7109375" bestFit="1" customWidth="1"/>
    <col min="14848" max="14848" width="22.85546875" customWidth="1"/>
    <col min="14849" max="14849" width="23" customWidth="1"/>
    <col min="14850" max="14850" width="39.28515625" customWidth="1"/>
    <col min="14853" max="14853" width="7" customWidth="1"/>
    <col min="14854" max="14854" width="6.7109375" customWidth="1"/>
    <col min="14855" max="14855" width="6.42578125" customWidth="1"/>
    <col min="14856" max="14856" width="6" customWidth="1"/>
    <col min="14857" max="14857" width="10.28515625" customWidth="1"/>
    <col min="14858" max="14858" width="19.85546875" customWidth="1"/>
    <col min="14859" max="14859" width="18.28515625" customWidth="1"/>
    <col min="14860" max="14860" width="15.28515625" customWidth="1"/>
    <col min="14861" max="14861" width="14.28515625" customWidth="1"/>
    <col min="15094" max="15094" width="21.28515625" bestFit="1" customWidth="1"/>
    <col min="15095" max="15095" width="21.42578125" bestFit="1" customWidth="1"/>
    <col min="15096" max="15096" width="60.5703125" customWidth="1"/>
    <col min="15097" max="15097" width="8.42578125" bestFit="1" customWidth="1"/>
    <col min="15098" max="15098" width="6.28515625" bestFit="1" customWidth="1"/>
    <col min="15100" max="15100" width="25.28515625" customWidth="1"/>
    <col min="15101" max="15101" width="27" customWidth="1"/>
    <col min="15103" max="15103" width="4.7109375" bestFit="1" customWidth="1"/>
    <col min="15104" max="15104" width="22.85546875" customWidth="1"/>
    <col min="15105" max="15105" width="23" customWidth="1"/>
    <col min="15106" max="15106" width="39.28515625" customWidth="1"/>
    <col min="15109" max="15109" width="7" customWidth="1"/>
    <col min="15110" max="15110" width="6.7109375" customWidth="1"/>
    <col min="15111" max="15111" width="6.42578125" customWidth="1"/>
    <col min="15112" max="15112" width="6" customWidth="1"/>
    <col min="15113" max="15113" width="10.28515625" customWidth="1"/>
    <col min="15114" max="15114" width="19.85546875" customWidth="1"/>
    <col min="15115" max="15115" width="18.28515625" customWidth="1"/>
    <col min="15116" max="15116" width="15.28515625" customWidth="1"/>
    <col min="15117" max="15117" width="14.28515625" customWidth="1"/>
    <col min="15350" max="15350" width="21.28515625" bestFit="1" customWidth="1"/>
    <col min="15351" max="15351" width="21.42578125" bestFit="1" customWidth="1"/>
    <col min="15352" max="15352" width="60.5703125" customWidth="1"/>
    <col min="15353" max="15353" width="8.42578125" bestFit="1" customWidth="1"/>
    <col min="15354" max="15354" width="6.28515625" bestFit="1" customWidth="1"/>
    <col min="15356" max="15356" width="25.28515625" customWidth="1"/>
    <col min="15357" max="15357" width="27" customWidth="1"/>
    <col min="15359" max="15359" width="4.7109375" bestFit="1" customWidth="1"/>
    <col min="15360" max="15360" width="22.85546875" customWidth="1"/>
    <col min="15361" max="15361" width="23" customWidth="1"/>
    <col min="15362" max="15362" width="39.28515625" customWidth="1"/>
    <col min="15365" max="15365" width="7" customWidth="1"/>
    <col min="15366" max="15366" width="6.7109375" customWidth="1"/>
    <col min="15367" max="15367" width="6.42578125" customWidth="1"/>
    <col min="15368" max="15368" width="6" customWidth="1"/>
    <col min="15369" max="15369" width="10.28515625" customWidth="1"/>
    <col min="15370" max="15370" width="19.85546875" customWidth="1"/>
    <col min="15371" max="15371" width="18.28515625" customWidth="1"/>
    <col min="15372" max="15372" width="15.28515625" customWidth="1"/>
    <col min="15373" max="15373" width="14.28515625" customWidth="1"/>
    <col min="15606" max="15606" width="21.28515625" bestFit="1" customWidth="1"/>
    <col min="15607" max="15607" width="21.42578125" bestFit="1" customWidth="1"/>
    <col min="15608" max="15608" width="60.5703125" customWidth="1"/>
    <col min="15609" max="15609" width="8.42578125" bestFit="1" customWidth="1"/>
    <col min="15610" max="15610" width="6.28515625" bestFit="1" customWidth="1"/>
    <col min="15612" max="15612" width="25.28515625" customWidth="1"/>
    <col min="15613" max="15613" width="27" customWidth="1"/>
    <col min="15615" max="15615" width="4.7109375" bestFit="1" customWidth="1"/>
    <col min="15616" max="15616" width="22.85546875" customWidth="1"/>
    <col min="15617" max="15617" width="23" customWidth="1"/>
    <col min="15618" max="15618" width="39.28515625" customWidth="1"/>
    <col min="15621" max="15621" width="7" customWidth="1"/>
    <col min="15622" max="15622" width="6.7109375" customWidth="1"/>
    <col min="15623" max="15623" width="6.42578125" customWidth="1"/>
    <col min="15624" max="15624" width="6" customWidth="1"/>
    <col min="15625" max="15625" width="10.28515625" customWidth="1"/>
    <col min="15626" max="15626" width="19.85546875" customWidth="1"/>
    <col min="15627" max="15627" width="18.28515625" customWidth="1"/>
    <col min="15628" max="15628" width="15.28515625" customWidth="1"/>
    <col min="15629" max="15629" width="14.28515625" customWidth="1"/>
    <col min="15862" max="15862" width="21.28515625" bestFit="1" customWidth="1"/>
    <col min="15863" max="15863" width="21.42578125" bestFit="1" customWidth="1"/>
    <col min="15864" max="15864" width="60.5703125" customWidth="1"/>
    <col min="15865" max="15865" width="8.42578125" bestFit="1" customWidth="1"/>
    <col min="15866" max="15866" width="6.28515625" bestFit="1" customWidth="1"/>
    <col min="15868" max="15868" width="25.28515625" customWidth="1"/>
    <col min="15869" max="15869" width="27" customWidth="1"/>
    <col min="15871" max="15871" width="4.7109375" bestFit="1" customWidth="1"/>
    <col min="15872" max="15872" width="22.85546875" customWidth="1"/>
    <col min="15873" max="15873" width="23" customWidth="1"/>
    <col min="15874" max="15874" width="39.28515625" customWidth="1"/>
    <col min="15877" max="15877" width="7" customWidth="1"/>
    <col min="15878" max="15878" width="6.7109375" customWidth="1"/>
    <col min="15879" max="15879" width="6.42578125" customWidth="1"/>
    <col min="15880" max="15880" width="6" customWidth="1"/>
    <col min="15881" max="15881" width="10.28515625" customWidth="1"/>
    <col min="15882" max="15882" width="19.85546875" customWidth="1"/>
    <col min="15883" max="15883" width="18.28515625" customWidth="1"/>
    <col min="15884" max="15884" width="15.28515625" customWidth="1"/>
    <col min="15885" max="15885" width="14.28515625" customWidth="1"/>
    <col min="16118" max="16118" width="21.28515625" bestFit="1" customWidth="1"/>
    <col min="16119" max="16119" width="21.42578125" bestFit="1" customWidth="1"/>
    <col min="16120" max="16120" width="60.5703125" customWidth="1"/>
    <col min="16121" max="16121" width="8.42578125" bestFit="1" customWidth="1"/>
    <col min="16122" max="16122" width="6.28515625" bestFit="1" customWidth="1"/>
    <col min="16124" max="16124" width="25.28515625" customWidth="1"/>
    <col min="16125" max="16125" width="27" customWidth="1"/>
    <col min="16127" max="16127" width="4.7109375" bestFit="1" customWidth="1"/>
    <col min="16128" max="16128" width="22.85546875" customWidth="1"/>
    <col min="16129" max="16129" width="23" customWidth="1"/>
    <col min="16130" max="16130" width="39.28515625" customWidth="1"/>
    <col min="16133" max="16133" width="7" customWidth="1"/>
    <col min="16134" max="16134" width="6.7109375" customWidth="1"/>
    <col min="16135" max="16135" width="6.42578125" customWidth="1"/>
    <col min="16136" max="16136" width="6" customWidth="1"/>
    <col min="16137" max="16137" width="10.28515625" customWidth="1"/>
    <col min="16138" max="16138" width="19.85546875" customWidth="1"/>
    <col min="16139" max="16139" width="18.28515625" customWidth="1"/>
    <col min="16140" max="16140" width="15.28515625" customWidth="1"/>
    <col min="16141" max="16141" width="14.28515625" customWidth="1"/>
  </cols>
  <sheetData>
    <row r="2" spans="1:15" ht="21" x14ac:dyDescent="0.35">
      <c r="A2" s="191" t="s">
        <v>100</v>
      </c>
      <c r="B2" s="191"/>
      <c r="C2" s="191"/>
      <c r="D2" s="191"/>
      <c r="E2" s="191"/>
      <c r="F2" s="191"/>
      <c r="G2" s="191"/>
      <c r="H2" s="191"/>
      <c r="I2" s="191"/>
      <c r="J2" s="191"/>
      <c r="K2" s="191"/>
      <c r="L2" s="191"/>
      <c r="M2" s="191"/>
      <c r="N2" s="191"/>
      <c r="O2" s="191"/>
    </row>
    <row r="3" spans="1:15" ht="21" x14ac:dyDescent="0.35">
      <c r="A3" s="191" t="s">
        <v>294</v>
      </c>
      <c r="B3" s="191"/>
      <c r="C3" s="191"/>
      <c r="D3" s="191"/>
      <c r="E3" s="191"/>
      <c r="F3" s="192"/>
      <c r="G3" s="191"/>
      <c r="H3" s="191"/>
      <c r="I3" s="191"/>
      <c r="J3" s="191"/>
      <c r="K3" s="191"/>
      <c r="L3" s="191"/>
      <c r="M3" s="191"/>
      <c r="N3" s="191"/>
      <c r="O3" s="191"/>
    </row>
    <row r="4" spans="1:15" ht="26.25" customHeight="1" x14ac:dyDescent="0.35">
      <c r="A4" s="191" t="s">
        <v>63</v>
      </c>
      <c r="B4" s="191"/>
      <c r="C4" s="191"/>
      <c r="D4" s="191"/>
      <c r="E4" s="191"/>
      <c r="G4" s="193" t="s">
        <v>90</v>
      </c>
      <c r="H4" s="194"/>
      <c r="I4" s="194"/>
      <c r="J4" s="194"/>
      <c r="K4" s="194"/>
      <c r="L4" s="194"/>
      <c r="M4" s="194"/>
      <c r="N4" s="194"/>
      <c r="O4" s="195"/>
    </row>
    <row r="5" spans="1:15" ht="29.25" customHeight="1" x14ac:dyDescent="0.25">
      <c r="A5" s="56" t="s">
        <v>40</v>
      </c>
      <c r="B5" s="56" t="s">
        <v>5</v>
      </c>
      <c r="C5" s="56" t="s">
        <v>2</v>
      </c>
      <c r="D5" s="56" t="s">
        <v>1</v>
      </c>
      <c r="E5" s="71" t="s">
        <v>64</v>
      </c>
      <c r="G5" s="45" t="s">
        <v>40</v>
      </c>
      <c r="H5" s="46" t="s">
        <v>65</v>
      </c>
      <c r="I5" s="47" t="s">
        <v>0</v>
      </c>
      <c r="J5" s="47" t="s">
        <v>43</v>
      </c>
      <c r="K5" s="47" t="s">
        <v>66</v>
      </c>
      <c r="L5" s="47" t="s">
        <v>67</v>
      </c>
      <c r="M5" s="48" t="s">
        <v>2</v>
      </c>
      <c r="N5" s="48" t="s">
        <v>1</v>
      </c>
      <c r="O5" s="48" t="s">
        <v>35</v>
      </c>
    </row>
    <row r="6" spans="1:15" ht="49.5" customHeight="1" x14ac:dyDescent="0.25">
      <c r="A6" s="215" t="s">
        <v>68</v>
      </c>
      <c r="B6" s="201" t="s">
        <v>11</v>
      </c>
      <c r="C6" s="217" t="s">
        <v>70</v>
      </c>
      <c r="D6" s="217">
        <v>76</v>
      </c>
      <c r="E6" s="236">
        <v>17123989</v>
      </c>
      <c r="F6" s="226"/>
      <c r="G6" s="198">
        <v>1</v>
      </c>
      <c r="H6" s="217" t="s">
        <v>295</v>
      </c>
      <c r="I6" s="217" t="s">
        <v>296</v>
      </c>
      <c r="J6" s="211">
        <v>39568</v>
      </c>
      <c r="K6" s="211">
        <v>40269</v>
      </c>
      <c r="L6" s="217">
        <f>+ROUND((K6-J6)/30,2)</f>
        <v>23.37</v>
      </c>
      <c r="M6" s="210">
        <v>1</v>
      </c>
      <c r="N6" s="210">
        <v>82</v>
      </c>
      <c r="O6" s="201" t="s">
        <v>71</v>
      </c>
    </row>
    <row r="7" spans="1:15" ht="49.5" customHeight="1" x14ac:dyDescent="0.25">
      <c r="A7" s="215" t="s">
        <v>101</v>
      </c>
      <c r="B7" s="201" t="s">
        <v>95</v>
      </c>
      <c r="C7" s="217" t="s">
        <v>70</v>
      </c>
      <c r="D7" s="217">
        <v>78</v>
      </c>
      <c r="E7" s="217" t="s">
        <v>297</v>
      </c>
      <c r="F7" s="226"/>
      <c r="G7" s="198">
        <v>2</v>
      </c>
      <c r="H7" s="217" t="s">
        <v>298</v>
      </c>
      <c r="I7" s="217" t="s">
        <v>299</v>
      </c>
      <c r="J7" s="211">
        <v>37771</v>
      </c>
      <c r="K7" s="211">
        <v>38412</v>
      </c>
      <c r="L7" s="217">
        <f>+ROUND((K7-J7)/30,2)</f>
        <v>21.37</v>
      </c>
      <c r="M7" s="210">
        <v>1</v>
      </c>
      <c r="N7" s="210">
        <v>83</v>
      </c>
      <c r="O7" s="201" t="s">
        <v>71</v>
      </c>
    </row>
    <row r="8" spans="1:15" ht="38.25" x14ac:dyDescent="0.25">
      <c r="A8" s="215" t="s">
        <v>74</v>
      </c>
      <c r="B8" s="201" t="s">
        <v>75</v>
      </c>
      <c r="C8" s="217" t="s">
        <v>70</v>
      </c>
      <c r="D8" s="217">
        <v>77</v>
      </c>
      <c r="E8" s="236">
        <v>17606</v>
      </c>
      <c r="F8" s="226"/>
      <c r="G8" s="198">
        <v>3</v>
      </c>
      <c r="H8" s="217" t="s">
        <v>298</v>
      </c>
      <c r="I8" s="217" t="s">
        <v>299</v>
      </c>
      <c r="J8" s="211">
        <v>36980</v>
      </c>
      <c r="K8" s="211">
        <v>37591</v>
      </c>
      <c r="L8" s="217">
        <f t="shared" ref="L8:L14" si="0">+ROUND((K8-J8)/30,2)</f>
        <v>20.37</v>
      </c>
      <c r="M8" s="210">
        <v>1</v>
      </c>
      <c r="N8" s="210">
        <v>83</v>
      </c>
      <c r="O8" s="201" t="s">
        <v>71</v>
      </c>
    </row>
    <row r="9" spans="1:15" ht="225" x14ac:dyDescent="0.25">
      <c r="A9" s="215" t="s">
        <v>76</v>
      </c>
      <c r="B9" s="246" t="s">
        <v>345</v>
      </c>
      <c r="C9" s="213" t="s">
        <v>70</v>
      </c>
      <c r="D9" s="217">
        <v>72</v>
      </c>
      <c r="E9" s="217" t="s">
        <v>78</v>
      </c>
      <c r="F9" s="226"/>
      <c r="G9" s="198">
        <v>4</v>
      </c>
      <c r="H9" s="217" t="s">
        <v>263</v>
      </c>
      <c r="I9" s="217" t="s">
        <v>300</v>
      </c>
      <c r="J9" s="211">
        <v>35611</v>
      </c>
      <c r="K9" s="211">
        <v>35947</v>
      </c>
      <c r="L9" s="217">
        <f t="shared" si="0"/>
        <v>11.2</v>
      </c>
      <c r="M9" s="210">
        <v>1</v>
      </c>
      <c r="N9" s="210">
        <v>84</v>
      </c>
      <c r="O9" s="201" t="s">
        <v>71</v>
      </c>
    </row>
    <row r="10" spans="1:15" ht="23.25" customHeight="1" x14ac:dyDescent="0.25">
      <c r="A10" s="215" t="s">
        <v>79</v>
      </c>
      <c r="B10" s="216" t="s">
        <v>80</v>
      </c>
      <c r="C10" s="213" t="s">
        <v>70</v>
      </c>
      <c r="D10" s="213">
        <v>75</v>
      </c>
      <c r="E10" s="217" t="s">
        <v>81</v>
      </c>
      <c r="F10" s="226"/>
      <c r="G10" s="247">
        <v>5</v>
      </c>
      <c r="H10" s="217" t="s">
        <v>263</v>
      </c>
      <c r="I10" s="217" t="s">
        <v>300</v>
      </c>
      <c r="J10" s="211">
        <v>34668</v>
      </c>
      <c r="K10" s="211">
        <v>35610</v>
      </c>
      <c r="L10" s="217">
        <f t="shared" si="0"/>
        <v>31.4</v>
      </c>
      <c r="M10" s="210">
        <v>1</v>
      </c>
      <c r="N10" s="210">
        <v>85</v>
      </c>
      <c r="O10" s="201" t="s">
        <v>301</v>
      </c>
    </row>
    <row r="11" spans="1:15" x14ac:dyDescent="0.25">
      <c r="A11" s="215" t="s">
        <v>82</v>
      </c>
      <c r="B11" s="239">
        <v>1</v>
      </c>
      <c r="C11" s="248" t="s">
        <v>70</v>
      </c>
      <c r="D11" s="213">
        <v>75</v>
      </c>
      <c r="E11" s="217" t="s">
        <v>81</v>
      </c>
      <c r="F11" s="226"/>
      <c r="G11" s="198">
        <v>6</v>
      </c>
      <c r="H11" s="217" t="s">
        <v>263</v>
      </c>
      <c r="I11" s="217" t="s">
        <v>302</v>
      </c>
      <c r="J11" s="211">
        <v>32545</v>
      </c>
      <c r="K11" s="211">
        <v>34667</v>
      </c>
      <c r="L11" s="217">
        <f t="shared" si="0"/>
        <v>70.73</v>
      </c>
      <c r="M11" s="210">
        <v>1</v>
      </c>
      <c r="N11" s="210">
        <v>86</v>
      </c>
      <c r="O11" s="201" t="s">
        <v>301</v>
      </c>
    </row>
    <row r="12" spans="1:15" ht="29.25" customHeight="1" x14ac:dyDescent="0.25">
      <c r="A12" s="215" t="s">
        <v>83</v>
      </c>
      <c r="B12" s="226" t="s">
        <v>11</v>
      </c>
      <c r="C12" s="248" t="s">
        <v>70</v>
      </c>
      <c r="D12" s="217">
        <v>78</v>
      </c>
      <c r="E12" s="211">
        <v>28475</v>
      </c>
      <c r="F12" s="226"/>
      <c r="G12" s="198">
        <v>7</v>
      </c>
      <c r="H12" s="217" t="s">
        <v>263</v>
      </c>
      <c r="I12" s="217" t="s">
        <v>302</v>
      </c>
      <c r="J12" s="211">
        <v>32563</v>
      </c>
      <c r="K12" s="211">
        <v>34539</v>
      </c>
      <c r="L12" s="217">
        <v>0</v>
      </c>
      <c r="M12" s="210">
        <v>1</v>
      </c>
      <c r="N12" s="210">
        <v>87</v>
      </c>
      <c r="O12" s="201" t="s">
        <v>303</v>
      </c>
    </row>
    <row r="13" spans="1:15" ht="81" customHeight="1" x14ac:dyDescent="0.25">
      <c r="A13" s="225" t="s">
        <v>84</v>
      </c>
      <c r="B13" s="201" t="s">
        <v>94</v>
      </c>
      <c r="C13" s="213" t="s">
        <v>70</v>
      </c>
      <c r="D13" s="217">
        <v>78</v>
      </c>
      <c r="E13" s="211" t="s">
        <v>81</v>
      </c>
      <c r="F13" s="226"/>
      <c r="G13" s="198">
        <v>8</v>
      </c>
      <c r="H13" s="217" t="s">
        <v>263</v>
      </c>
      <c r="I13" s="217" t="s">
        <v>304</v>
      </c>
      <c r="J13" s="211">
        <v>31554</v>
      </c>
      <c r="K13" s="211">
        <v>31716</v>
      </c>
      <c r="L13" s="217">
        <f t="shared" si="0"/>
        <v>5.4</v>
      </c>
      <c r="M13" s="210">
        <v>1</v>
      </c>
      <c r="N13" s="249"/>
      <c r="O13" s="201" t="s">
        <v>71</v>
      </c>
    </row>
    <row r="14" spans="1:15" ht="38.25" customHeight="1" x14ac:dyDescent="0.25">
      <c r="A14" s="215" t="s">
        <v>92</v>
      </c>
      <c r="B14" s="227">
        <v>7</v>
      </c>
      <c r="C14" s="217">
        <f>+IF(E14&gt;=B14,1,0)</f>
        <v>1</v>
      </c>
      <c r="D14" s="217">
        <v>72</v>
      </c>
      <c r="E14" s="217">
        <f>+E15/12</f>
        <v>15.32</v>
      </c>
      <c r="F14" s="226"/>
      <c r="G14" s="198">
        <v>9</v>
      </c>
      <c r="H14" s="217" t="s">
        <v>305</v>
      </c>
      <c r="I14" s="217"/>
      <c r="J14" s="211"/>
      <c r="K14" s="211"/>
      <c r="L14" s="217">
        <f t="shared" si="0"/>
        <v>0</v>
      </c>
      <c r="M14" s="210">
        <v>0</v>
      </c>
      <c r="N14" s="249"/>
      <c r="O14" s="201" t="s">
        <v>306</v>
      </c>
    </row>
    <row r="15" spans="1:15" ht="57.75" customHeight="1" x14ac:dyDescent="0.25">
      <c r="A15" s="215" t="s">
        <v>93</v>
      </c>
      <c r="B15" s="227">
        <f>+B14*12</f>
        <v>84</v>
      </c>
      <c r="C15" s="217">
        <f>+IF(E15&gt;=B15,1,0)</f>
        <v>1</v>
      </c>
      <c r="D15" s="217">
        <f>+D14</f>
        <v>72</v>
      </c>
      <c r="E15" s="227">
        <f>+L15</f>
        <v>183.84</v>
      </c>
      <c r="F15" s="226"/>
      <c r="G15" s="226"/>
      <c r="H15" s="226"/>
      <c r="I15" s="226"/>
      <c r="J15" s="226"/>
      <c r="K15" s="250" t="s">
        <v>46</v>
      </c>
      <c r="L15" s="230">
        <f>SUMPRODUCT(L6:L14,M6:M14)</f>
        <v>183.84</v>
      </c>
      <c r="M15" s="226"/>
      <c r="N15" s="226"/>
      <c r="O15" s="226"/>
    </row>
    <row r="16" spans="1:15" ht="139.5" customHeight="1" x14ac:dyDescent="0.25">
      <c r="A16" s="196"/>
      <c r="B16" s="53"/>
      <c r="C16" s="53"/>
      <c r="D16" s="51"/>
      <c r="E16" s="69"/>
    </row>
    <row r="17" spans="1:15" ht="164.25" customHeight="1" x14ac:dyDescent="0.25">
      <c r="A17" s="196"/>
      <c r="B17" s="53"/>
      <c r="C17" s="53"/>
      <c r="D17" s="51"/>
      <c r="E17" s="70"/>
    </row>
    <row r="20" spans="1:15" x14ac:dyDescent="0.25">
      <c r="F20" s="66"/>
    </row>
    <row r="21" spans="1:15" s="9" customFormat="1" x14ac:dyDescent="0.25">
      <c r="A21"/>
      <c r="B21"/>
      <c r="C21"/>
      <c r="D21"/>
      <c r="E21"/>
      <c r="F21"/>
      <c r="G21"/>
      <c r="H21"/>
      <c r="I21"/>
      <c r="J21"/>
      <c r="K21"/>
      <c r="L21"/>
      <c r="M21"/>
      <c r="N21"/>
      <c r="O21"/>
    </row>
    <row r="22" spans="1:15" s="9" customFormat="1" x14ac:dyDescent="0.25">
      <c r="A22"/>
      <c r="B22"/>
      <c r="C22"/>
      <c r="D22"/>
      <c r="E22"/>
      <c r="F22"/>
      <c r="G22"/>
      <c r="H22"/>
      <c r="I22"/>
      <c r="J22"/>
      <c r="K22"/>
      <c r="L22"/>
      <c r="M22"/>
      <c r="N22"/>
      <c r="O22"/>
    </row>
    <row r="23" spans="1:15" s="9" customFormat="1" x14ac:dyDescent="0.25">
      <c r="A23"/>
      <c r="B23"/>
      <c r="C23"/>
      <c r="D23"/>
      <c r="E23"/>
      <c r="F23"/>
      <c r="G23"/>
      <c r="H23"/>
      <c r="I23"/>
      <c r="J23"/>
      <c r="K23"/>
      <c r="L23"/>
      <c r="M23"/>
      <c r="N23"/>
      <c r="O23"/>
    </row>
    <row r="25" spans="1:15" s="9" customFormat="1" x14ac:dyDescent="0.25">
      <c r="A25"/>
      <c r="B25"/>
      <c r="C25"/>
      <c r="D25"/>
      <c r="E25"/>
      <c r="F25"/>
      <c r="G25"/>
      <c r="H25"/>
      <c r="I25"/>
      <c r="J25"/>
      <c r="K25"/>
      <c r="L25"/>
      <c r="M25"/>
      <c r="N25"/>
      <c r="O25"/>
    </row>
    <row r="26" spans="1:15" s="9" customFormat="1" x14ac:dyDescent="0.25">
      <c r="A26"/>
      <c r="B26"/>
      <c r="C26"/>
      <c r="D26"/>
      <c r="E26"/>
      <c r="F26"/>
      <c r="G26"/>
      <c r="H26"/>
      <c r="I26"/>
      <c r="J26"/>
      <c r="K26"/>
      <c r="L26"/>
      <c r="M26"/>
      <c r="N26"/>
      <c r="O26"/>
    </row>
    <row r="27" spans="1:15" s="9" customFormat="1" x14ac:dyDescent="0.25">
      <c r="A27"/>
      <c r="B27"/>
      <c r="C27"/>
      <c r="D27"/>
      <c r="E27"/>
      <c r="F27"/>
      <c r="G27"/>
      <c r="H27"/>
      <c r="I27"/>
      <c r="J27"/>
      <c r="K27"/>
      <c r="L27"/>
      <c r="M27"/>
      <c r="N27"/>
      <c r="O27"/>
    </row>
  </sheetData>
  <mergeCells count="5">
    <mergeCell ref="A2:O2"/>
    <mergeCell ref="A3:O3"/>
    <mergeCell ref="A4:E4"/>
    <mergeCell ref="G4:O4"/>
    <mergeCell ref="A16:A1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workbookViewId="0">
      <selection activeCell="A3" sqref="A3:O3"/>
    </sheetView>
  </sheetViews>
  <sheetFormatPr baseColWidth="10" defaultRowHeight="15" x14ac:dyDescent="0.25"/>
  <cols>
    <col min="1" max="1" width="21.42578125" bestFit="1" customWidth="1"/>
    <col min="2" max="2" width="60.5703125" customWidth="1"/>
    <col min="3" max="3" width="8.5703125" bestFit="1" customWidth="1"/>
    <col min="4" max="4" width="6.42578125" bestFit="1" customWidth="1"/>
    <col min="5" max="5" width="27.140625" customWidth="1"/>
    <col min="6" max="6" width="5.5703125" customWidth="1"/>
    <col min="7" max="7" width="11.5703125" bestFit="1" customWidth="1"/>
    <col min="8" max="8" width="18.7109375" customWidth="1"/>
    <col min="9" max="9" width="23" customWidth="1"/>
    <col min="10" max="10" width="11.42578125" bestFit="1" customWidth="1"/>
    <col min="11" max="11" width="10.7109375" bestFit="1" customWidth="1"/>
    <col min="12" max="12" width="8.28515625" customWidth="1"/>
    <col min="13" max="14" width="11.5703125" bestFit="1" customWidth="1"/>
    <col min="15" max="15" width="22.85546875" customWidth="1"/>
    <col min="230" max="230" width="21.28515625" bestFit="1" customWidth="1"/>
    <col min="231" max="231" width="21.42578125" bestFit="1" customWidth="1"/>
    <col min="232" max="232" width="60.5703125" customWidth="1"/>
    <col min="233" max="233" width="8.42578125" bestFit="1" customWidth="1"/>
    <col min="234" max="234" width="6.28515625" bestFit="1" customWidth="1"/>
    <col min="236" max="236" width="16.28515625" customWidth="1"/>
    <col min="237" max="237" width="0" hidden="1" customWidth="1"/>
    <col min="238" max="238" width="16.5703125" customWidth="1"/>
    <col min="240" max="240" width="21.42578125" customWidth="1"/>
    <col min="241" max="241" width="16.28515625" customWidth="1"/>
    <col min="242" max="242" width="44.85546875" customWidth="1"/>
    <col min="246" max="246" width="7.5703125" customWidth="1"/>
    <col min="247" max="247" width="6.7109375" bestFit="1" customWidth="1"/>
    <col min="248" max="248" width="5" bestFit="1" customWidth="1"/>
    <col min="249" max="249" width="6.42578125" customWidth="1"/>
    <col min="250" max="250" width="10.7109375" customWidth="1"/>
    <col min="251" max="251" width="17.85546875" customWidth="1"/>
    <col min="252" max="252" width="18.5703125" customWidth="1"/>
    <col min="486" max="486" width="21.28515625" bestFit="1" customWidth="1"/>
    <col min="487" max="487" width="21.42578125" bestFit="1" customWidth="1"/>
    <col min="488" max="488" width="60.5703125" customWidth="1"/>
    <col min="489" max="489" width="8.42578125" bestFit="1" customWidth="1"/>
    <col min="490" max="490" width="6.28515625" bestFit="1" customWidth="1"/>
    <col min="492" max="492" width="16.28515625" customWidth="1"/>
    <col min="493" max="493" width="0" hidden="1" customWidth="1"/>
    <col min="494" max="494" width="16.5703125" customWidth="1"/>
    <col min="496" max="496" width="21.42578125" customWidth="1"/>
    <col min="497" max="497" width="16.28515625" customWidth="1"/>
    <col min="498" max="498" width="44.85546875" customWidth="1"/>
    <col min="502" max="502" width="7.5703125" customWidth="1"/>
    <col min="503" max="503" width="6.7109375" bestFit="1" customWidth="1"/>
    <col min="504" max="504" width="5" bestFit="1" customWidth="1"/>
    <col min="505" max="505" width="6.42578125" customWidth="1"/>
    <col min="506" max="506" width="10.7109375" customWidth="1"/>
    <col min="507" max="507" width="17.85546875" customWidth="1"/>
    <col min="508" max="508" width="18.5703125" customWidth="1"/>
    <col min="742" max="742" width="21.28515625" bestFit="1" customWidth="1"/>
    <col min="743" max="743" width="21.42578125" bestFit="1" customWidth="1"/>
    <col min="744" max="744" width="60.5703125" customWidth="1"/>
    <col min="745" max="745" width="8.42578125" bestFit="1" customWidth="1"/>
    <col min="746" max="746" width="6.28515625" bestFit="1" customWidth="1"/>
    <col min="748" max="748" width="16.28515625" customWidth="1"/>
    <col min="749" max="749" width="0" hidden="1" customWidth="1"/>
    <col min="750" max="750" width="16.5703125" customWidth="1"/>
    <col min="752" max="752" width="21.42578125" customWidth="1"/>
    <col min="753" max="753" width="16.28515625" customWidth="1"/>
    <col min="754" max="754" width="44.85546875" customWidth="1"/>
    <col min="758" max="758" width="7.5703125" customWidth="1"/>
    <col min="759" max="759" width="6.7109375" bestFit="1" customWidth="1"/>
    <col min="760" max="760" width="5" bestFit="1" customWidth="1"/>
    <col min="761" max="761" width="6.42578125" customWidth="1"/>
    <col min="762" max="762" width="10.7109375" customWidth="1"/>
    <col min="763" max="763" width="17.85546875" customWidth="1"/>
    <col min="764" max="764" width="18.5703125" customWidth="1"/>
    <col min="998" max="998" width="21.28515625" bestFit="1" customWidth="1"/>
    <col min="999" max="999" width="21.42578125" bestFit="1" customWidth="1"/>
    <col min="1000" max="1000" width="60.5703125" customWidth="1"/>
    <col min="1001" max="1001" width="8.42578125" bestFit="1" customWidth="1"/>
    <col min="1002" max="1002" width="6.28515625" bestFit="1" customWidth="1"/>
    <col min="1004" max="1004" width="16.28515625" customWidth="1"/>
    <col min="1005" max="1005" width="0" hidden="1" customWidth="1"/>
    <col min="1006" max="1006" width="16.5703125" customWidth="1"/>
    <col min="1008" max="1008" width="21.42578125" customWidth="1"/>
    <col min="1009" max="1009" width="16.28515625" customWidth="1"/>
    <col min="1010" max="1010" width="44.85546875" customWidth="1"/>
    <col min="1014" max="1014" width="7.5703125" customWidth="1"/>
    <col min="1015" max="1015" width="6.7109375" bestFit="1" customWidth="1"/>
    <col min="1016" max="1016" width="5" bestFit="1" customWidth="1"/>
    <col min="1017" max="1017" width="6.42578125" customWidth="1"/>
    <col min="1018" max="1018" width="10.7109375" customWidth="1"/>
    <col min="1019" max="1019" width="17.85546875" customWidth="1"/>
    <col min="1020" max="1020" width="18.5703125" customWidth="1"/>
    <col min="1254" max="1254" width="21.28515625" bestFit="1" customWidth="1"/>
    <col min="1255" max="1255" width="21.42578125" bestFit="1" customWidth="1"/>
    <col min="1256" max="1256" width="60.5703125" customWidth="1"/>
    <col min="1257" max="1257" width="8.42578125" bestFit="1" customWidth="1"/>
    <col min="1258" max="1258" width="6.28515625" bestFit="1" customWidth="1"/>
    <col min="1260" max="1260" width="16.28515625" customWidth="1"/>
    <col min="1261" max="1261" width="0" hidden="1" customWidth="1"/>
    <col min="1262" max="1262" width="16.5703125" customWidth="1"/>
    <col min="1264" max="1264" width="21.42578125" customWidth="1"/>
    <col min="1265" max="1265" width="16.28515625" customWidth="1"/>
    <col min="1266" max="1266" width="44.85546875" customWidth="1"/>
    <col min="1270" max="1270" width="7.5703125" customWidth="1"/>
    <col min="1271" max="1271" width="6.7109375" bestFit="1" customWidth="1"/>
    <col min="1272" max="1272" width="5" bestFit="1" customWidth="1"/>
    <col min="1273" max="1273" width="6.42578125" customWidth="1"/>
    <col min="1274" max="1274" width="10.7109375" customWidth="1"/>
    <col min="1275" max="1275" width="17.85546875" customWidth="1"/>
    <col min="1276" max="1276" width="18.5703125" customWidth="1"/>
    <col min="1510" max="1510" width="21.28515625" bestFit="1" customWidth="1"/>
    <col min="1511" max="1511" width="21.42578125" bestFit="1" customWidth="1"/>
    <col min="1512" max="1512" width="60.5703125" customWidth="1"/>
    <col min="1513" max="1513" width="8.42578125" bestFit="1" customWidth="1"/>
    <col min="1514" max="1514" width="6.28515625" bestFit="1" customWidth="1"/>
    <col min="1516" max="1516" width="16.28515625" customWidth="1"/>
    <col min="1517" max="1517" width="0" hidden="1" customWidth="1"/>
    <col min="1518" max="1518" width="16.5703125" customWidth="1"/>
    <col min="1520" max="1520" width="21.42578125" customWidth="1"/>
    <col min="1521" max="1521" width="16.28515625" customWidth="1"/>
    <col min="1522" max="1522" width="44.85546875" customWidth="1"/>
    <col min="1526" max="1526" width="7.5703125" customWidth="1"/>
    <col min="1527" max="1527" width="6.7109375" bestFit="1" customWidth="1"/>
    <col min="1528" max="1528" width="5" bestFit="1" customWidth="1"/>
    <col min="1529" max="1529" width="6.42578125" customWidth="1"/>
    <col min="1530" max="1530" width="10.7109375" customWidth="1"/>
    <col min="1531" max="1531" width="17.85546875" customWidth="1"/>
    <col min="1532" max="1532" width="18.5703125" customWidth="1"/>
    <col min="1766" max="1766" width="21.28515625" bestFit="1" customWidth="1"/>
    <col min="1767" max="1767" width="21.42578125" bestFit="1" customWidth="1"/>
    <col min="1768" max="1768" width="60.5703125" customWidth="1"/>
    <col min="1769" max="1769" width="8.42578125" bestFit="1" customWidth="1"/>
    <col min="1770" max="1770" width="6.28515625" bestFit="1" customWidth="1"/>
    <col min="1772" max="1772" width="16.28515625" customWidth="1"/>
    <col min="1773" max="1773" width="0" hidden="1" customWidth="1"/>
    <col min="1774" max="1774" width="16.5703125" customWidth="1"/>
    <col min="1776" max="1776" width="21.42578125" customWidth="1"/>
    <col min="1777" max="1777" width="16.28515625" customWidth="1"/>
    <col min="1778" max="1778" width="44.85546875" customWidth="1"/>
    <col min="1782" max="1782" width="7.5703125" customWidth="1"/>
    <col min="1783" max="1783" width="6.7109375" bestFit="1" customWidth="1"/>
    <col min="1784" max="1784" width="5" bestFit="1" customWidth="1"/>
    <col min="1785" max="1785" width="6.42578125" customWidth="1"/>
    <col min="1786" max="1786" width="10.7109375" customWidth="1"/>
    <col min="1787" max="1787" width="17.85546875" customWidth="1"/>
    <col min="1788" max="1788" width="18.5703125" customWidth="1"/>
    <col min="2022" max="2022" width="21.28515625" bestFit="1" customWidth="1"/>
    <col min="2023" max="2023" width="21.42578125" bestFit="1" customWidth="1"/>
    <col min="2024" max="2024" width="60.5703125" customWidth="1"/>
    <col min="2025" max="2025" width="8.42578125" bestFit="1" customWidth="1"/>
    <col min="2026" max="2026" width="6.28515625" bestFit="1" customWidth="1"/>
    <col min="2028" max="2028" width="16.28515625" customWidth="1"/>
    <col min="2029" max="2029" width="0" hidden="1" customWidth="1"/>
    <col min="2030" max="2030" width="16.5703125" customWidth="1"/>
    <col min="2032" max="2032" width="21.42578125" customWidth="1"/>
    <col min="2033" max="2033" width="16.28515625" customWidth="1"/>
    <col min="2034" max="2034" width="44.85546875" customWidth="1"/>
    <col min="2038" max="2038" width="7.5703125" customWidth="1"/>
    <col min="2039" max="2039" width="6.7109375" bestFit="1" customWidth="1"/>
    <col min="2040" max="2040" width="5" bestFit="1" customWidth="1"/>
    <col min="2041" max="2041" width="6.42578125" customWidth="1"/>
    <col min="2042" max="2042" width="10.7109375" customWidth="1"/>
    <col min="2043" max="2043" width="17.85546875" customWidth="1"/>
    <col min="2044" max="2044" width="18.5703125" customWidth="1"/>
    <col min="2278" max="2278" width="21.28515625" bestFit="1" customWidth="1"/>
    <col min="2279" max="2279" width="21.42578125" bestFit="1" customWidth="1"/>
    <col min="2280" max="2280" width="60.5703125" customWidth="1"/>
    <col min="2281" max="2281" width="8.42578125" bestFit="1" customWidth="1"/>
    <col min="2282" max="2282" width="6.28515625" bestFit="1" customWidth="1"/>
    <col min="2284" max="2284" width="16.28515625" customWidth="1"/>
    <col min="2285" max="2285" width="0" hidden="1" customWidth="1"/>
    <col min="2286" max="2286" width="16.5703125" customWidth="1"/>
    <col min="2288" max="2288" width="21.42578125" customWidth="1"/>
    <col min="2289" max="2289" width="16.28515625" customWidth="1"/>
    <col min="2290" max="2290" width="44.85546875" customWidth="1"/>
    <col min="2294" max="2294" width="7.5703125" customWidth="1"/>
    <col min="2295" max="2295" width="6.7109375" bestFit="1" customWidth="1"/>
    <col min="2296" max="2296" width="5" bestFit="1" customWidth="1"/>
    <col min="2297" max="2297" width="6.42578125" customWidth="1"/>
    <col min="2298" max="2298" width="10.7109375" customWidth="1"/>
    <col min="2299" max="2299" width="17.85546875" customWidth="1"/>
    <col min="2300" max="2300" width="18.5703125" customWidth="1"/>
    <col min="2534" max="2534" width="21.28515625" bestFit="1" customWidth="1"/>
    <col min="2535" max="2535" width="21.42578125" bestFit="1" customWidth="1"/>
    <col min="2536" max="2536" width="60.5703125" customWidth="1"/>
    <col min="2537" max="2537" width="8.42578125" bestFit="1" customWidth="1"/>
    <col min="2538" max="2538" width="6.28515625" bestFit="1" customWidth="1"/>
    <col min="2540" max="2540" width="16.28515625" customWidth="1"/>
    <col min="2541" max="2541" width="0" hidden="1" customWidth="1"/>
    <col min="2542" max="2542" width="16.5703125" customWidth="1"/>
    <col min="2544" max="2544" width="21.42578125" customWidth="1"/>
    <col min="2545" max="2545" width="16.28515625" customWidth="1"/>
    <col min="2546" max="2546" width="44.85546875" customWidth="1"/>
    <col min="2550" max="2550" width="7.5703125" customWidth="1"/>
    <col min="2551" max="2551" width="6.7109375" bestFit="1" customWidth="1"/>
    <col min="2552" max="2552" width="5" bestFit="1" customWidth="1"/>
    <col min="2553" max="2553" width="6.42578125" customWidth="1"/>
    <col min="2554" max="2554" width="10.7109375" customWidth="1"/>
    <col min="2555" max="2555" width="17.85546875" customWidth="1"/>
    <col min="2556" max="2556" width="18.5703125" customWidth="1"/>
    <col min="2790" max="2790" width="21.28515625" bestFit="1" customWidth="1"/>
    <col min="2791" max="2791" width="21.42578125" bestFit="1" customWidth="1"/>
    <col min="2792" max="2792" width="60.5703125" customWidth="1"/>
    <col min="2793" max="2793" width="8.42578125" bestFit="1" customWidth="1"/>
    <col min="2794" max="2794" width="6.28515625" bestFit="1" customWidth="1"/>
    <col min="2796" max="2796" width="16.28515625" customWidth="1"/>
    <col min="2797" max="2797" width="0" hidden="1" customWidth="1"/>
    <col min="2798" max="2798" width="16.5703125" customWidth="1"/>
    <col min="2800" max="2800" width="21.42578125" customWidth="1"/>
    <col min="2801" max="2801" width="16.28515625" customWidth="1"/>
    <col min="2802" max="2802" width="44.85546875" customWidth="1"/>
    <col min="2806" max="2806" width="7.5703125" customWidth="1"/>
    <col min="2807" max="2807" width="6.7109375" bestFit="1" customWidth="1"/>
    <col min="2808" max="2808" width="5" bestFit="1" customWidth="1"/>
    <col min="2809" max="2809" width="6.42578125" customWidth="1"/>
    <col min="2810" max="2810" width="10.7109375" customWidth="1"/>
    <col min="2811" max="2811" width="17.85546875" customWidth="1"/>
    <col min="2812" max="2812" width="18.5703125" customWidth="1"/>
    <col min="3046" max="3046" width="21.28515625" bestFit="1" customWidth="1"/>
    <col min="3047" max="3047" width="21.42578125" bestFit="1" customWidth="1"/>
    <col min="3048" max="3048" width="60.5703125" customWidth="1"/>
    <col min="3049" max="3049" width="8.42578125" bestFit="1" customWidth="1"/>
    <col min="3050" max="3050" width="6.28515625" bestFit="1" customWidth="1"/>
    <col min="3052" max="3052" width="16.28515625" customWidth="1"/>
    <col min="3053" max="3053" width="0" hidden="1" customWidth="1"/>
    <col min="3054" max="3054" width="16.5703125" customWidth="1"/>
    <col min="3056" max="3056" width="21.42578125" customWidth="1"/>
    <col min="3057" max="3057" width="16.28515625" customWidth="1"/>
    <col min="3058" max="3058" width="44.85546875" customWidth="1"/>
    <col min="3062" max="3062" width="7.5703125" customWidth="1"/>
    <col min="3063" max="3063" width="6.7109375" bestFit="1" customWidth="1"/>
    <col min="3064" max="3064" width="5" bestFit="1" customWidth="1"/>
    <col min="3065" max="3065" width="6.42578125" customWidth="1"/>
    <col min="3066" max="3066" width="10.7109375" customWidth="1"/>
    <col min="3067" max="3067" width="17.85546875" customWidth="1"/>
    <col min="3068" max="3068" width="18.5703125" customWidth="1"/>
    <col min="3302" max="3302" width="21.28515625" bestFit="1" customWidth="1"/>
    <col min="3303" max="3303" width="21.42578125" bestFit="1" customWidth="1"/>
    <col min="3304" max="3304" width="60.5703125" customWidth="1"/>
    <col min="3305" max="3305" width="8.42578125" bestFit="1" customWidth="1"/>
    <col min="3306" max="3306" width="6.28515625" bestFit="1" customWidth="1"/>
    <col min="3308" max="3308" width="16.28515625" customWidth="1"/>
    <col min="3309" max="3309" width="0" hidden="1" customWidth="1"/>
    <col min="3310" max="3310" width="16.5703125" customWidth="1"/>
    <col min="3312" max="3312" width="21.42578125" customWidth="1"/>
    <col min="3313" max="3313" width="16.28515625" customWidth="1"/>
    <col min="3314" max="3314" width="44.85546875" customWidth="1"/>
    <col min="3318" max="3318" width="7.5703125" customWidth="1"/>
    <col min="3319" max="3319" width="6.7109375" bestFit="1" customWidth="1"/>
    <col min="3320" max="3320" width="5" bestFit="1" customWidth="1"/>
    <col min="3321" max="3321" width="6.42578125" customWidth="1"/>
    <col min="3322" max="3322" width="10.7109375" customWidth="1"/>
    <col min="3323" max="3323" width="17.85546875" customWidth="1"/>
    <col min="3324" max="3324" width="18.5703125" customWidth="1"/>
    <col min="3558" max="3558" width="21.28515625" bestFit="1" customWidth="1"/>
    <col min="3559" max="3559" width="21.42578125" bestFit="1" customWidth="1"/>
    <col min="3560" max="3560" width="60.5703125" customWidth="1"/>
    <col min="3561" max="3561" width="8.42578125" bestFit="1" customWidth="1"/>
    <col min="3562" max="3562" width="6.28515625" bestFit="1" customWidth="1"/>
    <col min="3564" max="3564" width="16.28515625" customWidth="1"/>
    <col min="3565" max="3565" width="0" hidden="1" customWidth="1"/>
    <col min="3566" max="3566" width="16.5703125" customWidth="1"/>
    <col min="3568" max="3568" width="21.42578125" customWidth="1"/>
    <col min="3569" max="3569" width="16.28515625" customWidth="1"/>
    <col min="3570" max="3570" width="44.85546875" customWidth="1"/>
    <col min="3574" max="3574" width="7.5703125" customWidth="1"/>
    <col min="3575" max="3575" width="6.7109375" bestFit="1" customWidth="1"/>
    <col min="3576" max="3576" width="5" bestFit="1" customWidth="1"/>
    <col min="3577" max="3577" width="6.42578125" customWidth="1"/>
    <col min="3578" max="3578" width="10.7109375" customWidth="1"/>
    <col min="3579" max="3579" width="17.85546875" customWidth="1"/>
    <col min="3580" max="3580" width="18.5703125" customWidth="1"/>
    <col min="3814" max="3814" width="21.28515625" bestFit="1" customWidth="1"/>
    <col min="3815" max="3815" width="21.42578125" bestFit="1" customWidth="1"/>
    <col min="3816" max="3816" width="60.5703125" customWidth="1"/>
    <col min="3817" max="3817" width="8.42578125" bestFit="1" customWidth="1"/>
    <col min="3818" max="3818" width="6.28515625" bestFit="1" customWidth="1"/>
    <col min="3820" max="3820" width="16.28515625" customWidth="1"/>
    <col min="3821" max="3821" width="0" hidden="1" customWidth="1"/>
    <col min="3822" max="3822" width="16.5703125" customWidth="1"/>
    <col min="3824" max="3824" width="21.42578125" customWidth="1"/>
    <col min="3825" max="3825" width="16.28515625" customWidth="1"/>
    <col min="3826" max="3826" width="44.85546875" customWidth="1"/>
    <col min="3830" max="3830" width="7.5703125" customWidth="1"/>
    <col min="3831" max="3831" width="6.7109375" bestFit="1" customWidth="1"/>
    <col min="3832" max="3832" width="5" bestFit="1" customWidth="1"/>
    <col min="3833" max="3833" width="6.42578125" customWidth="1"/>
    <col min="3834" max="3834" width="10.7109375" customWidth="1"/>
    <col min="3835" max="3835" width="17.85546875" customWidth="1"/>
    <col min="3836" max="3836" width="18.5703125" customWidth="1"/>
    <col min="4070" max="4070" width="21.28515625" bestFit="1" customWidth="1"/>
    <col min="4071" max="4071" width="21.42578125" bestFit="1" customWidth="1"/>
    <col min="4072" max="4072" width="60.5703125" customWidth="1"/>
    <col min="4073" max="4073" width="8.42578125" bestFit="1" customWidth="1"/>
    <col min="4074" max="4074" width="6.28515625" bestFit="1" customWidth="1"/>
    <col min="4076" max="4076" width="16.28515625" customWidth="1"/>
    <col min="4077" max="4077" width="0" hidden="1" customWidth="1"/>
    <col min="4078" max="4078" width="16.5703125" customWidth="1"/>
    <col min="4080" max="4080" width="21.42578125" customWidth="1"/>
    <col min="4081" max="4081" width="16.28515625" customWidth="1"/>
    <col min="4082" max="4082" width="44.85546875" customWidth="1"/>
    <col min="4086" max="4086" width="7.5703125" customWidth="1"/>
    <col min="4087" max="4087" width="6.7109375" bestFit="1" customWidth="1"/>
    <col min="4088" max="4088" width="5" bestFit="1" customWidth="1"/>
    <col min="4089" max="4089" width="6.42578125" customWidth="1"/>
    <col min="4090" max="4090" width="10.7109375" customWidth="1"/>
    <col min="4091" max="4091" width="17.85546875" customWidth="1"/>
    <col min="4092" max="4092" width="18.5703125" customWidth="1"/>
    <col min="4326" max="4326" width="21.28515625" bestFit="1" customWidth="1"/>
    <col min="4327" max="4327" width="21.42578125" bestFit="1" customWidth="1"/>
    <col min="4328" max="4328" width="60.5703125" customWidth="1"/>
    <col min="4329" max="4329" width="8.42578125" bestFit="1" customWidth="1"/>
    <col min="4330" max="4330" width="6.28515625" bestFit="1" customWidth="1"/>
    <col min="4332" max="4332" width="16.28515625" customWidth="1"/>
    <col min="4333" max="4333" width="0" hidden="1" customWidth="1"/>
    <col min="4334" max="4334" width="16.5703125" customWidth="1"/>
    <col min="4336" max="4336" width="21.42578125" customWidth="1"/>
    <col min="4337" max="4337" width="16.28515625" customWidth="1"/>
    <col min="4338" max="4338" width="44.85546875" customWidth="1"/>
    <col min="4342" max="4342" width="7.5703125" customWidth="1"/>
    <col min="4343" max="4343" width="6.7109375" bestFit="1" customWidth="1"/>
    <col min="4344" max="4344" width="5" bestFit="1" customWidth="1"/>
    <col min="4345" max="4345" width="6.42578125" customWidth="1"/>
    <col min="4346" max="4346" width="10.7109375" customWidth="1"/>
    <col min="4347" max="4347" width="17.85546875" customWidth="1"/>
    <col min="4348" max="4348" width="18.5703125" customWidth="1"/>
    <col min="4582" max="4582" width="21.28515625" bestFit="1" customWidth="1"/>
    <col min="4583" max="4583" width="21.42578125" bestFit="1" customWidth="1"/>
    <col min="4584" max="4584" width="60.5703125" customWidth="1"/>
    <col min="4585" max="4585" width="8.42578125" bestFit="1" customWidth="1"/>
    <col min="4586" max="4586" width="6.28515625" bestFit="1" customWidth="1"/>
    <col min="4588" max="4588" width="16.28515625" customWidth="1"/>
    <col min="4589" max="4589" width="0" hidden="1" customWidth="1"/>
    <col min="4590" max="4590" width="16.5703125" customWidth="1"/>
    <col min="4592" max="4592" width="21.42578125" customWidth="1"/>
    <col min="4593" max="4593" width="16.28515625" customWidth="1"/>
    <col min="4594" max="4594" width="44.85546875" customWidth="1"/>
    <col min="4598" max="4598" width="7.5703125" customWidth="1"/>
    <col min="4599" max="4599" width="6.7109375" bestFit="1" customWidth="1"/>
    <col min="4600" max="4600" width="5" bestFit="1" customWidth="1"/>
    <col min="4601" max="4601" width="6.42578125" customWidth="1"/>
    <col min="4602" max="4602" width="10.7109375" customWidth="1"/>
    <col min="4603" max="4603" width="17.85546875" customWidth="1"/>
    <col min="4604" max="4604" width="18.5703125" customWidth="1"/>
    <col min="4838" max="4838" width="21.28515625" bestFit="1" customWidth="1"/>
    <col min="4839" max="4839" width="21.42578125" bestFit="1" customWidth="1"/>
    <col min="4840" max="4840" width="60.5703125" customWidth="1"/>
    <col min="4841" max="4841" width="8.42578125" bestFit="1" customWidth="1"/>
    <col min="4842" max="4842" width="6.28515625" bestFit="1" customWidth="1"/>
    <col min="4844" max="4844" width="16.28515625" customWidth="1"/>
    <col min="4845" max="4845" width="0" hidden="1" customWidth="1"/>
    <col min="4846" max="4846" width="16.5703125" customWidth="1"/>
    <col min="4848" max="4848" width="21.42578125" customWidth="1"/>
    <col min="4849" max="4849" width="16.28515625" customWidth="1"/>
    <col min="4850" max="4850" width="44.85546875" customWidth="1"/>
    <col min="4854" max="4854" width="7.5703125" customWidth="1"/>
    <col min="4855" max="4855" width="6.7109375" bestFit="1" customWidth="1"/>
    <col min="4856" max="4856" width="5" bestFit="1" customWidth="1"/>
    <col min="4857" max="4857" width="6.42578125" customWidth="1"/>
    <col min="4858" max="4858" width="10.7109375" customWidth="1"/>
    <col min="4859" max="4859" width="17.85546875" customWidth="1"/>
    <col min="4860" max="4860" width="18.5703125" customWidth="1"/>
    <col min="5094" max="5094" width="21.28515625" bestFit="1" customWidth="1"/>
    <col min="5095" max="5095" width="21.42578125" bestFit="1" customWidth="1"/>
    <col min="5096" max="5096" width="60.5703125" customWidth="1"/>
    <col min="5097" max="5097" width="8.42578125" bestFit="1" customWidth="1"/>
    <col min="5098" max="5098" width="6.28515625" bestFit="1" customWidth="1"/>
    <col min="5100" max="5100" width="16.28515625" customWidth="1"/>
    <col min="5101" max="5101" width="0" hidden="1" customWidth="1"/>
    <col min="5102" max="5102" width="16.5703125" customWidth="1"/>
    <col min="5104" max="5104" width="21.42578125" customWidth="1"/>
    <col min="5105" max="5105" width="16.28515625" customWidth="1"/>
    <col min="5106" max="5106" width="44.85546875" customWidth="1"/>
    <col min="5110" max="5110" width="7.5703125" customWidth="1"/>
    <col min="5111" max="5111" width="6.7109375" bestFit="1" customWidth="1"/>
    <col min="5112" max="5112" width="5" bestFit="1" customWidth="1"/>
    <col min="5113" max="5113" width="6.42578125" customWidth="1"/>
    <col min="5114" max="5114" width="10.7109375" customWidth="1"/>
    <col min="5115" max="5115" width="17.85546875" customWidth="1"/>
    <col min="5116" max="5116" width="18.5703125" customWidth="1"/>
    <col min="5350" max="5350" width="21.28515625" bestFit="1" customWidth="1"/>
    <col min="5351" max="5351" width="21.42578125" bestFit="1" customWidth="1"/>
    <col min="5352" max="5352" width="60.5703125" customWidth="1"/>
    <col min="5353" max="5353" width="8.42578125" bestFit="1" customWidth="1"/>
    <col min="5354" max="5354" width="6.28515625" bestFit="1" customWidth="1"/>
    <col min="5356" max="5356" width="16.28515625" customWidth="1"/>
    <col min="5357" max="5357" width="0" hidden="1" customWidth="1"/>
    <col min="5358" max="5358" width="16.5703125" customWidth="1"/>
    <col min="5360" max="5360" width="21.42578125" customWidth="1"/>
    <col min="5361" max="5361" width="16.28515625" customWidth="1"/>
    <col min="5362" max="5362" width="44.85546875" customWidth="1"/>
    <col min="5366" max="5366" width="7.5703125" customWidth="1"/>
    <col min="5367" max="5367" width="6.7109375" bestFit="1" customWidth="1"/>
    <col min="5368" max="5368" width="5" bestFit="1" customWidth="1"/>
    <col min="5369" max="5369" width="6.42578125" customWidth="1"/>
    <col min="5370" max="5370" width="10.7109375" customWidth="1"/>
    <col min="5371" max="5371" width="17.85546875" customWidth="1"/>
    <col min="5372" max="5372" width="18.5703125" customWidth="1"/>
    <col min="5606" max="5606" width="21.28515625" bestFit="1" customWidth="1"/>
    <col min="5607" max="5607" width="21.42578125" bestFit="1" customWidth="1"/>
    <col min="5608" max="5608" width="60.5703125" customWidth="1"/>
    <col min="5609" max="5609" width="8.42578125" bestFit="1" customWidth="1"/>
    <col min="5610" max="5610" width="6.28515625" bestFit="1" customWidth="1"/>
    <col min="5612" max="5612" width="16.28515625" customWidth="1"/>
    <col min="5613" max="5613" width="0" hidden="1" customWidth="1"/>
    <col min="5614" max="5614" width="16.5703125" customWidth="1"/>
    <col min="5616" max="5616" width="21.42578125" customWidth="1"/>
    <col min="5617" max="5617" width="16.28515625" customWidth="1"/>
    <col min="5618" max="5618" width="44.85546875" customWidth="1"/>
    <col min="5622" max="5622" width="7.5703125" customWidth="1"/>
    <col min="5623" max="5623" width="6.7109375" bestFit="1" customWidth="1"/>
    <col min="5624" max="5624" width="5" bestFit="1" customWidth="1"/>
    <col min="5625" max="5625" width="6.42578125" customWidth="1"/>
    <col min="5626" max="5626" width="10.7109375" customWidth="1"/>
    <col min="5627" max="5627" width="17.85546875" customWidth="1"/>
    <col min="5628" max="5628" width="18.5703125" customWidth="1"/>
    <col min="5862" max="5862" width="21.28515625" bestFit="1" customWidth="1"/>
    <col min="5863" max="5863" width="21.42578125" bestFit="1" customWidth="1"/>
    <col min="5864" max="5864" width="60.5703125" customWidth="1"/>
    <col min="5865" max="5865" width="8.42578125" bestFit="1" customWidth="1"/>
    <col min="5866" max="5866" width="6.28515625" bestFit="1" customWidth="1"/>
    <col min="5868" max="5868" width="16.28515625" customWidth="1"/>
    <col min="5869" max="5869" width="0" hidden="1" customWidth="1"/>
    <col min="5870" max="5870" width="16.5703125" customWidth="1"/>
    <col min="5872" max="5872" width="21.42578125" customWidth="1"/>
    <col min="5873" max="5873" width="16.28515625" customWidth="1"/>
    <col min="5874" max="5874" width="44.85546875" customWidth="1"/>
    <col min="5878" max="5878" width="7.5703125" customWidth="1"/>
    <col min="5879" max="5879" width="6.7109375" bestFit="1" customWidth="1"/>
    <col min="5880" max="5880" width="5" bestFit="1" customWidth="1"/>
    <col min="5881" max="5881" width="6.42578125" customWidth="1"/>
    <col min="5882" max="5882" width="10.7109375" customWidth="1"/>
    <col min="5883" max="5883" width="17.85546875" customWidth="1"/>
    <col min="5884" max="5884" width="18.5703125" customWidth="1"/>
    <col min="6118" max="6118" width="21.28515625" bestFit="1" customWidth="1"/>
    <col min="6119" max="6119" width="21.42578125" bestFit="1" customWidth="1"/>
    <col min="6120" max="6120" width="60.5703125" customWidth="1"/>
    <col min="6121" max="6121" width="8.42578125" bestFit="1" customWidth="1"/>
    <col min="6122" max="6122" width="6.28515625" bestFit="1" customWidth="1"/>
    <col min="6124" max="6124" width="16.28515625" customWidth="1"/>
    <col min="6125" max="6125" width="0" hidden="1" customWidth="1"/>
    <col min="6126" max="6126" width="16.5703125" customWidth="1"/>
    <col min="6128" max="6128" width="21.42578125" customWidth="1"/>
    <col min="6129" max="6129" width="16.28515625" customWidth="1"/>
    <col min="6130" max="6130" width="44.85546875" customWidth="1"/>
    <col min="6134" max="6134" width="7.5703125" customWidth="1"/>
    <col min="6135" max="6135" width="6.7109375" bestFit="1" customWidth="1"/>
    <col min="6136" max="6136" width="5" bestFit="1" customWidth="1"/>
    <col min="6137" max="6137" width="6.42578125" customWidth="1"/>
    <col min="6138" max="6138" width="10.7109375" customWidth="1"/>
    <col min="6139" max="6139" width="17.85546875" customWidth="1"/>
    <col min="6140" max="6140" width="18.5703125" customWidth="1"/>
    <col min="6374" max="6374" width="21.28515625" bestFit="1" customWidth="1"/>
    <col min="6375" max="6375" width="21.42578125" bestFit="1" customWidth="1"/>
    <col min="6376" max="6376" width="60.5703125" customWidth="1"/>
    <col min="6377" max="6377" width="8.42578125" bestFit="1" customWidth="1"/>
    <col min="6378" max="6378" width="6.28515625" bestFit="1" customWidth="1"/>
    <col min="6380" max="6380" width="16.28515625" customWidth="1"/>
    <col min="6381" max="6381" width="0" hidden="1" customWidth="1"/>
    <col min="6382" max="6382" width="16.5703125" customWidth="1"/>
    <col min="6384" max="6384" width="21.42578125" customWidth="1"/>
    <col min="6385" max="6385" width="16.28515625" customWidth="1"/>
    <col min="6386" max="6386" width="44.85546875" customWidth="1"/>
    <col min="6390" max="6390" width="7.5703125" customWidth="1"/>
    <col min="6391" max="6391" width="6.7109375" bestFit="1" customWidth="1"/>
    <col min="6392" max="6392" width="5" bestFit="1" customWidth="1"/>
    <col min="6393" max="6393" width="6.42578125" customWidth="1"/>
    <col min="6394" max="6394" width="10.7109375" customWidth="1"/>
    <col min="6395" max="6395" width="17.85546875" customWidth="1"/>
    <col min="6396" max="6396" width="18.5703125" customWidth="1"/>
    <col min="6630" max="6630" width="21.28515625" bestFit="1" customWidth="1"/>
    <col min="6631" max="6631" width="21.42578125" bestFit="1" customWidth="1"/>
    <col min="6632" max="6632" width="60.5703125" customWidth="1"/>
    <col min="6633" max="6633" width="8.42578125" bestFit="1" customWidth="1"/>
    <col min="6634" max="6634" width="6.28515625" bestFit="1" customWidth="1"/>
    <col min="6636" max="6636" width="16.28515625" customWidth="1"/>
    <col min="6637" max="6637" width="0" hidden="1" customWidth="1"/>
    <col min="6638" max="6638" width="16.5703125" customWidth="1"/>
    <col min="6640" max="6640" width="21.42578125" customWidth="1"/>
    <col min="6641" max="6641" width="16.28515625" customWidth="1"/>
    <col min="6642" max="6642" width="44.85546875" customWidth="1"/>
    <col min="6646" max="6646" width="7.5703125" customWidth="1"/>
    <col min="6647" max="6647" width="6.7109375" bestFit="1" customWidth="1"/>
    <col min="6648" max="6648" width="5" bestFit="1" customWidth="1"/>
    <col min="6649" max="6649" width="6.42578125" customWidth="1"/>
    <col min="6650" max="6650" width="10.7109375" customWidth="1"/>
    <col min="6651" max="6651" width="17.85546875" customWidth="1"/>
    <col min="6652" max="6652" width="18.5703125" customWidth="1"/>
    <col min="6886" max="6886" width="21.28515625" bestFit="1" customWidth="1"/>
    <col min="6887" max="6887" width="21.42578125" bestFit="1" customWidth="1"/>
    <col min="6888" max="6888" width="60.5703125" customWidth="1"/>
    <col min="6889" max="6889" width="8.42578125" bestFit="1" customWidth="1"/>
    <col min="6890" max="6890" width="6.28515625" bestFit="1" customWidth="1"/>
    <col min="6892" max="6892" width="16.28515625" customWidth="1"/>
    <col min="6893" max="6893" width="0" hidden="1" customWidth="1"/>
    <col min="6894" max="6894" width="16.5703125" customWidth="1"/>
    <col min="6896" max="6896" width="21.42578125" customWidth="1"/>
    <col min="6897" max="6897" width="16.28515625" customWidth="1"/>
    <col min="6898" max="6898" width="44.85546875" customWidth="1"/>
    <col min="6902" max="6902" width="7.5703125" customWidth="1"/>
    <col min="6903" max="6903" width="6.7109375" bestFit="1" customWidth="1"/>
    <col min="6904" max="6904" width="5" bestFit="1" customWidth="1"/>
    <col min="6905" max="6905" width="6.42578125" customWidth="1"/>
    <col min="6906" max="6906" width="10.7109375" customWidth="1"/>
    <col min="6907" max="6907" width="17.85546875" customWidth="1"/>
    <col min="6908" max="6908" width="18.5703125" customWidth="1"/>
    <col min="7142" max="7142" width="21.28515625" bestFit="1" customWidth="1"/>
    <col min="7143" max="7143" width="21.42578125" bestFit="1" customWidth="1"/>
    <col min="7144" max="7144" width="60.5703125" customWidth="1"/>
    <col min="7145" max="7145" width="8.42578125" bestFit="1" customWidth="1"/>
    <col min="7146" max="7146" width="6.28515625" bestFit="1" customWidth="1"/>
    <col min="7148" max="7148" width="16.28515625" customWidth="1"/>
    <col min="7149" max="7149" width="0" hidden="1" customWidth="1"/>
    <col min="7150" max="7150" width="16.5703125" customWidth="1"/>
    <col min="7152" max="7152" width="21.42578125" customWidth="1"/>
    <col min="7153" max="7153" width="16.28515625" customWidth="1"/>
    <col min="7154" max="7154" width="44.85546875" customWidth="1"/>
    <col min="7158" max="7158" width="7.5703125" customWidth="1"/>
    <col min="7159" max="7159" width="6.7109375" bestFit="1" customWidth="1"/>
    <col min="7160" max="7160" width="5" bestFit="1" customWidth="1"/>
    <col min="7161" max="7161" width="6.42578125" customWidth="1"/>
    <col min="7162" max="7162" width="10.7109375" customWidth="1"/>
    <col min="7163" max="7163" width="17.85546875" customWidth="1"/>
    <col min="7164" max="7164" width="18.5703125" customWidth="1"/>
    <col min="7398" max="7398" width="21.28515625" bestFit="1" customWidth="1"/>
    <col min="7399" max="7399" width="21.42578125" bestFit="1" customWidth="1"/>
    <col min="7400" max="7400" width="60.5703125" customWidth="1"/>
    <col min="7401" max="7401" width="8.42578125" bestFit="1" customWidth="1"/>
    <col min="7402" max="7402" width="6.28515625" bestFit="1" customWidth="1"/>
    <col min="7404" max="7404" width="16.28515625" customWidth="1"/>
    <col min="7405" max="7405" width="0" hidden="1" customWidth="1"/>
    <col min="7406" max="7406" width="16.5703125" customWidth="1"/>
    <col min="7408" max="7408" width="21.42578125" customWidth="1"/>
    <col min="7409" max="7409" width="16.28515625" customWidth="1"/>
    <col min="7410" max="7410" width="44.85546875" customWidth="1"/>
    <col min="7414" max="7414" width="7.5703125" customWidth="1"/>
    <col min="7415" max="7415" width="6.7109375" bestFit="1" customWidth="1"/>
    <col min="7416" max="7416" width="5" bestFit="1" customWidth="1"/>
    <col min="7417" max="7417" width="6.42578125" customWidth="1"/>
    <col min="7418" max="7418" width="10.7109375" customWidth="1"/>
    <col min="7419" max="7419" width="17.85546875" customWidth="1"/>
    <col min="7420" max="7420" width="18.5703125" customWidth="1"/>
    <col min="7654" max="7654" width="21.28515625" bestFit="1" customWidth="1"/>
    <col min="7655" max="7655" width="21.42578125" bestFit="1" customWidth="1"/>
    <col min="7656" max="7656" width="60.5703125" customWidth="1"/>
    <col min="7657" max="7657" width="8.42578125" bestFit="1" customWidth="1"/>
    <col min="7658" max="7658" width="6.28515625" bestFit="1" customWidth="1"/>
    <col min="7660" max="7660" width="16.28515625" customWidth="1"/>
    <col min="7661" max="7661" width="0" hidden="1" customWidth="1"/>
    <col min="7662" max="7662" width="16.5703125" customWidth="1"/>
    <col min="7664" max="7664" width="21.42578125" customWidth="1"/>
    <col min="7665" max="7665" width="16.28515625" customWidth="1"/>
    <col min="7666" max="7666" width="44.85546875" customWidth="1"/>
    <col min="7670" max="7670" width="7.5703125" customWidth="1"/>
    <col min="7671" max="7671" width="6.7109375" bestFit="1" customWidth="1"/>
    <col min="7672" max="7672" width="5" bestFit="1" customWidth="1"/>
    <col min="7673" max="7673" width="6.42578125" customWidth="1"/>
    <col min="7674" max="7674" width="10.7109375" customWidth="1"/>
    <col min="7675" max="7675" width="17.85546875" customWidth="1"/>
    <col min="7676" max="7676" width="18.5703125" customWidth="1"/>
    <col min="7910" max="7910" width="21.28515625" bestFit="1" customWidth="1"/>
    <col min="7911" max="7911" width="21.42578125" bestFit="1" customWidth="1"/>
    <col min="7912" max="7912" width="60.5703125" customWidth="1"/>
    <col min="7913" max="7913" width="8.42578125" bestFit="1" customWidth="1"/>
    <col min="7914" max="7914" width="6.28515625" bestFit="1" customWidth="1"/>
    <col min="7916" max="7916" width="16.28515625" customWidth="1"/>
    <col min="7917" max="7917" width="0" hidden="1" customWidth="1"/>
    <col min="7918" max="7918" width="16.5703125" customWidth="1"/>
    <col min="7920" max="7920" width="21.42578125" customWidth="1"/>
    <col min="7921" max="7921" width="16.28515625" customWidth="1"/>
    <col min="7922" max="7922" width="44.85546875" customWidth="1"/>
    <col min="7926" max="7926" width="7.5703125" customWidth="1"/>
    <col min="7927" max="7927" width="6.7109375" bestFit="1" customWidth="1"/>
    <col min="7928" max="7928" width="5" bestFit="1" customWidth="1"/>
    <col min="7929" max="7929" width="6.42578125" customWidth="1"/>
    <col min="7930" max="7930" width="10.7109375" customWidth="1"/>
    <col min="7931" max="7931" width="17.85546875" customWidth="1"/>
    <col min="7932" max="7932" width="18.5703125" customWidth="1"/>
    <col min="8166" max="8166" width="21.28515625" bestFit="1" customWidth="1"/>
    <col min="8167" max="8167" width="21.42578125" bestFit="1" customWidth="1"/>
    <col min="8168" max="8168" width="60.5703125" customWidth="1"/>
    <col min="8169" max="8169" width="8.42578125" bestFit="1" customWidth="1"/>
    <col min="8170" max="8170" width="6.28515625" bestFit="1" customWidth="1"/>
    <col min="8172" max="8172" width="16.28515625" customWidth="1"/>
    <col min="8173" max="8173" width="0" hidden="1" customWidth="1"/>
    <col min="8174" max="8174" width="16.5703125" customWidth="1"/>
    <col min="8176" max="8176" width="21.42578125" customWidth="1"/>
    <col min="8177" max="8177" width="16.28515625" customWidth="1"/>
    <col min="8178" max="8178" width="44.85546875" customWidth="1"/>
    <col min="8182" max="8182" width="7.5703125" customWidth="1"/>
    <col min="8183" max="8183" width="6.7109375" bestFit="1" customWidth="1"/>
    <col min="8184" max="8184" width="5" bestFit="1" customWidth="1"/>
    <col min="8185" max="8185" width="6.42578125" customWidth="1"/>
    <col min="8186" max="8186" width="10.7109375" customWidth="1"/>
    <col min="8187" max="8187" width="17.85546875" customWidth="1"/>
    <col min="8188" max="8188" width="18.5703125" customWidth="1"/>
    <col min="8422" max="8422" width="21.28515625" bestFit="1" customWidth="1"/>
    <col min="8423" max="8423" width="21.42578125" bestFit="1" customWidth="1"/>
    <col min="8424" max="8424" width="60.5703125" customWidth="1"/>
    <col min="8425" max="8425" width="8.42578125" bestFit="1" customWidth="1"/>
    <col min="8426" max="8426" width="6.28515625" bestFit="1" customWidth="1"/>
    <col min="8428" max="8428" width="16.28515625" customWidth="1"/>
    <col min="8429" max="8429" width="0" hidden="1" customWidth="1"/>
    <col min="8430" max="8430" width="16.5703125" customWidth="1"/>
    <col min="8432" max="8432" width="21.42578125" customWidth="1"/>
    <col min="8433" max="8433" width="16.28515625" customWidth="1"/>
    <col min="8434" max="8434" width="44.85546875" customWidth="1"/>
    <col min="8438" max="8438" width="7.5703125" customWidth="1"/>
    <col min="8439" max="8439" width="6.7109375" bestFit="1" customWidth="1"/>
    <col min="8440" max="8440" width="5" bestFit="1" customWidth="1"/>
    <col min="8441" max="8441" width="6.42578125" customWidth="1"/>
    <col min="8442" max="8442" width="10.7109375" customWidth="1"/>
    <col min="8443" max="8443" width="17.85546875" customWidth="1"/>
    <col min="8444" max="8444" width="18.5703125" customWidth="1"/>
    <col min="8678" max="8678" width="21.28515625" bestFit="1" customWidth="1"/>
    <col min="8679" max="8679" width="21.42578125" bestFit="1" customWidth="1"/>
    <col min="8680" max="8680" width="60.5703125" customWidth="1"/>
    <col min="8681" max="8681" width="8.42578125" bestFit="1" customWidth="1"/>
    <col min="8682" max="8682" width="6.28515625" bestFit="1" customWidth="1"/>
    <col min="8684" max="8684" width="16.28515625" customWidth="1"/>
    <col min="8685" max="8685" width="0" hidden="1" customWidth="1"/>
    <col min="8686" max="8686" width="16.5703125" customWidth="1"/>
    <col min="8688" max="8688" width="21.42578125" customWidth="1"/>
    <col min="8689" max="8689" width="16.28515625" customWidth="1"/>
    <col min="8690" max="8690" width="44.85546875" customWidth="1"/>
    <col min="8694" max="8694" width="7.5703125" customWidth="1"/>
    <col min="8695" max="8695" width="6.7109375" bestFit="1" customWidth="1"/>
    <col min="8696" max="8696" width="5" bestFit="1" customWidth="1"/>
    <col min="8697" max="8697" width="6.42578125" customWidth="1"/>
    <col min="8698" max="8698" width="10.7109375" customWidth="1"/>
    <col min="8699" max="8699" width="17.85546875" customWidth="1"/>
    <col min="8700" max="8700" width="18.5703125" customWidth="1"/>
    <col min="8934" max="8934" width="21.28515625" bestFit="1" customWidth="1"/>
    <col min="8935" max="8935" width="21.42578125" bestFit="1" customWidth="1"/>
    <col min="8936" max="8936" width="60.5703125" customWidth="1"/>
    <col min="8937" max="8937" width="8.42578125" bestFit="1" customWidth="1"/>
    <col min="8938" max="8938" width="6.28515625" bestFit="1" customWidth="1"/>
    <col min="8940" max="8940" width="16.28515625" customWidth="1"/>
    <col min="8941" max="8941" width="0" hidden="1" customWidth="1"/>
    <col min="8942" max="8942" width="16.5703125" customWidth="1"/>
    <col min="8944" max="8944" width="21.42578125" customWidth="1"/>
    <col min="8945" max="8945" width="16.28515625" customWidth="1"/>
    <col min="8946" max="8946" width="44.85546875" customWidth="1"/>
    <col min="8950" max="8950" width="7.5703125" customWidth="1"/>
    <col min="8951" max="8951" width="6.7109375" bestFit="1" customWidth="1"/>
    <col min="8952" max="8952" width="5" bestFit="1" customWidth="1"/>
    <col min="8953" max="8953" width="6.42578125" customWidth="1"/>
    <col min="8954" max="8954" width="10.7109375" customWidth="1"/>
    <col min="8955" max="8955" width="17.85546875" customWidth="1"/>
    <col min="8956" max="8956" width="18.5703125" customWidth="1"/>
    <col min="9190" max="9190" width="21.28515625" bestFit="1" customWidth="1"/>
    <col min="9191" max="9191" width="21.42578125" bestFit="1" customWidth="1"/>
    <col min="9192" max="9192" width="60.5703125" customWidth="1"/>
    <col min="9193" max="9193" width="8.42578125" bestFit="1" customWidth="1"/>
    <col min="9194" max="9194" width="6.28515625" bestFit="1" customWidth="1"/>
    <col min="9196" max="9196" width="16.28515625" customWidth="1"/>
    <col min="9197" max="9197" width="0" hidden="1" customWidth="1"/>
    <col min="9198" max="9198" width="16.5703125" customWidth="1"/>
    <col min="9200" max="9200" width="21.42578125" customWidth="1"/>
    <col min="9201" max="9201" width="16.28515625" customWidth="1"/>
    <col min="9202" max="9202" width="44.85546875" customWidth="1"/>
    <col min="9206" max="9206" width="7.5703125" customWidth="1"/>
    <col min="9207" max="9207" width="6.7109375" bestFit="1" customWidth="1"/>
    <col min="9208" max="9208" width="5" bestFit="1" customWidth="1"/>
    <col min="9209" max="9209" width="6.42578125" customWidth="1"/>
    <col min="9210" max="9210" width="10.7109375" customWidth="1"/>
    <col min="9211" max="9211" width="17.85546875" customWidth="1"/>
    <col min="9212" max="9212" width="18.5703125" customWidth="1"/>
    <col min="9446" max="9446" width="21.28515625" bestFit="1" customWidth="1"/>
    <col min="9447" max="9447" width="21.42578125" bestFit="1" customWidth="1"/>
    <col min="9448" max="9448" width="60.5703125" customWidth="1"/>
    <col min="9449" max="9449" width="8.42578125" bestFit="1" customWidth="1"/>
    <col min="9450" max="9450" width="6.28515625" bestFit="1" customWidth="1"/>
    <col min="9452" max="9452" width="16.28515625" customWidth="1"/>
    <col min="9453" max="9453" width="0" hidden="1" customWidth="1"/>
    <col min="9454" max="9454" width="16.5703125" customWidth="1"/>
    <col min="9456" max="9456" width="21.42578125" customWidth="1"/>
    <col min="9457" max="9457" width="16.28515625" customWidth="1"/>
    <col min="9458" max="9458" width="44.85546875" customWidth="1"/>
    <col min="9462" max="9462" width="7.5703125" customWidth="1"/>
    <col min="9463" max="9463" width="6.7109375" bestFit="1" customWidth="1"/>
    <col min="9464" max="9464" width="5" bestFit="1" customWidth="1"/>
    <col min="9465" max="9465" width="6.42578125" customWidth="1"/>
    <col min="9466" max="9466" width="10.7109375" customWidth="1"/>
    <col min="9467" max="9467" width="17.85546875" customWidth="1"/>
    <col min="9468" max="9468" width="18.5703125" customWidth="1"/>
    <col min="9702" max="9702" width="21.28515625" bestFit="1" customWidth="1"/>
    <col min="9703" max="9703" width="21.42578125" bestFit="1" customWidth="1"/>
    <col min="9704" max="9704" width="60.5703125" customWidth="1"/>
    <col min="9705" max="9705" width="8.42578125" bestFit="1" customWidth="1"/>
    <col min="9706" max="9706" width="6.28515625" bestFit="1" customWidth="1"/>
    <col min="9708" max="9708" width="16.28515625" customWidth="1"/>
    <col min="9709" max="9709" width="0" hidden="1" customWidth="1"/>
    <col min="9710" max="9710" width="16.5703125" customWidth="1"/>
    <col min="9712" max="9712" width="21.42578125" customWidth="1"/>
    <col min="9713" max="9713" width="16.28515625" customWidth="1"/>
    <col min="9714" max="9714" width="44.85546875" customWidth="1"/>
    <col min="9718" max="9718" width="7.5703125" customWidth="1"/>
    <col min="9719" max="9719" width="6.7109375" bestFit="1" customWidth="1"/>
    <col min="9720" max="9720" width="5" bestFit="1" customWidth="1"/>
    <col min="9721" max="9721" width="6.42578125" customWidth="1"/>
    <col min="9722" max="9722" width="10.7109375" customWidth="1"/>
    <col min="9723" max="9723" width="17.85546875" customWidth="1"/>
    <col min="9724" max="9724" width="18.5703125" customWidth="1"/>
    <col min="9958" max="9958" width="21.28515625" bestFit="1" customWidth="1"/>
    <col min="9959" max="9959" width="21.42578125" bestFit="1" customWidth="1"/>
    <col min="9960" max="9960" width="60.5703125" customWidth="1"/>
    <col min="9961" max="9961" width="8.42578125" bestFit="1" customWidth="1"/>
    <col min="9962" max="9962" width="6.28515625" bestFit="1" customWidth="1"/>
    <col min="9964" max="9964" width="16.28515625" customWidth="1"/>
    <col min="9965" max="9965" width="0" hidden="1" customWidth="1"/>
    <col min="9966" max="9966" width="16.5703125" customWidth="1"/>
    <col min="9968" max="9968" width="21.42578125" customWidth="1"/>
    <col min="9969" max="9969" width="16.28515625" customWidth="1"/>
    <col min="9970" max="9970" width="44.85546875" customWidth="1"/>
    <col min="9974" max="9974" width="7.5703125" customWidth="1"/>
    <col min="9975" max="9975" width="6.7109375" bestFit="1" customWidth="1"/>
    <col min="9976" max="9976" width="5" bestFit="1" customWidth="1"/>
    <col min="9977" max="9977" width="6.42578125" customWidth="1"/>
    <col min="9978" max="9978" width="10.7109375" customWidth="1"/>
    <col min="9979" max="9979" width="17.85546875" customWidth="1"/>
    <col min="9980" max="9980" width="18.5703125" customWidth="1"/>
    <col min="10214" max="10214" width="21.28515625" bestFit="1" customWidth="1"/>
    <col min="10215" max="10215" width="21.42578125" bestFit="1" customWidth="1"/>
    <col min="10216" max="10216" width="60.5703125" customWidth="1"/>
    <col min="10217" max="10217" width="8.42578125" bestFit="1" customWidth="1"/>
    <col min="10218" max="10218" width="6.28515625" bestFit="1" customWidth="1"/>
    <col min="10220" max="10220" width="16.28515625" customWidth="1"/>
    <col min="10221" max="10221" width="0" hidden="1" customWidth="1"/>
    <col min="10222" max="10222" width="16.5703125" customWidth="1"/>
    <col min="10224" max="10224" width="21.42578125" customWidth="1"/>
    <col min="10225" max="10225" width="16.28515625" customWidth="1"/>
    <col min="10226" max="10226" width="44.85546875" customWidth="1"/>
    <col min="10230" max="10230" width="7.5703125" customWidth="1"/>
    <col min="10231" max="10231" width="6.7109375" bestFit="1" customWidth="1"/>
    <col min="10232" max="10232" width="5" bestFit="1" customWidth="1"/>
    <col min="10233" max="10233" width="6.42578125" customWidth="1"/>
    <col min="10234" max="10234" width="10.7109375" customWidth="1"/>
    <col min="10235" max="10235" width="17.85546875" customWidth="1"/>
    <col min="10236" max="10236" width="18.5703125" customWidth="1"/>
    <col min="10470" max="10470" width="21.28515625" bestFit="1" customWidth="1"/>
    <col min="10471" max="10471" width="21.42578125" bestFit="1" customWidth="1"/>
    <col min="10472" max="10472" width="60.5703125" customWidth="1"/>
    <col min="10473" max="10473" width="8.42578125" bestFit="1" customWidth="1"/>
    <col min="10474" max="10474" width="6.28515625" bestFit="1" customWidth="1"/>
    <col min="10476" max="10476" width="16.28515625" customWidth="1"/>
    <col min="10477" max="10477" width="0" hidden="1" customWidth="1"/>
    <col min="10478" max="10478" width="16.5703125" customWidth="1"/>
    <col min="10480" max="10480" width="21.42578125" customWidth="1"/>
    <col min="10481" max="10481" width="16.28515625" customWidth="1"/>
    <col min="10482" max="10482" width="44.85546875" customWidth="1"/>
    <col min="10486" max="10486" width="7.5703125" customWidth="1"/>
    <col min="10487" max="10487" width="6.7109375" bestFit="1" customWidth="1"/>
    <col min="10488" max="10488" width="5" bestFit="1" customWidth="1"/>
    <col min="10489" max="10489" width="6.42578125" customWidth="1"/>
    <col min="10490" max="10490" width="10.7109375" customWidth="1"/>
    <col min="10491" max="10491" width="17.85546875" customWidth="1"/>
    <col min="10492" max="10492" width="18.5703125" customWidth="1"/>
    <col min="10726" max="10726" width="21.28515625" bestFit="1" customWidth="1"/>
    <col min="10727" max="10727" width="21.42578125" bestFit="1" customWidth="1"/>
    <col min="10728" max="10728" width="60.5703125" customWidth="1"/>
    <col min="10729" max="10729" width="8.42578125" bestFit="1" customWidth="1"/>
    <col min="10730" max="10730" width="6.28515625" bestFit="1" customWidth="1"/>
    <col min="10732" max="10732" width="16.28515625" customWidth="1"/>
    <col min="10733" max="10733" width="0" hidden="1" customWidth="1"/>
    <col min="10734" max="10734" width="16.5703125" customWidth="1"/>
    <col min="10736" max="10736" width="21.42578125" customWidth="1"/>
    <col min="10737" max="10737" width="16.28515625" customWidth="1"/>
    <col min="10738" max="10738" width="44.85546875" customWidth="1"/>
    <col min="10742" max="10742" width="7.5703125" customWidth="1"/>
    <col min="10743" max="10743" width="6.7109375" bestFit="1" customWidth="1"/>
    <col min="10744" max="10744" width="5" bestFit="1" customWidth="1"/>
    <col min="10745" max="10745" width="6.42578125" customWidth="1"/>
    <col min="10746" max="10746" width="10.7109375" customWidth="1"/>
    <col min="10747" max="10747" width="17.85546875" customWidth="1"/>
    <col min="10748" max="10748" width="18.5703125" customWidth="1"/>
    <col min="10982" max="10982" width="21.28515625" bestFit="1" customWidth="1"/>
    <col min="10983" max="10983" width="21.42578125" bestFit="1" customWidth="1"/>
    <col min="10984" max="10984" width="60.5703125" customWidth="1"/>
    <col min="10985" max="10985" width="8.42578125" bestFit="1" customWidth="1"/>
    <col min="10986" max="10986" width="6.28515625" bestFit="1" customWidth="1"/>
    <col min="10988" max="10988" width="16.28515625" customWidth="1"/>
    <col min="10989" max="10989" width="0" hidden="1" customWidth="1"/>
    <col min="10990" max="10990" width="16.5703125" customWidth="1"/>
    <col min="10992" max="10992" width="21.42578125" customWidth="1"/>
    <col min="10993" max="10993" width="16.28515625" customWidth="1"/>
    <col min="10994" max="10994" width="44.85546875" customWidth="1"/>
    <col min="10998" max="10998" width="7.5703125" customWidth="1"/>
    <col min="10999" max="10999" width="6.7109375" bestFit="1" customWidth="1"/>
    <col min="11000" max="11000" width="5" bestFit="1" customWidth="1"/>
    <col min="11001" max="11001" width="6.42578125" customWidth="1"/>
    <col min="11002" max="11002" width="10.7109375" customWidth="1"/>
    <col min="11003" max="11003" width="17.85546875" customWidth="1"/>
    <col min="11004" max="11004" width="18.5703125" customWidth="1"/>
    <col min="11238" max="11238" width="21.28515625" bestFit="1" customWidth="1"/>
    <col min="11239" max="11239" width="21.42578125" bestFit="1" customWidth="1"/>
    <col min="11240" max="11240" width="60.5703125" customWidth="1"/>
    <col min="11241" max="11241" width="8.42578125" bestFit="1" customWidth="1"/>
    <col min="11242" max="11242" width="6.28515625" bestFit="1" customWidth="1"/>
    <col min="11244" max="11244" width="16.28515625" customWidth="1"/>
    <col min="11245" max="11245" width="0" hidden="1" customWidth="1"/>
    <col min="11246" max="11246" width="16.5703125" customWidth="1"/>
    <col min="11248" max="11248" width="21.42578125" customWidth="1"/>
    <col min="11249" max="11249" width="16.28515625" customWidth="1"/>
    <col min="11250" max="11250" width="44.85546875" customWidth="1"/>
    <col min="11254" max="11254" width="7.5703125" customWidth="1"/>
    <col min="11255" max="11255" width="6.7109375" bestFit="1" customWidth="1"/>
    <col min="11256" max="11256" width="5" bestFit="1" customWidth="1"/>
    <col min="11257" max="11257" width="6.42578125" customWidth="1"/>
    <col min="11258" max="11258" width="10.7109375" customWidth="1"/>
    <col min="11259" max="11259" width="17.85546875" customWidth="1"/>
    <col min="11260" max="11260" width="18.5703125" customWidth="1"/>
    <col min="11494" max="11494" width="21.28515625" bestFit="1" customWidth="1"/>
    <col min="11495" max="11495" width="21.42578125" bestFit="1" customWidth="1"/>
    <col min="11496" max="11496" width="60.5703125" customWidth="1"/>
    <col min="11497" max="11497" width="8.42578125" bestFit="1" customWidth="1"/>
    <col min="11498" max="11498" width="6.28515625" bestFit="1" customWidth="1"/>
    <col min="11500" max="11500" width="16.28515625" customWidth="1"/>
    <col min="11501" max="11501" width="0" hidden="1" customWidth="1"/>
    <col min="11502" max="11502" width="16.5703125" customWidth="1"/>
    <col min="11504" max="11504" width="21.42578125" customWidth="1"/>
    <col min="11505" max="11505" width="16.28515625" customWidth="1"/>
    <col min="11506" max="11506" width="44.85546875" customWidth="1"/>
    <col min="11510" max="11510" width="7.5703125" customWidth="1"/>
    <col min="11511" max="11511" width="6.7109375" bestFit="1" customWidth="1"/>
    <col min="11512" max="11512" width="5" bestFit="1" customWidth="1"/>
    <col min="11513" max="11513" width="6.42578125" customWidth="1"/>
    <col min="11514" max="11514" width="10.7109375" customWidth="1"/>
    <col min="11515" max="11515" width="17.85546875" customWidth="1"/>
    <col min="11516" max="11516" width="18.5703125" customWidth="1"/>
    <col min="11750" max="11750" width="21.28515625" bestFit="1" customWidth="1"/>
    <col min="11751" max="11751" width="21.42578125" bestFit="1" customWidth="1"/>
    <col min="11752" max="11752" width="60.5703125" customWidth="1"/>
    <col min="11753" max="11753" width="8.42578125" bestFit="1" customWidth="1"/>
    <col min="11754" max="11754" width="6.28515625" bestFit="1" customWidth="1"/>
    <col min="11756" max="11756" width="16.28515625" customWidth="1"/>
    <col min="11757" max="11757" width="0" hidden="1" customWidth="1"/>
    <col min="11758" max="11758" width="16.5703125" customWidth="1"/>
    <col min="11760" max="11760" width="21.42578125" customWidth="1"/>
    <col min="11761" max="11761" width="16.28515625" customWidth="1"/>
    <col min="11762" max="11762" width="44.85546875" customWidth="1"/>
    <col min="11766" max="11766" width="7.5703125" customWidth="1"/>
    <col min="11767" max="11767" width="6.7109375" bestFit="1" customWidth="1"/>
    <col min="11768" max="11768" width="5" bestFit="1" customWidth="1"/>
    <col min="11769" max="11769" width="6.42578125" customWidth="1"/>
    <col min="11770" max="11770" width="10.7109375" customWidth="1"/>
    <col min="11771" max="11771" width="17.85546875" customWidth="1"/>
    <col min="11772" max="11772" width="18.5703125" customWidth="1"/>
    <col min="12006" max="12006" width="21.28515625" bestFit="1" customWidth="1"/>
    <col min="12007" max="12007" width="21.42578125" bestFit="1" customWidth="1"/>
    <col min="12008" max="12008" width="60.5703125" customWidth="1"/>
    <col min="12009" max="12009" width="8.42578125" bestFit="1" customWidth="1"/>
    <col min="12010" max="12010" width="6.28515625" bestFit="1" customWidth="1"/>
    <col min="12012" max="12012" width="16.28515625" customWidth="1"/>
    <col min="12013" max="12013" width="0" hidden="1" customWidth="1"/>
    <col min="12014" max="12014" width="16.5703125" customWidth="1"/>
    <col min="12016" max="12016" width="21.42578125" customWidth="1"/>
    <col min="12017" max="12017" width="16.28515625" customWidth="1"/>
    <col min="12018" max="12018" width="44.85546875" customWidth="1"/>
    <col min="12022" max="12022" width="7.5703125" customWidth="1"/>
    <col min="12023" max="12023" width="6.7109375" bestFit="1" customWidth="1"/>
    <col min="12024" max="12024" width="5" bestFit="1" customWidth="1"/>
    <col min="12025" max="12025" width="6.42578125" customWidth="1"/>
    <col min="12026" max="12026" width="10.7109375" customWidth="1"/>
    <col min="12027" max="12027" width="17.85546875" customWidth="1"/>
    <col min="12028" max="12028" width="18.5703125" customWidth="1"/>
    <col min="12262" max="12262" width="21.28515625" bestFit="1" customWidth="1"/>
    <col min="12263" max="12263" width="21.42578125" bestFit="1" customWidth="1"/>
    <col min="12264" max="12264" width="60.5703125" customWidth="1"/>
    <col min="12265" max="12265" width="8.42578125" bestFit="1" customWidth="1"/>
    <col min="12266" max="12266" width="6.28515625" bestFit="1" customWidth="1"/>
    <col min="12268" max="12268" width="16.28515625" customWidth="1"/>
    <col min="12269" max="12269" width="0" hidden="1" customWidth="1"/>
    <col min="12270" max="12270" width="16.5703125" customWidth="1"/>
    <col min="12272" max="12272" width="21.42578125" customWidth="1"/>
    <col min="12273" max="12273" width="16.28515625" customWidth="1"/>
    <col min="12274" max="12274" width="44.85546875" customWidth="1"/>
    <col min="12278" max="12278" width="7.5703125" customWidth="1"/>
    <col min="12279" max="12279" width="6.7109375" bestFit="1" customWidth="1"/>
    <col min="12280" max="12280" width="5" bestFit="1" customWidth="1"/>
    <col min="12281" max="12281" width="6.42578125" customWidth="1"/>
    <col min="12282" max="12282" width="10.7109375" customWidth="1"/>
    <col min="12283" max="12283" width="17.85546875" customWidth="1"/>
    <col min="12284" max="12284" width="18.5703125" customWidth="1"/>
    <col min="12518" max="12518" width="21.28515625" bestFit="1" customWidth="1"/>
    <col min="12519" max="12519" width="21.42578125" bestFit="1" customWidth="1"/>
    <col min="12520" max="12520" width="60.5703125" customWidth="1"/>
    <col min="12521" max="12521" width="8.42578125" bestFit="1" customWidth="1"/>
    <col min="12522" max="12522" width="6.28515625" bestFit="1" customWidth="1"/>
    <col min="12524" max="12524" width="16.28515625" customWidth="1"/>
    <col min="12525" max="12525" width="0" hidden="1" customWidth="1"/>
    <col min="12526" max="12526" width="16.5703125" customWidth="1"/>
    <col min="12528" max="12528" width="21.42578125" customWidth="1"/>
    <col min="12529" max="12529" width="16.28515625" customWidth="1"/>
    <col min="12530" max="12530" width="44.85546875" customWidth="1"/>
    <col min="12534" max="12534" width="7.5703125" customWidth="1"/>
    <col min="12535" max="12535" width="6.7109375" bestFit="1" customWidth="1"/>
    <col min="12536" max="12536" width="5" bestFit="1" customWidth="1"/>
    <col min="12537" max="12537" width="6.42578125" customWidth="1"/>
    <col min="12538" max="12538" width="10.7109375" customWidth="1"/>
    <col min="12539" max="12539" width="17.85546875" customWidth="1"/>
    <col min="12540" max="12540" width="18.5703125" customWidth="1"/>
    <col min="12774" max="12774" width="21.28515625" bestFit="1" customWidth="1"/>
    <col min="12775" max="12775" width="21.42578125" bestFit="1" customWidth="1"/>
    <col min="12776" max="12776" width="60.5703125" customWidth="1"/>
    <col min="12777" max="12777" width="8.42578125" bestFit="1" customWidth="1"/>
    <col min="12778" max="12778" width="6.28515625" bestFit="1" customWidth="1"/>
    <col min="12780" max="12780" width="16.28515625" customWidth="1"/>
    <col min="12781" max="12781" width="0" hidden="1" customWidth="1"/>
    <col min="12782" max="12782" width="16.5703125" customWidth="1"/>
    <col min="12784" max="12784" width="21.42578125" customWidth="1"/>
    <col min="12785" max="12785" width="16.28515625" customWidth="1"/>
    <col min="12786" max="12786" width="44.85546875" customWidth="1"/>
    <col min="12790" max="12790" width="7.5703125" customWidth="1"/>
    <col min="12791" max="12791" width="6.7109375" bestFit="1" customWidth="1"/>
    <col min="12792" max="12792" width="5" bestFit="1" customWidth="1"/>
    <col min="12793" max="12793" width="6.42578125" customWidth="1"/>
    <col min="12794" max="12794" width="10.7109375" customWidth="1"/>
    <col min="12795" max="12795" width="17.85546875" customWidth="1"/>
    <col min="12796" max="12796" width="18.5703125" customWidth="1"/>
    <col min="13030" max="13030" width="21.28515625" bestFit="1" customWidth="1"/>
    <col min="13031" max="13031" width="21.42578125" bestFit="1" customWidth="1"/>
    <col min="13032" max="13032" width="60.5703125" customWidth="1"/>
    <col min="13033" max="13033" width="8.42578125" bestFit="1" customWidth="1"/>
    <col min="13034" max="13034" width="6.28515625" bestFit="1" customWidth="1"/>
    <col min="13036" max="13036" width="16.28515625" customWidth="1"/>
    <col min="13037" max="13037" width="0" hidden="1" customWidth="1"/>
    <col min="13038" max="13038" width="16.5703125" customWidth="1"/>
    <col min="13040" max="13040" width="21.42578125" customWidth="1"/>
    <col min="13041" max="13041" width="16.28515625" customWidth="1"/>
    <col min="13042" max="13042" width="44.85546875" customWidth="1"/>
    <col min="13046" max="13046" width="7.5703125" customWidth="1"/>
    <col min="13047" max="13047" width="6.7109375" bestFit="1" customWidth="1"/>
    <col min="13048" max="13048" width="5" bestFit="1" customWidth="1"/>
    <col min="13049" max="13049" width="6.42578125" customWidth="1"/>
    <col min="13050" max="13050" width="10.7109375" customWidth="1"/>
    <col min="13051" max="13051" width="17.85546875" customWidth="1"/>
    <col min="13052" max="13052" width="18.5703125" customWidth="1"/>
    <col min="13286" max="13286" width="21.28515625" bestFit="1" customWidth="1"/>
    <col min="13287" max="13287" width="21.42578125" bestFit="1" customWidth="1"/>
    <col min="13288" max="13288" width="60.5703125" customWidth="1"/>
    <col min="13289" max="13289" width="8.42578125" bestFit="1" customWidth="1"/>
    <col min="13290" max="13290" width="6.28515625" bestFit="1" customWidth="1"/>
    <col min="13292" max="13292" width="16.28515625" customWidth="1"/>
    <col min="13293" max="13293" width="0" hidden="1" customWidth="1"/>
    <col min="13294" max="13294" width="16.5703125" customWidth="1"/>
    <col min="13296" max="13296" width="21.42578125" customWidth="1"/>
    <col min="13297" max="13297" width="16.28515625" customWidth="1"/>
    <col min="13298" max="13298" width="44.85546875" customWidth="1"/>
    <col min="13302" max="13302" width="7.5703125" customWidth="1"/>
    <col min="13303" max="13303" width="6.7109375" bestFit="1" customWidth="1"/>
    <col min="13304" max="13304" width="5" bestFit="1" customWidth="1"/>
    <col min="13305" max="13305" width="6.42578125" customWidth="1"/>
    <col min="13306" max="13306" width="10.7109375" customWidth="1"/>
    <col min="13307" max="13307" width="17.85546875" customWidth="1"/>
    <col min="13308" max="13308" width="18.5703125" customWidth="1"/>
    <col min="13542" max="13542" width="21.28515625" bestFit="1" customWidth="1"/>
    <col min="13543" max="13543" width="21.42578125" bestFit="1" customWidth="1"/>
    <col min="13544" max="13544" width="60.5703125" customWidth="1"/>
    <col min="13545" max="13545" width="8.42578125" bestFit="1" customWidth="1"/>
    <col min="13546" max="13546" width="6.28515625" bestFit="1" customWidth="1"/>
    <col min="13548" max="13548" width="16.28515625" customWidth="1"/>
    <col min="13549" max="13549" width="0" hidden="1" customWidth="1"/>
    <col min="13550" max="13550" width="16.5703125" customWidth="1"/>
    <col min="13552" max="13552" width="21.42578125" customWidth="1"/>
    <col min="13553" max="13553" width="16.28515625" customWidth="1"/>
    <col min="13554" max="13554" width="44.85546875" customWidth="1"/>
    <col min="13558" max="13558" width="7.5703125" customWidth="1"/>
    <col min="13559" max="13559" width="6.7109375" bestFit="1" customWidth="1"/>
    <col min="13560" max="13560" width="5" bestFit="1" customWidth="1"/>
    <col min="13561" max="13561" width="6.42578125" customWidth="1"/>
    <col min="13562" max="13562" width="10.7109375" customWidth="1"/>
    <col min="13563" max="13563" width="17.85546875" customWidth="1"/>
    <col min="13564" max="13564" width="18.5703125" customWidth="1"/>
    <col min="13798" max="13798" width="21.28515625" bestFit="1" customWidth="1"/>
    <col min="13799" max="13799" width="21.42578125" bestFit="1" customWidth="1"/>
    <col min="13800" max="13800" width="60.5703125" customWidth="1"/>
    <col min="13801" max="13801" width="8.42578125" bestFit="1" customWidth="1"/>
    <col min="13802" max="13802" width="6.28515625" bestFit="1" customWidth="1"/>
    <col min="13804" max="13804" width="16.28515625" customWidth="1"/>
    <col min="13805" max="13805" width="0" hidden="1" customWidth="1"/>
    <col min="13806" max="13806" width="16.5703125" customWidth="1"/>
    <col min="13808" max="13808" width="21.42578125" customWidth="1"/>
    <col min="13809" max="13809" width="16.28515625" customWidth="1"/>
    <col min="13810" max="13810" width="44.85546875" customWidth="1"/>
    <col min="13814" max="13814" width="7.5703125" customWidth="1"/>
    <col min="13815" max="13815" width="6.7109375" bestFit="1" customWidth="1"/>
    <col min="13816" max="13816" width="5" bestFit="1" customWidth="1"/>
    <col min="13817" max="13817" width="6.42578125" customWidth="1"/>
    <col min="13818" max="13818" width="10.7109375" customWidth="1"/>
    <col min="13819" max="13819" width="17.85546875" customWidth="1"/>
    <col min="13820" max="13820" width="18.5703125" customWidth="1"/>
    <col min="14054" max="14054" width="21.28515625" bestFit="1" customWidth="1"/>
    <col min="14055" max="14055" width="21.42578125" bestFit="1" customWidth="1"/>
    <col min="14056" max="14056" width="60.5703125" customWidth="1"/>
    <col min="14057" max="14057" width="8.42578125" bestFit="1" customWidth="1"/>
    <col min="14058" max="14058" width="6.28515625" bestFit="1" customWidth="1"/>
    <col min="14060" max="14060" width="16.28515625" customWidth="1"/>
    <col min="14061" max="14061" width="0" hidden="1" customWidth="1"/>
    <col min="14062" max="14062" width="16.5703125" customWidth="1"/>
    <col min="14064" max="14064" width="21.42578125" customWidth="1"/>
    <col min="14065" max="14065" width="16.28515625" customWidth="1"/>
    <col min="14066" max="14066" width="44.85546875" customWidth="1"/>
    <col min="14070" max="14070" width="7.5703125" customWidth="1"/>
    <col min="14071" max="14071" width="6.7109375" bestFit="1" customWidth="1"/>
    <col min="14072" max="14072" width="5" bestFit="1" customWidth="1"/>
    <col min="14073" max="14073" width="6.42578125" customWidth="1"/>
    <col min="14074" max="14074" width="10.7109375" customWidth="1"/>
    <col min="14075" max="14075" width="17.85546875" customWidth="1"/>
    <col min="14076" max="14076" width="18.5703125" customWidth="1"/>
    <col min="14310" max="14310" width="21.28515625" bestFit="1" customWidth="1"/>
    <col min="14311" max="14311" width="21.42578125" bestFit="1" customWidth="1"/>
    <col min="14312" max="14312" width="60.5703125" customWidth="1"/>
    <col min="14313" max="14313" width="8.42578125" bestFit="1" customWidth="1"/>
    <col min="14314" max="14314" width="6.28515625" bestFit="1" customWidth="1"/>
    <col min="14316" max="14316" width="16.28515625" customWidth="1"/>
    <col min="14317" max="14317" width="0" hidden="1" customWidth="1"/>
    <col min="14318" max="14318" width="16.5703125" customWidth="1"/>
    <col min="14320" max="14320" width="21.42578125" customWidth="1"/>
    <col min="14321" max="14321" width="16.28515625" customWidth="1"/>
    <col min="14322" max="14322" width="44.85546875" customWidth="1"/>
    <col min="14326" max="14326" width="7.5703125" customWidth="1"/>
    <col min="14327" max="14327" width="6.7109375" bestFit="1" customWidth="1"/>
    <col min="14328" max="14328" width="5" bestFit="1" customWidth="1"/>
    <col min="14329" max="14329" width="6.42578125" customWidth="1"/>
    <col min="14330" max="14330" width="10.7109375" customWidth="1"/>
    <col min="14331" max="14331" width="17.85546875" customWidth="1"/>
    <col min="14332" max="14332" width="18.5703125" customWidth="1"/>
    <col min="14566" max="14566" width="21.28515625" bestFit="1" customWidth="1"/>
    <col min="14567" max="14567" width="21.42578125" bestFit="1" customWidth="1"/>
    <col min="14568" max="14568" width="60.5703125" customWidth="1"/>
    <col min="14569" max="14569" width="8.42578125" bestFit="1" customWidth="1"/>
    <col min="14570" max="14570" width="6.28515625" bestFit="1" customWidth="1"/>
    <col min="14572" max="14572" width="16.28515625" customWidth="1"/>
    <col min="14573" max="14573" width="0" hidden="1" customWidth="1"/>
    <col min="14574" max="14574" width="16.5703125" customWidth="1"/>
    <col min="14576" max="14576" width="21.42578125" customWidth="1"/>
    <col min="14577" max="14577" width="16.28515625" customWidth="1"/>
    <col min="14578" max="14578" width="44.85546875" customWidth="1"/>
    <col min="14582" max="14582" width="7.5703125" customWidth="1"/>
    <col min="14583" max="14583" width="6.7109375" bestFit="1" customWidth="1"/>
    <col min="14584" max="14584" width="5" bestFit="1" customWidth="1"/>
    <col min="14585" max="14585" width="6.42578125" customWidth="1"/>
    <col min="14586" max="14586" width="10.7109375" customWidth="1"/>
    <col min="14587" max="14587" width="17.85546875" customWidth="1"/>
    <col min="14588" max="14588" width="18.5703125" customWidth="1"/>
    <col min="14822" max="14822" width="21.28515625" bestFit="1" customWidth="1"/>
    <col min="14823" max="14823" width="21.42578125" bestFit="1" customWidth="1"/>
    <col min="14824" max="14824" width="60.5703125" customWidth="1"/>
    <col min="14825" max="14825" width="8.42578125" bestFit="1" customWidth="1"/>
    <col min="14826" max="14826" width="6.28515625" bestFit="1" customWidth="1"/>
    <col min="14828" max="14828" width="16.28515625" customWidth="1"/>
    <col min="14829" max="14829" width="0" hidden="1" customWidth="1"/>
    <col min="14830" max="14830" width="16.5703125" customWidth="1"/>
    <col min="14832" max="14832" width="21.42578125" customWidth="1"/>
    <col min="14833" max="14833" width="16.28515625" customWidth="1"/>
    <col min="14834" max="14834" width="44.85546875" customWidth="1"/>
    <col min="14838" max="14838" width="7.5703125" customWidth="1"/>
    <col min="14839" max="14839" width="6.7109375" bestFit="1" customWidth="1"/>
    <col min="14840" max="14840" width="5" bestFit="1" customWidth="1"/>
    <col min="14841" max="14841" width="6.42578125" customWidth="1"/>
    <col min="14842" max="14842" width="10.7109375" customWidth="1"/>
    <col min="14843" max="14843" width="17.85546875" customWidth="1"/>
    <col min="14844" max="14844" width="18.5703125" customWidth="1"/>
    <col min="15078" max="15078" width="21.28515625" bestFit="1" customWidth="1"/>
    <col min="15079" max="15079" width="21.42578125" bestFit="1" customWidth="1"/>
    <col min="15080" max="15080" width="60.5703125" customWidth="1"/>
    <col min="15081" max="15081" width="8.42578125" bestFit="1" customWidth="1"/>
    <col min="15082" max="15082" width="6.28515625" bestFit="1" customWidth="1"/>
    <col min="15084" max="15084" width="16.28515625" customWidth="1"/>
    <col min="15085" max="15085" width="0" hidden="1" customWidth="1"/>
    <col min="15086" max="15086" width="16.5703125" customWidth="1"/>
    <col min="15088" max="15088" width="21.42578125" customWidth="1"/>
    <col min="15089" max="15089" width="16.28515625" customWidth="1"/>
    <col min="15090" max="15090" width="44.85546875" customWidth="1"/>
    <col min="15094" max="15094" width="7.5703125" customWidth="1"/>
    <col min="15095" max="15095" width="6.7109375" bestFit="1" customWidth="1"/>
    <col min="15096" max="15096" width="5" bestFit="1" customWidth="1"/>
    <col min="15097" max="15097" width="6.42578125" customWidth="1"/>
    <col min="15098" max="15098" width="10.7109375" customWidth="1"/>
    <col min="15099" max="15099" width="17.85546875" customWidth="1"/>
    <col min="15100" max="15100" width="18.5703125" customWidth="1"/>
    <col min="15334" max="15334" width="21.28515625" bestFit="1" customWidth="1"/>
    <col min="15335" max="15335" width="21.42578125" bestFit="1" customWidth="1"/>
    <col min="15336" max="15336" width="60.5703125" customWidth="1"/>
    <col min="15337" max="15337" width="8.42578125" bestFit="1" customWidth="1"/>
    <col min="15338" max="15338" width="6.28515625" bestFit="1" customWidth="1"/>
    <col min="15340" max="15340" width="16.28515625" customWidth="1"/>
    <col min="15341" max="15341" width="0" hidden="1" customWidth="1"/>
    <col min="15342" max="15342" width="16.5703125" customWidth="1"/>
    <col min="15344" max="15344" width="21.42578125" customWidth="1"/>
    <col min="15345" max="15345" width="16.28515625" customWidth="1"/>
    <col min="15346" max="15346" width="44.85546875" customWidth="1"/>
    <col min="15350" max="15350" width="7.5703125" customWidth="1"/>
    <col min="15351" max="15351" width="6.7109375" bestFit="1" customWidth="1"/>
    <col min="15352" max="15352" width="5" bestFit="1" customWidth="1"/>
    <col min="15353" max="15353" width="6.42578125" customWidth="1"/>
    <col min="15354" max="15354" width="10.7109375" customWidth="1"/>
    <col min="15355" max="15355" width="17.85546875" customWidth="1"/>
    <col min="15356" max="15356" width="18.5703125" customWidth="1"/>
    <col min="15590" max="15590" width="21.28515625" bestFit="1" customWidth="1"/>
    <col min="15591" max="15591" width="21.42578125" bestFit="1" customWidth="1"/>
    <col min="15592" max="15592" width="60.5703125" customWidth="1"/>
    <col min="15593" max="15593" width="8.42578125" bestFit="1" customWidth="1"/>
    <col min="15594" max="15594" width="6.28515625" bestFit="1" customWidth="1"/>
    <col min="15596" max="15596" width="16.28515625" customWidth="1"/>
    <col min="15597" max="15597" width="0" hidden="1" customWidth="1"/>
    <col min="15598" max="15598" width="16.5703125" customWidth="1"/>
    <col min="15600" max="15600" width="21.42578125" customWidth="1"/>
    <col min="15601" max="15601" width="16.28515625" customWidth="1"/>
    <col min="15602" max="15602" width="44.85546875" customWidth="1"/>
    <col min="15606" max="15606" width="7.5703125" customWidth="1"/>
    <col min="15607" max="15607" width="6.7109375" bestFit="1" customWidth="1"/>
    <col min="15608" max="15608" width="5" bestFit="1" customWidth="1"/>
    <col min="15609" max="15609" width="6.42578125" customWidth="1"/>
    <col min="15610" max="15610" width="10.7109375" customWidth="1"/>
    <col min="15611" max="15611" width="17.85546875" customWidth="1"/>
    <col min="15612" max="15612" width="18.5703125" customWidth="1"/>
    <col min="15846" max="15846" width="21.28515625" bestFit="1" customWidth="1"/>
    <col min="15847" max="15847" width="21.42578125" bestFit="1" customWidth="1"/>
    <col min="15848" max="15848" width="60.5703125" customWidth="1"/>
    <col min="15849" max="15849" width="8.42578125" bestFit="1" customWidth="1"/>
    <col min="15850" max="15850" width="6.28515625" bestFit="1" customWidth="1"/>
    <col min="15852" max="15852" width="16.28515625" customWidth="1"/>
    <col min="15853" max="15853" width="0" hidden="1" customWidth="1"/>
    <col min="15854" max="15854" width="16.5703125" customWidth="1"/>
    <col min="15856" max="15856" width="21.42578125" customWidth="1"/>
    <col min="15857" max="15857" width="16.28515625" customWidth="1"/>
    <col min="15858" max="15858" width="44.85546875" customWidth="1"/>
    <col min="15862" max="15862" width="7.5703125" customWidth="1"/>
    <col min="15863" max="15863" width="6.7109375" bestFit="1" customWidth="1"/>
    <col min="15864" max="15864" width="5" bestFit="1" customWidth="1"/>
    <col min="15865" max="15865" width="6.42578125" customWidth="1"/>
    <col min="15866" max="15866" width="10.7109375" customWidth="1"/>
    <col min="15867" max="15867" width="17.85546875" customWidth="1"/>
    <col min="15868" max="15868" width="18.5703125" customWidth="1"/>
    <col min="16102" max="16102" width="21.28515625" bestFit="1" customWidth="1"/>
    <col min="16103" max="16103" width="21.42578125" bestFit="1" customWidth="1"/>
    <col min="16104" max="16104" width="60.5703125" customWidth="1"/>
    <col min="16105" max="16105" width="8.42578125" bestFit="1" customWidth="1"/>
    <col min="16106" max="16106" width="6.28515625" bestFit="1" customWidth="1"/>
    <col min="16108" max="16108" width="16.28515625" customWidth="1"/>
    <col min="16109" max="16109" width="0" hidden="1" customWidth="1"/>
    <col min="16110" max="16110" width="16.5703125" customWidth="1"/>
    <col min="16112" max="16112" width="21.42578125" customWidth="1"/>
    <col min="16113" max="16113" width="16.28515625" customWidth="1"/>
    <col min="16114" max="16114" width="44.85546875" customWidth="1"/>
    <col min="16118" max="16118" width="7.5703125" customWidth="1"/>
    <col min="16119" max="16119" width="6.7109375" bestFit="1" customWidth="1"/>
    <col min="16120" max="16120" width="5" bestFit="1" customWidth="1"/>
    <col min="16121" max="16121" width="6.42578125" customWidth="1"/>
    <col min="16122" max="16122" width="10.7109375" customWidth="1"/>
    <col min="16123" max="16123" width="17.85546875" customWidth="1"/>
    <col min="16124" max="16124" width="18.5703125" customWidth="1"/>
  </cols>
  <sheetData>
    <row r="2" spans="1:15" ht="21" x14ac:dyDescent="0.35">
      <c r="A2" s="191" t="s">
        <v>21</v>
      </c>
      <c r="B2" s="191"/>
      <c r="C2" s="191"/>
      <c r="D2" s="191"/>
      <c r="E2" s="191"/>
      <c r="F2" s="191"/>
      <c r="G2" s="191"/>
      <c r="H2" s="191"/>
      <c r="I2" s="191"/>
      <c r="J2" s="191"/>
      <c r="K2" s="191"/>
      <c r="L2" s="191"/>
      <c r="M2" s="191"/>
      <c r="N2" s="191"/>
      <c r="O2" s="191"/>
    </row>
    <row r="3" spans="1:15" ht="21" x14ac:dyDescent="0.35">
      <c r="A3" s="191" t="s">
        <v>307</v>
      </c>
      <c r="B3" s="191"/>
      <c r="C3" s="191"/>
      <c r="D3" s="191"/>
      <c r="E3" s="191"/>
      <c r="F3" s="192"/>
      <c r="G3" s="191"/>
      <c r="H3" s="191"/>
      <c r="I3" s="191"/>
      <c r="J3" s="191"/>
      <c r="K3" s="191"/>
      <c r="L3" s="191"/>
      <c r="M3" s="191"/>
      <c r="N3" s="191"/>
      <c r="O3" s="191"/>
    </row>
    <row r="4" spans="1:15" ht="22.5" customHeight="1" x14ac:dyDescent="0.35">
      <c r="A4" s="191" t="s">
        <v>63</v>
      </c>
      <c r="B4" s="191"/>
      <c r="C4" s="191"/>
      <c r="D4" s="191"/>
      <c r="E4" s="191"/>
      <c r="F4" s="67"/>
      <c r="G4" s="191" t="s">
        <v>90</v>
      </c>
      <c r="H4" s="191"/>
      <c r="I4" s="191"/>
      <c r="J4" s="191"/>
      <c r="K4" s="191"/>
      <c r="L4" s="191"/>
      <c r="M4" s="191"/>
      <c r="N4" s="191"/>
      <c r="O4" s="191"/>
    </row>
    <row r="5" spans="1:15" ht="15" customHeight="1" x14ac:dyDescent="0.25">
      <c r="A5" s="56" t="s">
        <v>40</v>
      </c>
      <c r="B5" s="56" t="s">
        <v>5</v>
      </c>
      <c r="C5" s="56" t="s">
        <v>2</v>
      </c>
      <c r="D5" s="56" t="s">
        <v>1</v>
      </c>
      <c r="E5" s="71" t="s">
        <v>64</v>
      </c>
      <c r="F5" s="34"/>
      <c r="G5" s="72" t="s">
        <v>40</v>
      </c>
      <c r="H5" s="73" t="s">
        <v>65</v>
      </c>
      <c r="I5" s="74" t="s">
        <v>0</v>
      </c>
      <c r="J5" s="74" t="s">
        <v>43</v>
      </c>
      <c r="K5" s="74" t="s">
        <v>66</v>
      </c>
      <c r="L5" s="74" t="s">
        <v>67</v>
      </c>
      <c r="M5" s="73" t="s">
        <v>2</v>
      </c>
      <c r="N5" s="73" t="s">
        <v>1</v>
      </c>
      <c r="O5" s="73" t="s">
        <v>35</v>
      </c>
    </row>
    <row r="6" spans="1:15" ht="25.5" customHeight="1" x14ac:dyDescent="0.25">
      <c r="A6" s="215" t="s">
        <v>102</v>
      </c>
      <c r="B6" s="201"/>
      <c r="C6" s="217"/>
      <c r="D6" s="217"/>
      <c r="E6" s="236">
        <v>17162060</v>
      </c>
      <c r="F6" s="228"/>
      <c r="G6" s="198">
        <v>1</v>
      </c>
      <c r="H6" s="217" t="s">
        <v>308</v>
      </c>
      <c r="I6" s="217" t="s">
        <v>309</v>
      </c>
      <c r="J6" s="251">
        <v>40695</v>
      </c>
      <c r="K6" s="251">
        <v>41182</v>
      </c>
      <c r="L6" s="217">
        <f>+(K6-J6)/30</f>
        <v>16.233333333333334</v>
      </c>
      <c r="M6" s="210">
        <v>1</v>
      </c>
      <c r="N6" s="210" t="s">
        <v>310</v>
      </c>
      <c r="O6" s="201" t="s">
        <v>71</v>
      </c>
    </row>
    <row r="7" spans="1:15" ht="25.5" customHeight="1" x14ac:dyDescent="0.25">
      <c r="A7" s="215" t="s">
        <v>72</v>
      </c>
      <c r="B7" s="201" t="s">
        <v>97</v>
      </c>
      <c r="C7" s="217"/>
      <c r="D7" s="217"/>
      <c r="E7" s="217" t="s">
        <v>98</v>
      </c>
      <c r="F7" s="253"/>
      <c r="G7" s="198">
        <v>2</v>
      </c>
      <c r="H7" s="217" t="s">
        <v>308</v>
      </c>
      <c r="I7" s="217" t="s">
        <v>311</v>
      </c>
      <c r="J7" s="251">
        <v>40513</v>
      </c>
      <c r="K7" s="251">
        <v>40693</v>
      </c>
      <c r="L7" s="217">
        <f t="shared" ref="L7:L22" si="0">+(K7-J7)/30</f>
        <v>6</v>
      </c>
      <c r="M7" s="210">
        <v>0</v>
      </c>
      <c r="N7" s="210" t="s">
        <v>310</v>
      </c>
      <c r="O7" s="201" t="s">
        <v>71</v>
      </c>
    </row>
    <row r="8" spans="1:15" ht="38.25" x14ac:dyDescent="0.25">
      <c r="A8" s="215" t="s">
        <v>74</v>
      </c>
      <c r="B8" s="201" t="s">
        <v>75</v>
      </c>
      <c r="C8" s="217"/>
      <c r="D8" s="217"/>
      <c r="E8" s="217">
        <v>2480</v>
      </c>
      <c r="F8" s="253"/>
      <c r="G8" s="198">
        <v>3</v>
      </c>
      <c r="H8" s="217" t="s">
        <v>308</v>
      </c>
      <c r="I8" s="217" t="s">
        <v>312</v>
      </c>
      <c r="J8" s="251">
        <v>39569</v>
      </c>
      <c r="K8" s="251">
        <v>40512</v>
      </c>
      <c r="L8" s="217">
        <f t="shared" si="0"/>
        <v>31.433333333333334</v>
      </c>
      <c r="M8" s="210">
        <v>1</v>
      </c>
      <c r="N8" s="210" t="s">
        <v>310</v>
      </c>
      <c r="O8" s="201" t="s">
        <v>71</v>
      </c>
    </row>
    <row r="9" spans="1:15" ht="76.5" x14ac:dyDescent="0.25">
      <c r="A9" s="215" t="s">
        <v>76</v>
      </c>
      <c r="B9" s="201" t="s">
        <v>346</v>
      </c>
      <c r="C9" s="213"/>
      <c r="D9" s="217"/>
      <c r="E9" s="252"/>
      <c r="F9" s="253"/>
      <c r="G9" s="198">
        <v>4</v>
      </c>
      <c r="H9" s="217" t="s">
        <v>308</v>
      </c>
      <c r="I9" s="217" t="s">
        <v>311</v>
      </c>
      <c r="J9" s="251">
        <v>39479</v>
      </c>
      <c r="K9" s="251">
        <v>39568</v>
      </c>
      <c r="L9" s="217">
        <f t="shared" si="0"/>
        <v>2.9666666666666668</v>
      </c>
      <c r="M9" s="210">
        <v>1</v>
      </c>
      <c r="N9" s="210" t="s">
        <v>310</v>
      </c>
      <c r="O9" s="201" t="s">
        <v>71</v>
      </c>
    </row>
    <row r="10" spans="1:15" ht="25.5" x14ac:dyDescent="0.25">
      <c r="A10" s="215" t="s">
        <v>79</v>
      </c>
      <c r="B10" s="216" t="s">
        <v>80</v>
      </c>
      <c r="C10" s="248" t="s">
        <v>70</v>
      </c>
      <c r="D10" s="254">
        <v>95</v>
      </c>
      <c r="E10" s="217" t="s">
        <v>81</v>
      </c>
      <c r="F10" s="253"/>
      <c r="G10" s="198">
        <v>5</v>
      </c>
      <c r="H10" s="217" t="s">
        <v>308</v>
      </c>
      <c r="I10" s="217" t="s">
        <v>313</v>
      </c>
      <c r="J10" s="251">
        <v>39326</v>
      </c>
      <c r="K10" s="251">
        <v>39478</v>
      </c>
      <c r="L10" s="217">
        <f t="shared" si="0"/>
        <v>5.0666666666666664</v>
      </c>
      <c r="M10" s="210">
        <v>1</v>
      </c>
      <c r="N10" s="210" t="s">
        <v>310</v>
      </c>
      <c r="O10" s="201" t="s">
        <v>71</v>
      </c>
    </row>
    <row r="11" spans="1:15" ht="25.5" x14ac:dyDescent="0.25">
      <c r="A11" s="215" t="s">
        <v>99</v>
      </c>
      <c r="B11" s="239">
        <v>1</v>
      </c>
      <c r="C11" s="248" t="s">
        <v>70</v>
      </c>
      <c r="D11" s="254">
        <v>95</v>
      </c>
      <c r="E11" s="239" t="s">
        <v>81</v>
      </c>
      <c r="F11" s="253"/>
      <c r="G11" s="198">
        <v>6</v>
      </c>
      <c r="H11" s="217" t="s">
        <v>308</v>
      </c>
      <c r="I11" s="217" t="s">
        <v>313</v>
      </c>
      <c r="J11" s="251">
        <v>38808</v>
      </c>
      <c r="K11" s="251">
        <v>39325</v>
      </c>
      <c r="L11" s="217">
        <f t="shared" si="0"/>
        <v>17.233333333333334</v>
      </c>
      <c r="M11" s="210">
        <v>1</v>
      </c>
      <c r="N11" s="210" t="s">
        <v>310</v>
      </c>
      <c r="O11" s="201" t="s">
        <v>71</v>
      </c>
    </row>
    <row r="12" spans="1:15" ht="25.5" x14ac:dyDescent="0.25">
      <c r="A12" s="215" t="s">
        <v>83</v>
      </c>
      <c r="B12" s="226"/>
      <c r="C12" s="248"/>
      <c r="D12" s="254"/>
      <c r="E12" s="255"/>
      <c r="F12" s="256"/>
      <c r="G12" s="198">
        <v>7</v>
      </c>
      <c r="H12" s="217" t="s">
        <v>308</v>
      </c>
      <c r="I12" s="217" t="s">
        <v>313</v>
      </c>
      <c r="J12" s="251">
        <v>38713</v>
      </c>
      <c r="K12" s="251">
        <v>38777</v>
      </c>
      <c r="L12" s="217">
        <f t="shared" si="0"/>
        <v>2.1333333333333333</v>
      </c>
      <c r="M12" s="210">
        <v>1</v>
      </c>
      <c r="N12" s="210" t="s">
        <v>310</v>
      </c>
      <c r="O12" s="201" t="s">
        <v>71</v>
      </c>
    </row>
    <row r="13" spans="1:15" ht="76.5" x14ac:dyDescent="0.25">
      <c r="A13" s="225" t="s">
        <v>84</v>
      </c>
      <c r="B13" s="201" t="s">
        <v>94</v>
      </c>
      <c r="C13" s="254"/>
      <c r="D13" s="254"/>
      <c r="E13" s="254"/>
      <c r="F13" s="242"/>
      <c r="G13" s="198">
        <v>8</v>
      </c>
      <c r="H13" s="217" t="s">
        <v>308</v>
      </c>
      <c r="I13" s="217" t="s">
        <v>313</v>
      </c>
      <c r="J13" s="251">
        <v>38366</v>
      </c>
      <c r="K13" s="251">
        <v>38712</v>
      </c>
      <c r="L13" s="217">
        <f t="shared" si="0"/>
        <v>11.533333333333333</v>
      </c>
      <c r="M13" s="210">
        <v>1</v>
      </c>
      <c r="N13" s="210" t="s">
        <v>310</v>
      </c>
      <c r="O13" s="201" t="s">
        <v>71</v>
      </c>
    </row>
    <row r="14" spans="1:15" ht="25.5" x14ac:dyDescent="0.25">
      <c r="A14" s="215" t="s">
        <v>92</v>
      </c>
      <c r="B14" s="227">
        <v>7</v>
      </c>
      <c r="C14" s="217">
        <f>+IF(E14&gt;=B14,1,0)</f>
        <v>1</v>
      </c>
      <c r="D14" s="217"/>
      <c r="E14" s="214">
        <f>+E15/12</f>
        <v>11.522222222222224</v>
      </c>
      <c r="F14" s="242"/>
      <c r="G14" s="198">
        <v>9</v>
      </c>
      <c r="H14" s="217" t="s">
        <v>308</v>
      </c>
      <c r="I14" s="217" t="s">
        <v>313</v>
      </c>
      <c r="J14" s="257">
        <v>37972</v>
      </c>
      <c r="K14" s="257">
        <v>38120</v>
      </c>
      <c r="L14" s="217">
        <f t="shared" si="0"/>
        <v>4.9333333333333336</v>
      </c>
      <c r="M14" s="210">
        <v>1</v>
      </c>
      <c r="N14" s="210" t="s">
        <v>310</v>
      </c>
      <c r="O14" s="201" t="s">
        <v>314</v>
      </c>
    </row>
    <row r="15" spans="1:15" ht="39.75" customHeight="1" x14ac:dyDescent="0.25">
      <c r="A15" s="215" t="s">
        <v>93</v>
      </c>
      <c r="B15" s="227">
        <f>+B14*12</f>
        <v>84</v>
      </c>
      <c r="C15" s="217">
        <f>+IF(E15&gt;=B15,1,0)</f>
        <v>1</v>
      </c>
      <c r="D15" s="217">
        <f>+D14</f>
        <v>0</v>
      </c>
      <c r="E15" s="227">
        <f>+L23</f>
        <v>138.26666666666668</v>
      </c>
      <c r="F15" s="226"/>
      <c r="G15" s="198">
        <v>10</v>
      </c>
      <c r="H15" s="217" t="s">
        <v>308</v>
      </c>
      <c r="I15" s="217" t="s">
        <v>315</v>
      </c>
      <c r="J15" s="211">
        <v>37260</v>
      </c>
      <c r="K15" s="211">
        <v>38365</v>
      </c>
      <c r="L15" s="217">
        <f t="shared" si="0"/>
        <v>36.833333333333336</v>
      </c>
      <c r="M15" s="210">
        <v>1</v>
      </c>
      <c r="N15" s="210" t="s">
        <v>310</v>
      </c>
      <c r="O15" s="201" t="s">
        <v>71</v>
      </c>
    </row>
    <row r="16" spans="1:15" ht="25.5" x14ac:dyDescent="0.25">
      <c r="A16" s="226"/>
      <c r="B16" s="226"/>
      <c r="C16" s="226"/>
      <c r="D16" s="226"/>
      <c r="E16" s="226"/>
      <c r="F16" s="226"/>
      <c r="G16" s="198">
        <v>11</v>
      </c>
      <c r="H16" s="217" t="s">
        <v>308</v>
      </c>
      <c r="I16" s="217" t="s">
        <v>315</v>
      </c>
      <c r="J16" s="211">
        <v>36962</v>
      </c>
      <c r="K16" s="211">
        <v>37259</v>
      </c>
      <c r="L16" s="217">
        <f t="shared" si="0"/>
        <v>9.9</v>
      </c>
      <c r="M16" s="210">
        <v>1</v>
      </c>
      <c r="N16" s="210" t="s">
        <v>310</v>
      </c>
      <c r="O16" s="201" t="s">
        <v>71</v>
      </c>
    </row>
    <row r="17" spans="1:15" ht="54.75" customHeight="1" x14ac:dyDescent="0.25">
      <c r="A17" s="226"/>
      <c r="B17" s="226"/>
      <c r="C17" s="226"/>
      <c r="D17" s="226"/>
      <c r="E17" s="226"/>
      <c r="F17" s="226"/>
      <c r="G17" s="198">
        <v>12</v>
      </c>
      <c r="H17" s="217" t="s">
        <v>316</v>
      </c>
      <c r="I17" s="217" t="s">
        <v>317</v>
      </c>
      <c r="J17" s="220">
        <v>37803</v>
      </c>
      <c r="K17" s="220">
        <v>37925</v>
      </c>
      <c r="L17" s="217">
        <f t="shared" si="0"/>
        <v>4.0666666666666664</v>
      </c>
      <c r="M17" s="210">
        <v>0</v>
      </c>
      <c r="N17" s="210">
        <v>108</v>
      </c>
      <c r="O17" s="221" t="s">
        <v>273</v>
      </c>
    </row>
    <row r="18" spans="1:15" ht="38.25" x14ac:dyDescent="0.25">
      <c r="A18" s="226"/>
      <c r="B18" s="226"/>
      <c r="C18" s="226"/>
      <c r="D18" s="226"/>
      <c r="E18" s="226"/>
      <c r="F18" s="226"/>
      <c r="G18" s="198">
        <v>13</v>
      </c>
      <c r="H18" s="217" t="s">
        <v>318</v>
      </c>
      <c r="I18" s="217" t="s">
        <v>317</v>
      </c>
      <c r="J18" s="220">
        <v>36861</v>
      </c>
      <c r="K18" s="220">
        <v>36950</v>
      </c>
      <c r="L18" s="217">
        <f t="shared" si="0"/>
        <v>2.9666666666666668</v>
      </c>
      <c r="M18" s="210">
        <v>0</v>
      </c>
      <c r="N18" s="210">
        <v>109</v>
      </c>
      <c r="O18" s="221" t="s">
        <v>273</v>
      </c>
    </row>
    <row r="19" spans="1:15" ht="25.5" x14ac:dyDescent="0.25">
      <c r="A19" s="226"/>
      <c r="B19" s="226"/>
      <c r="C19" s="226"/>
      <c r="D19" s="226"/>
      <c r="E19" s="226"/>
      <c r="F19" s="226"/>
      <c r="G19" s="198">
        <v>14</v>
      </c>
      <c r="H19" s="217" t="s">
        <v>319</v>
      </c>
      <c r="I19" s="217" t="s">
        <v>320</v>
      </c>
      <c r="J19" s="220">
        <v>35432</v>
      </c>
      <c r="K19" s="220">
        <v>35795</v>
      </c>
      <c r="L19" s="217">
        <f t="shared" si="0"/>
        <v>12.1</v>
      </c>
      <c r="M19" s="210">
        <v>0</v>
      </c>
      <c r="N19" s="210">
        <v>110</v>
      </c>
      <c r="O19" s="221" t="s">
        <v>273</v>
      </c>
    </row>
    <row r="20" spans="1:15" ht="25.5" x14ac:dyDescent="0.25">
      <c r="A20" s="226"/>
      <c r="B20" s="226"/>
      <c r="C20" s="226"/>
      <c r="D20" s="226"/>
      <c r="E20" s="226"/>
      <c r="F20" s="226"/>
      <c r="G20" s="198">
        <v>15</v>
      </c>
      <c r="H20" s="217" t="s">
        <v>321</v>
      </c>
      <c r="I20" s="217" t="s">
        <v>320</v>
      </c>
      <c r="J20" s="220">
        <v>35066</v>
      </c>
      <c r="K20" s="220">
        <v>35095</v>
      </c>
      <c r="L20" s="217">
        <f t="shared" si="0"/>
        <v>0.96666666666666667</v>
      </c>
      <c r="M20" s="210">
        <v>0</v>
      </c>
      <c r="N20" s="210">
        <v>111</v>
      </c>
      <c r="O20" s="221" t="s">
        <v>273</v>
      </c>
    </row>
    <row r="21" spans="1:15" ht="25.5" x14ac:dyDescent="0.25">
      <c r="A21" s="226"/>
      <c r="B21" s="226"/>
      <c r="C21" s="226"/>
      <c r="D21" s="226"/>
      <c r="E21" s="226"/>
      <c r="F21" s="226"/>
      <c r="G21" s="198">
        <v>16</v>
      </c>
      <c r="H21" s="217" t="s">
        <v>321</v>
      </c>
      <c r="I21" s="217" t="s">
        <v>322</v>
      </c>
      <c r="J21" s="211">
        <v>34578</v>
      </c>
      <c r="K21" s="211">
        <v>34607</v>
      </c>
      <c r="L21" s="217">
        <f t="shared" si="0"/>
        <v>0.96666666666666667</v>
      </c>
      <c r="M21" s="210">
        <v>0</v>
      </c>
      <c r="N21" s="210">
        <v>112</v>
      </c>
      <c r="O21" s="221" t="s">
        <v>273</v>
      </c>
    </row>
    <row r="22" spans="1:15" ht="25.5" x14ac:dyDescent="0.25">
      <c r="A22" s="226"/>
      <c r="B22" s="226"/>
      <c r="C22" s="226"/>
      <c r="D22" s="226"/>
      <c r="E22" s="226"/>
      <c r="F22" s="226"/>
      <c r="G22" s="198">
        <v>17</v>
      </c>
      <c r="H22" s="217" t="s">
        <v>321</v>
      </c>
      <c r="I22" s="217" t="s">
        <v>323</v>
      </c>
      <c r="J22" s="220">
        <v>27781</v>
      </c>
      <c r="K22" s="220">
        <v>35155</v>
      </c>
      <c r="L22" s="217">
        <f t="shared" si="0"/>
        <v>245.8</v>
      </c>
      <c r="M22" s="210">
        <v>0</v>
      </c>
      <c r="N22" s="210">
        <v>113</v>
      </c>
      <c r="O22" s="221" t="s">
        <v>273</v>
      </c>
    </row>
    <row r="23" spans="1:15" x14ac:dyDescent="0.25">
      <c r="A23" s="226"/>
      <c r="B23" s="226"/>
      <c r="C23" s="226"/>
      <c r="D23" s="226"/>
      <c r="E23" s="226"/>
      <c r="F23" s="226"/>
      <c r="G23" s="226"/>
      <c r="H23" s="243"/>
      <c r="I23" s="226"/>
      <c r="J23" s="226"/>
      <c r="K23" s="258" t="s">
        <v>46</v>
      </c>
      <c r="L23" s="215">
        <f>+SUMPRODUCT(L6:L22,M6:M22)</f>
        <v>138.26666666666668</v>
      </c>
      <c r="M23" s="245"/>
      <c r="N23" s="226"/>
      <c r="O23" s="242"/>
    </row>
    <row r="24" spans="1:15" x14ac:dyDescent="0.25">
      <c r="H24" s="7"/>
      <c r="M24" s="8"/>
    </row>
    <row r="25" spans="1:15" x14ac:dyDescent="0.25">
      <c r="H25" s="7"/>
      <c r="M25" s="8"/>
    </row>
    <row r="26" spans="1:15" x14ac:dyDescent="0.25">
      <c r="H26" s="7"/>
      <c r="M26" s="8"/>
    </row>
    <row r="27" spans="1:15" x14ac:dyDescent="0.25">
      <c r="H27" s="7"/>
      <c r="M27" s="8"/>
    </row>
  </sheetData>
  <mergeCells count="4">
    <mergeCell ref="A2:O2"/>
    <mergeCell ref="A3:O3"/>
    <mergeCell ref="A4:E4"/>
    <mergeCell ref="G4: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Normal="100" workbookViewId="0">
      <pane xSplit="1" topLeftCell="B1" activePane="topRight" state="frozen"/>
      <selection activeCell="A60" sqref="A60"/>
      <selection pane="topRight"/>
    </sheetView>
  </sheetViews>
  <sheetFormatPr baseColWidth="10" defaultRowHeight="15.75" x14ac:dyDescent="0.25"/>
  <cols>
    <col min="1" max="1" width="60.85546875" style="93" customWidth="1"/>
    <col min="2" max="2" width="56.5703125" style="95" customWidth="1"/>
    <col min="3" max="3" width="21.42578125" style="94" customWidth="1"/>
    <col min="4" max="4" width="11.42578125" style="94"/>
    <col min="5" max="16384" width="11.42578125" style="93"/>
  </cols>
  <sheetData>
    <row r="1" spans="1:4" x14ac:dyDescent="0.25">
      <c r="A1" s="93" t="s">
        <v>215</v>
      </c>
    </row>
    <row r="2" spans="1:4" x14ac:dyDescent="0.25">
      <c r="A2" s="93" t="s">
        <v>216</v>
      </c>
    </row>
    <row r="3" spans="1:4" x14ac:dyDescent="0.25">
      <c r="C3" s="94" t="s">
        <v>217</v>
      </c>
    </row>
    <row r="4" spans="1:4" ht="16.5" thickBot="1" x14ac:dyDescent="0.3"/>
    <row r="5" spans="1:4" x14ac:dyDescent="0.25">
      <c r="A5" s="96" t="s">
        <v>218</v>
      </c>
      <c r="B5" s="98"/>
      <c r="C5" s="97" t="s">
        <v>1</v>
      </c>
      <c r="D5" s="97" t="s">
        <v>219</v>
      </c>
    </row>
    <row r="6" spans="1:4" x14ac:dyDescent="0.25">
      <c r="A6" s="99" t="s">
        <v>220</v>
      </c>
      <c r="B6" s="102" t="s">
        <v>221</v>
      </c>
      <c r="C6" s="100">
        <v>371</v>
      </c>
      <c r="D6" s="101" t="s">
        <v>222</v>
      </c>
    </row>
    <row r="7" spans="1:4" ht="47.25" x14ac:dyDescent="0.25">
      <c r="A7" s="99" t="s">
        <v>223</v>
      </c>
      <c r="B7" s="103" t="s">
        <v>224</v>
      </c>
      <c r="C7" s="100">
        <v>371</v>
      </c>
      <c r="D7" s="100" t="s">
        <v>225</v>
      </c>
    </row>
    <row r="8" spans="1:4" x14ac:dyDescent="0.25">
      <c r="A8" s="104" t="s">
        <v>226</v>
      </c>
      <c r="B8" s="101" t="s">
        <v>106</v>
      </c>
      <c r="C8" s="100">
        <v>371</v>
      </c>
      <c r="D8" s="100" t="s">
        <v>225</v>
      </c>
    </row>
    <row r="9" spans="1:4" x14ac:dyDescent="0.25">
      <c r="A9" s="105" t="s">
        <v>227</v>
      </c>
      <c r="B9" s="102" t="s">
        <v>228</v>
      </c>
      <c r="C9" s="100">
        <v>375</v>
      </c>
      <c r="D9" s="100" t="s">
        <v>225</v>
      </c>
    </row>
    <row r="10" spans="1:4" x14ac:dyDescent="0.25">
      <c r="A10" s="105"/>
      <c r="B10" s="102" t="s">
        <v>229</v>
      </c>
      <c r="C10" s="100">
        <v>375</v>
      </c>
      <c r="D10" s="100" t="s">
        <v>225</v>
      </c>
    </row>
    <row r="11" spans="1:4" s="106" customFormat="1" x14ac:dyDescent="0.25">
      <c r="A11" s="105"/>
      <c r="B11" s="102"/>
      <c r="C11" s="100"/>
      <c r="D11" s="100"/>
    </row>
    <row r="12" spans="1:4" s="106" customFormat="1" x14ac:dyDescent="0.25">
      <c r="A12" s="105" t="s">
        <v>230</v>
      </c>
      <c r="B12" s="100"/>
      <c r="C12" s="100"/>
      <c r="D12" s="100"/>
    </row>
    <row r="13" spans="1:4" s="106" customFormat="1" ht="31.5" x14ac:dyDescent="0.25">
      <c r="A13" s="107" t="s">
        <v>231</v>
      </c>
      <c r="B13" s="100" t="s">
        <v>70</v>
      </c>
      <c r="C13" s="100">
        <v>372</v>
      </c>
      <c r="D13" s="100" t="s">
        <v>225</v>
      </c>
    </row>
    <row r="14" spans="1:4" s="106" customFormat="1" ht="94.5" x14ac:dyDescent="0.25">
      <c r="A14" s="108" t="s">
        <v>232</v>
      </c>
      <c r="B14" s="100" t="s">
        <v>70</v>
      </c>
      <c r="C14" s="100">
        <v>372</v>
      </c>
      <c r="D14" s="100" t="s">
        <v>225</v>
      </c>
    </row>
    <row r="15" spans="1:4" s="109" customFormat="1" ht="63" x14ac:dyDescent="0.25">
      <c r="A15" s="108" t="s">
        <v>233</v>
      </c>
      <c r="B15" s="100" t="s">
        <v>70</v>
      </c>
      <c r="C15" s="100">
        <v>372</v>
      </c>
      <c r="D15" s="100" t="s">
        <v>225</v>
      </c>
    </row>
    <row r="16" spans="1:4" s="106" customFormat="1" ht="31.5" x14ac:dyDescent="0.25">
      <c r="A16" s="108" t="s">
        <v>234</v>
      </c>
      <c r="B16" s="100" t="s">
        <v>70</v>
      </c>
      <c r="C16" s="100">
        <v>372</v>
      </c>
      <c r="D16" s="100" t="s">
        <v>225</v>
      </c>
    </row>
    <row r="17" spans="1:4" s="106" customFormat="1" ht="78.75" x14ac:dyDescent="0.25">
      <c r="A17" s="110" t="s">
        <v>235</v>
      </c>
      <c r="B17" s="100" t="s">
        <v>70</v>
      </c>
      <c r="C17" s="103" t="s">
        <v>236</v>
      </c>
      <c r="D17" s="100" t="s">
        <v>225</v>
      </c>
    </row>
    <row r="18" spans="1:4" s="106" customFormat="1" ht="63" x14ac:dyDescent="0.25">
      <c r="A18" s="111" t="s">
        <v>237</v>
      </c>
      <c r="B18" s="100" t="s">
        <v>70</v>
      </c>
      <c r="C18" s="100">
        <v>372</v>
      </c>
      <c r="D18" s="100" t="s">
        <v>225</v>
      </c>
    </row>
    <row r="19" spans="1:4" s="106" customFormat="1" ht="95.25" customHeight="1" x14ac:dyDescent="0.25">
      <c r="A19" s="112" t="s">
        <v>238</v>
      </c>
      <c r="B19" s="113">
        <v>1677655980</v>
      </c>
      <c r="C19" s="100">
        <v>371</v>
      </c>
      <c r="D19" s="100" t="s">
        <v>225</v>
      </c>
    </row>
    <row r="20" spans="1:4" s="106" customFormat="1" x14ac:dyDescent="0.25">
      <c r="A20" s="105" t="s">
        <v>239</v>
      </c>
      <c r="B20" s="102"/>
      <c r="C20" s="100"/>
      <c r="D20" s="100"/>
    </row>
    <row r="21" spans="1:4" s="106" customFormat="1" x14ac:dyDescent="0.25">
      <c r="A21" s="115" t="s">
        <v>240</v>
      </c>
      <c r="B21" s="116">
        <v>41205</v>
      </c>
      <c r="C21" s="100">
        <v>371</v>
      </c>
      <c r="D21" s="100" t="s">
        <v>225</v>
      </c>
    </row>
    <row r="22" spans="1:4" s="106" customFormat="1" x14ac:dyDescent="0.25">
      <c r="A22" s="117" t="s">
        <v>241</v>
      </c>
      <c r="B22" s="114">
        <v>41315</v>
      </c>
      <c r="C22" s="100">
        <v>371</v>
      </c>
      <c r="D22" s="118" t="s">
        <v>225</v>
      </c>
    </row>
    <row r="23" spans="1:4" s="106" customFormat="1" ht="48.75" customHeight="1" x14ac:dyDescent="0.25">
      <c r="A23" s="119" t="s">
        <v>242</v>
      </c>
      <c r="B23" s="121"/>
      <c r="C23" s="120"/>
      <c r="D23" s="120"/>
    </row>
    <row r="24" spans="1:4" s="106" customFormat="1" ht="78.75" x14ac:dyDescent="0.25">
      <c r="A24" s="122" t="s">
        <v>243</v>
      </c>
      <c r="B24" s="121" t="s">
        <v>70</v>
      </c>
      <c r="C24" s="103" t="s">
        <v>236</v>
      </c>
      <c r="D24" s="100" t="s">
        <v>225</v>
      </c>
    </row>
    <row r="25" spans="1:4" s="106" customFormat="1" ht="78.75" x14ac:dyDescent="0.25">
      <c r="A25" s="123" t="s">
        <v>244</v>
      </c>
      <c r="B25" s="121" t="s">
        <v>245</v>
      </c>
      <c r="C25" s="103" t="s">
        <v>236</v>
      </c>
      <c r="D25" s="100" t="s">
        <v>225</v>
      </c>
    </row>
    <row r="26" spans="1:4" s="125" customFormat="1" ht="16.5" thickBot="1" x14ac:dyDescent="0.3">
      <c r="A26" s="124" t="s">
        <v>246</v>
      </c>
      <c r="B26" s="102" t="s">
        <v>70</v>
      </c>
      <c r="C26" s="100">
        <v>376</v>
      </c>
      <c r="D26" s="100" t="s">
        <v>225</v>
      </c>
    </row>
    <row r="27" spans="1:4" s="125" customFormat="1" ht="16.5" thickBot="1" x14ac:dyDescent="0.3">
      <c r="A27" s="126" t="s">
        <v>247</v>
      </c>
      <c r="B27" s="127"/>
      <c r="C27" s="127"/>
      <c r="D27" s="127"/>
    </row>
    <row r="28" spans="1:4" s="125" customFormat="1" x14ac:dyDescent="0.25">
      <c r="A28" s="93"/>
      <c r="B28" s="95"/>
      <c r="C28" s="94"/>
      <c r="D28" s="94"/>
    </row>
    <row r="29" spans="1:4" s="125" customFormat="1" x14ac:dyDescent="0.25">
      <c r="A29" s="93"/>
      <c r="B29" s="95"/>
      <c r="C29" s="94"/>
      <c r="D29" s="94"/>
    </row>
    <row r="30" spans="1:4" s="106" customFormat="1" x14ac:dyDescent="0.25">
      <c r="A30" s="93"/>
      <c r="B30" s="95"/>
      <c r="C30" s="94"/>
      <c r="D30" s="94"/>
    </row>
    <row r="31" spans="1:4" s="106" customFormat="1" x14ac:dyDescent="0.25">
      <c r="A31" s="93"/>
      <c r="B31" s="95"/>
      <c r="C31" s="94"/>
      <c r="D31" s="94"/>
    </row>
    <row r="32" spans="1:4" s="106" customFormat="1" x14ac:dyDescent="0.25">
      <c r="A32" s="93"/>
      <c r="B32" s="95"/>
      <c r="C32" s="94"/>
      <c r="D32" s="94"/>
    </row>
    <row r="33" spans="1:4" s="128" customFormat="1" x14ac:dyDescent="0.25">
      <c r="A33" s="93"/>
      <c r="B33" s="95"/>
      <c r="C33" s="94"/>
      <c r="D33" s="94"/>
    </row>
    <row r="42" spans="1:4" s="106" customFormat="1" x14ac:dyDescent="0.25">
      <c r="A42" s="93"/>
      <c r="B42" s="95"/>
      <c r="C42" s="94"/>
      <c r="D42" s="94"/>
    </row>
    <row r="43" spans="1:4" s="106" customFormat="1" ht="95.25" customHeight="1" x14ac:dyDescent="0.25">
      <c r="A43" s="93"/>
      <c r="B43" s="95"/>
      <c r="C43" s="94"/>
      <c r="D43" s="94"/>
    </row>
    <row r="44" spans="1:4" s="106" customFormat="1" x14ac:dyDescent="0.25">
      <c r="A44" s="93"/>
      <c r="B44" s="95"/>
      <c r="C44" s="94"/>
      <c r="D44" s="94"/>
    </row>
    <row r="45" spans="1:4" s="106" customFormat="1" x14ac:dyDescent="0.25">
      <c r="A45" s="93"/>
      <c r="B45" s="95"/>
      <c r="C45" s="94"/>
      <c r="D45" s="94"/>
    </row>
    <row r="46" spans="1:4" s="106" customFormat="1" x14ac:dyDescent="0.25">
      <c r="A46" s="93"/>
      <c r="B46" s="95"/>
      <c r="C46" s="94"/>
      <c r="D46" s="94"/>
    </row>
    <row r="47" spans="1:4" s="106" customFormat="1" ht="48.75" customHeight="1" x14ac:dyDescent="0.25">
      <c r="A47" s="93"/>
      <c r="B47" s="95"/>
      <c r="C47" s="94"/>
      <c r="D47" s="94"/>
    </row>
    <row r="48" spans="1:4" s="106" customFormat="1" x14ac:dyDescent="0.25">
      <c r="A48" s="93"/>
      <c r="B48" s="95"/>
      <c r="C48" s="94"/>
      <c r="D48" s="94"/>
    </row>
    <row r="49" spans="1:4" s="106" customFormat="1" x14ac:dyDescent="0.25">
      <c r="A49" s="93"/>
      <c r="B49" s="95"/>
      <c r="C49" s="94"/>
      <c r="D49" s="94"/>
    </row>
    <row r="68" spans="1:4" ht="69.75" customHeight="1" x14ac:dyDescent="0.25"/>
    <row r="73" spans="1:4" ht="63" customHeight="1" x14ac:dyDescent="0.25"/>
    <row r="74" spans="1:4" s="109" customFormat="1" x14ac:dyDescent="0.25">
      <c r="A74" s="93"/>
      <c r="B74" s="95"/>
      <c r="C74" s="94"/>
      <c r="D74" s="94"/>
    </row>
    <row r="76" spans="1:4" s="125" customFormat="1" x14ac:dyDescent="0.25">
      <c r="A76" s="93"/>
      <c r="B76" s="95"/>
      <c r="C76" s="94"/>
      <c r="D76" s="94"/>
    </row>
    <row r="77" spans="1:4" s="129" customFormat="1" x14ac:dyDescent="0.25">
      <c r="A77" s="93"/>
      <c r="B77" s="95"/>
      <c r="C77" s="94"/>
      <c r="D77" s="94"/>
    </row>
    <row r="78" spans="1:4" s="106" customFormat="1" x14ac:dyDescent="0.25">
      <c r="A78" s="93"/>
      <c r="B78" s="95"/>
      <c r="C78" s="94"/>
      <c r="D78" s="94"/>
    </row>
    <row r="79" spans="1:4" s="106" customFormat="1" x14ac:dyDescent="0.25">
      <c r="A79" s="93"/>
      <c r="B79" s="95"/>
      <c r="C79" s="94"/>
      <c r="D79" s="94"/>
    </row>
    <row r="80" spans="1:4" s="106" customFormat="1" x14ac:dyDescent="0.25">
      <c r="A80" s="93"/>
      <c r="B80" s="95"/>
      <c r="C80" s="94"/>
      <c r="D80" s="94"/>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pane xSplit="1" ySplit="2" topLeftCell="B3" activePane="bottomRight" state="frozen"/>
      <selection pane="topRight" activeCell="B1" sqref="B1"/>
      <selection pane="bottomLeft" activeCell="A3" sqref="A3"/>
      <selection pane="bottomRight" activeCell="A3" sqref="A3"/>
    </sheetView>
  </sheetViews>
  <sheetFormatPr baseColWidth="10" defaultRowHeight="16.5" x14ac:dyDescent="0.3"/>
  <cols>
    <col min="1" max="1" width="42.85546875" style="134" customWidth="1"/>
    <col min="2" max="2" width="33.42578125" style="135" customWidth="1"/>
    <col min="3" max="3" width="16.28515625" style="136" customWidth="1"/>
    <col min="4" max="4" width="16.28515625" style="135" customWidth="1"/>
    <col min="5" max="5" width="16.5703125" style="135" customWidth="1"/>
    <col min="6" max="6" width="33" style="131" customWidth="1"/>
    <col min="7" max="16384" width="11.42578125" style="131"/>
  </cols>
  <sheetData>
    <row r="1" spans="1:6" ht="23.25" x14ac:dyDescent="0.3">
      <c r="A1" s="157" t="s">
        <v>324</v>
      </c>
      <c r="B1" s="157"/>
      <c r="C1" s="157"/>
      <c r="D1" s="157"/>
      <c r="E1" s="157"/>
      <c r="F1" s="157"/>
    </row>
    <row r="2" spans="1:6" ht="39" customHeight="1" x14ac:dyDescent="0.3">
      <c r="A2" s="144" t="s">
        <v>5</v>
      </c>
      <c r="B2" s="145" t="s">
        <v>325</v>
      </c>
      <c r="C2" s="145" t="s">
        <v>326</v>
      </c>
      <c r="D2" s="145" t="s">
        <v>1</v>
      </c>
      <c r="E2" s="145" t="s">
        <v>34</v>
      </c>
      <c r="F2" s="145" t="s">
        <v>64</v>
      </c>
    </row>
    <row r="3" spans="1:6" ht="68.25" customHeight="1" x14ac:dyDescent="0.3">
      <c r="A3" s="132" t="s">
        <v>327</v>
      </c>
      <c r="B3" s="146" t="s">
        <v>328</v>
      </c>
      <c r="C3" s="147" t="s">
        <v>69</v>
      </c>
      <c r="D3" s="146">
        <v>6</v>
      </c>
      <c r="E3" s="146" t="s">
        <v>2</v>
      </c>
      <c r="F3" s="151" t="s">
        <v>344</v>
      </c>
    </row>
    <row r="4" spans="1:6" ht="49.5" x14ac:dyDescent="0.3">
      <c r="A4" s="132" t="s">
        <v>329</v>
      </c>
      <c r="B4" s="146" t="s">
        <v>328</v>
      </c>
      <c r="C4" s="147" t="s">
        <v>69</v>
      </c>
      <c r="D4" s="146" t="s">
        <v>69</v>
      </c>
      <c r="E4" s="146" t="s">
        <v>2</v>
      </c>
      <c r="F4" s="151" t="s">
        <v>344</v>
      </c>
    </row>
    <row r="5" spans="1:6" ht="66" x14ac:dyDescent="0.3">
      <c r="A5" s="133" t="s">
        <v>330</v>
      </c>
      <c r="B5" s="146" t="s">
        <v>331</v>
      </c>
      <c r="C5" s="147" t="s">
        <v>69</v>
      </c>
      <c r="D5" s="146">
        <v>164</v>
      </c>
      <c r="E5" s="146" t="s">
        <v>2</v>
      </c>
      <c r="F5" s="151" t="s">
        <v>344</v>
      </c>
    </row>
    <row r="6" spans="1:6" ht="27" x14ac:dyDescent="0.3">
      <c r="A6" s="133" t="s">
        <v>332</v>
      </c>
      <c r="B6" s="146" t="s">
        <v>331</v>
      </c>
      <c r="C6" s="147" t="s">
        <v>69</v>
      </c>
      <c r="D6" s="146">
        <v>291</v>
      </c>
      <c r="E6" s="146" t="s">
        <v>2</v>
      </c>
      <c r="F6" s="151" t="s">
        <v>344</v>
      </c>
    </row>
    <row r="7" spans="1:6" ht="66" x14ac:dyDescent="0.3">
      <c r="A7" s="133" t="s">
        <v>333</v>
      </c>
      <c r="B7" s="146" t="s">
        <v>328</v>
      </c>
      <c r="C7" s="148">
        <v>2.5789</v>
      </c>
      <c r="D7" s="146">
        <v>291</v>
      </c>
      <c r="E7" s="146" t="s">
        <v>2</v>
      </c>
      <c r="F7" s="151" t="s">
        <v>344</v>
      </c>
    </row>
    <row r="8" spans="1:6" ht="49.5" x14ac:dyDescent="0.3">
      <c r="A8" s="133" t="s">
        <v>334</v>
      </c>
      <c r="B8" s="146" t="s">
        <v>328</v>
      </c>
      <c r="C8" s="149">
        <v>1.617</v>
      </c>
      <c r="D8" s="146">
        <v>291</v>
      </c>
      <c r="E8" s="146" t="s">
        <v>2</v>
      </c>
      <c r="F8" s="151" t="s">
        <v>344</v>
      </c>
    </row>
    <row r="9" spans="1:6" ht="66" x14ac:dyDescent="0.3">
      <c r="A9" s="133" t="s">
        <v>335</v>
      </c>
      <c r="B9" s="146" t="s">
        <v>328</v>
      </c>
      <c r="C9" s="148">
        <v>0.27210000000000001</v>
      </c>
      <c r="D9" s="146">
        <v>291</v>
      </c>
      <c r="E9" s="146" t="s">
        <v>2</v>
      </c>
      <c r="F9" s="151" t="s">
        <v>344</v>
      </c>
    </row>
    <row r="10" spans="1:6" ht="66" x14ac:dyDescent="0.3">
      <c r="A10" s="133" t="s">
        <v>336</v>
      </c>
      <c r="B10" s="146" t="s">
        <v>328</v>
      </c>
      <c r="C10" s="148">
        <v>0.5877</v>
      </c>
      <c r="D10" s="146">
        <v>291</v>
      </c>
      <c r="E10" s="146" t="s">
        <v>2</v>
      </c>
      <c r="F10" s="151" t="s">
        <v>344</v>
      </c>
    </row>
    <row r="11" spans="1:6" ht="33" x14ac:dyDescent="0.3">
      <c r="A11" s="133" t="s">
        <v>337</v>
      </c>
      <c r="B11" s="146" t="s">
        <v>328</v>
      </c>
      <c r="C11" s="147">
        <v>1.0629999999999999</v>
      </c>
      <c r="D11" s="146">
        <v>291</v>
      </c>
      <c r="E11" s="146" t="s">
        <v>2</v>
      </c>
      <c r="F11" s="151" t="s">
        <v>344</v>
      </c>
    </row>
    <row r="12" spans="1:6" ht="66" x14ac:dyDescent="0.3">
      <c r="A12" s="133" t="s">
        <v>338</v>
      </c>
      <c r="B12" s="146" t="s">
        <v>331</v>
      </c>
      <c r="C12" s="147" t="s">
        <v>69</v>
      </c>
      <c r="D12" s="146" t="s">
        <v>339</v>
      </c>
      <c r="E12" s="146" t="s">
        <v>2</v>
      </c>
      <c r="F12" s="151" t="s">
        <v>344</v>
      </c>
    </row>
    <row r="13" spans="1:6" ht="45.75" customHeight="1" x14ac:dyDescent="0.3">
      <c r="A13" s="133" t="s">
        <v>340</v>
      </c>
      <c r="B13" s="146" t="s">
        <v>331</v>
      </c>
      <c r="C13" s="150">
        <v>2100000000</v>
      </c>
      <c r="D13" s="146" t="s">
        <v>343</v>
      </c>
      <c r="E13" s="146" t="s">
        <v>2</v>
      </c>
      <c r="F13" s="151" t="s">
        <v>344</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zoomScale="90" zoomScaleNormal="90" workbookViewId="0">
      <selection activeCell="C11" sqref="C11:G12"/>
    </sheetView>
  </sheetViews>
  <sheetFormatPr baseColWidth="10" defaultRowHeight="15" x14ac:dyDescent="0.25"/>
  <cols>
    <col min="2" max="2" width="50.42578125" bestFit="1" customWidth="1"/>
    <col min="3" max="3" width="35.28515625" customWidth="1"/>
    <col min="5" max="5" width="12.5703125" customWidth="1"/>
    <col min="6" max="6" width="11.85546875" customWidth="1"/>
    <col min="7" max="7" width="47.5703125" customWidth="1"/>
  </cols>
  <sheetData>
    <row r="3" spans="2:7" ht="16.5" customHeight="1" x14ac:dyDescent="0.25"/>
    <row r="9" spans="2:7" x14ac:dyDescent="0.25">
      <c r="B9" s="159" t="s">
        <v>31</v>
      </c>
      <c r="C9" s="159"/>
      <c r="D9" s="159"/>
      <c r="E9" s="159"/>
      <c r="F9" s="159"/>
      <c r="G9" s="159"/>
    </row>
    <row r="10" spans="2:7" x14ac:dyDescent="0.25">
      <c r="B10" s="159"/>
      <c r="C10" s="159"/>
      <c r="D10" s="159"/>
      <c r="E10" s="159"/>
      <c r="F10" s="159"/>
      <c r="G10" s="159"/>
    </row>
    <row r="11" spans="2:7" x14ac:dyDescent="0.25">
      <c r="B11" s="162" t="s">
        <v>33</v>
      </c>
      <c r="C11" s="163" t="s">
        <v>106</v>
      </c>
      <c r="D11" s="163"/>
      <c r="E11" s="163"/>
      <c r="F11" s="163"/>
      <c r="G11" s="163"/>
    </row>
    <row r="12" spans="2:7" x14ac:dyDescent="0.25">
      <c r="B12" s="162"/>
      <c r="C12" s="163"/>
      <c r="D12" s="163"/>
      <c r="E12" s="163"/>
      <c r="F12" s="163"/>
      <c r="G12" s="163"/>
    </row>
    <row r="13" spans="2:7" ht="18.75" customHeight="1" x14ac:dyDescent="0.25">
      <c r="B13" s="161" t="s">
        <v>32</v>
      </c>
      <c r="C13" s="160" t="s">
        <v>107</v>
      </c>
      <c r="D13" s="160"/>
      <c r="E13" s="160"/>
      <c r="F13" s="160"/>
      <c r="G13" s="160"/>
    </row>
    <row r="14" spans="2:7" ht="18.75" customHeight="1" x14ac:dyDescent="0.25">
      <c r="B14" s="161"/>
      <c r="C14" s="160" t="s">
        <v>108</v>
      </c>
      <c r="D14" s="160"/>
      <c r="E14" s="160"/>
      <c r="F14" s="160"/>
      <c r="G14" s="160"/>
    </row>
    <row r="15" spans="2:7" s="2" customFormat="1" ht="18.75" customHeight="1" x14ac:dyDescent="0.25">
      <c r="B15" s="137"/>
      <c r="C15" s="138"/>
      <c r="D15" s="138"/>
      <c r="E15" s="138"/>
      <c r="F15" s="138"/>
      <c r="G15" s="138"/>
    </row>
    <row r="16" spans="2:7" ht="18.75" customHeight="1" x14ac:dyDescent="0.25">
      <c r="B16" s="159" t="s">
        <v>103</v>
      </c>
      <c r="C16" s="159"/>
      <c r="D16" s="159"/>
      <c r="E16" s="159"/>
      <c r="F16" s="159"/>
      <c r="G16" s="159"/>
    </row>
    <row r="17" spans="2:7" ht="18.75" customHeight="1" x14ac:dyDescent="0.25">
      <c r="B17" s="159"/>
      <c r="C17" s="159"/>
      <c r="D17" s="159"/>
      <c r="E17" s="159"/>
      <c r="F17" s="159"/>
      <c r="G17" s="159"/>
    </row>
    <row r="18" spans="2:7" ht="21" x14ac:dyDescent="0.25">
      <c r="F18" s="18">
        <f>+IF(AND($F$20,$F$21,$F$22,$F$23,$F$29),1,0)</f>
        <v>1</v>
      </c>
      <c r="G18" s="75" t="str">
        <f>+IF(F18=1,"HABILITADO"&amp;B35,"RECHAZADO"&amp;B35)</f>
        <v>HABILITADO</v>
      </c>
    </row>
    <row r="19" spans="2:7" ht="30" x14ac:dyDescent="0.25">
      <c r="B19" s="20" t="s">
        <v>15</v>
      </c>
      <c r="C19" s="21" t="s">
        <v>30</v>
      </c>
      <c r="D19" s="20" t="s">
        <v>17</v>
      </c>
      <c r="E19" s="21" t="s">
        <v>18</v>
      </c>
      <c r="F19" s="20" t="s">
        <v>2</v>
      </c>
      <c r="G19" s="21" t="s">
        <v>22</v>
      </c>
    </row>
    <row r="20" spans="2:7" x14ac:dyDescent="0.25">
      <c r="B20" s="12" t="s">
        <v>16</v>
      </c>
      <c r="C20" s="14" t="s">
        <v>108</v>
      </c>
      <c r="D20" s="13">
        <v>7421</v>
      </c>
      <c r="E20" s="1" t="s">
        <v>11</v>
      </c>
      <c r="F20" s="13">
        <v>1</v>
      </c>
      <c r="G20" s="14" t="str">
        <f>+IF(F20=1,"HABILITADO","RECHAZADO")</f>
        <v>HABILITADO</v>
      </c>
    </row>
    <row r="21" spans="2:7" ht="30" x14ac:dyDescent="0.25">
      <c r="B21" s="12" t="s">
        <v>7</v>
      </c>
      <c r="C21" s="14" t="s">
        <v>114</v>
      </c>
      <c r="D21" s="17">
        <v>84</v>
      </c>
      <c r="E21" s="1">
        <f>+'CAP ORG TEC'!G20</f>
        <v>721</v>
      </c>
      <c r="F21" s="13">
        <f>+IF(E21&gt;=D21,1,0)</f>
        <v>1</v>
      </c>
      <c r="G21" s="14" t="str">
        <f>+IF(F21=1,"HABILITADO","RECHAZADO")</f>
        <v>HABILITADO</v>
      </c>
    </row>
    <row r="22" spans="2:7" x14ac:dyDescent="0.25">
      <c r="B22" s="12" t="s">
        <v>13</v>
      </c>
      <c r="C22" s="14" t="s">
        <v>108</v>
      </c>
      <c r="D22" s="17">
        <v>5</v>
      </c>
      <c r="E22" s="82">
        <f>+'EXP PROB'!$E$20</f>
        <v>15.3589041</v>
      </c>
      <c r="F22" s="13">
        <f>+IF(E22&gt;=D22,1,0)</f>
        <v>1</v>
      </c>
      <c r="G22" s="14" t="str">
        <f>+IF(F22=1,"HABILITADO","RECHAZADO")</f>
        <v>HABILITADO</v>
      </c>
    </row>
    <row r="23" spans="2:7" x14ac:dyDescent="0.25">
      <c r="B23" s="12" t="s">
        <v>19</v>
      </c>
      <c r="C23" s="14" t="s">
        <v>108</v>
      </c>
      <c r="D23" s="12"/>
      <c r="E23" s="12"/>
      <c r="F23" s="13">
        <f>+IF(AND(F24:F26),1,0)</f>
        <v>1</v>
      </c>
      <c r="G23" s="14" t="str">
        <f>+IF(F23=1,"HABILITADO","RECHAZADO")</f>
        <v>HABILITADO</v>
      </c>
    </row>
    <row r="24" spans="2:7" x14ac:dyDescent="0.25">
      <c r="B24" s="15" t="s">
        <v>23</v>
      </c>
      <c r="C24" s="14"/>
      <c r="D24" s="16">
        <f>ROUND(50%*(16776549795/566700),2)</f>
        <v>14801.97</v>
      </c>
      <c r="E24" s="83">
        <f>+'EXP ACREDITADA'!T29</f>
        <v>26581.108424583814</v>
      </c>
      <c r="F24" s="13">
        <f>+IF(E24&gt;=D24,1,0)</f>
        <v>1</v>
      </c>
      <c r="G24" s="14"/>
    </row>
    <row r="25" spans="2:7" x14ac:dyDescent="0.25">
      <c r="B25" s="15" t="s">
        <v>24</v>
      </c>
      <c r="C25" s="14"/>
      <c r="D25" s="17">
        <v>1000</v>
      </c>
      <c r="E25" s="83">
        <f>+'EXP ACREDITADA'!L29</f>
        <v>10515</v>
      </c>
      <c r="F25" s="13">
        <f>+IF(E25&gt;=D25,1,0)</f>
        <v>1</v>
      </c>
      <c r="G25" s="14"/>
    </row>
    <row r="26" spans="2:7" x14ac:dyDescent="0.25">
      <c r="B26" s="15" t="s">
        <v>25</v>
      </c>
      <c r="C26" s="14"/>
      <c r="D26" s="17">
        <v>40</v>
      </c>
      <c r="E26" s="39">
        <f>+'EXP ACREDITADA'!M29</f>
        <v>180</v>
      </c>
      <c r="F26" s="13">
        <f>+IF(E26&gt;=D26,1,0)</f>
        <v>1</v>
      </c>
      <c r="G26" s="14"/>
    </row>
    <row r="27" spans="2:7" s="52" customFormat="1" x14ac:dyDescent="0.25">
      <c r="B27" s="140"/>
      <c r="C27" s="141"/>
      <c r="D27" s="142"/>
      <c r="E27" s="143"/>
      <c r="F27" s="18"/>
      <c r="G27" s="141"/>
    </row>
    <row r="28" spans="2:7" ht="21" x14ac:dyDescent="0.25">
      <c r="B28" s="159" t="s">
        <v>341</v>
      </c>
      <c r="C28" s="159"/>
      <c r="D28" s="159"/>
      <c r="E28" s="159"/>
      <c r="F28" s="159"/>
      <c r="G28" s="159"/>
    </row>
    <row r="29" spans="2:7" x14ac:dyDescent="0.25">
      <c r="B29" s="139" t="s">
        <v>0</v>
      </c>
      <c r="C29" s="77" t="s">
        <v>11</v>
      </c>
      <c r="D29" s="158" t="s">
        <v>261</v>
      </c>
      <c r="E29" s="158"/>
      <c r="F29" s="13">
        <f>+IF(AND(F30:F33),1,0)</f>
        <v>1</v>
      </c>
      <c r="G29" s="14" t="str">
        <f>+IF(F29=1,"CUMPLE","NO CUMPLE")</f>
        <v>CUMPLE</v>
      </c>
    </row>
    <row r="30" spans="2:7" x14ac:dyDescent="0.25">
      <c r="B30" s="15" t="s">
        <v>26</v>
      </c>
      <c r="C30" s="14"/>
      <c r="D30" s="17">
        <v>10</v>
      </c>
      <c r="E30" s="68">
        <f>+'DIR GENERAL'!E14</f>
        <v>10.832500000000001</v>
      </c>
      <c r="F30" s="13">
        <f>+IF(E30&gt;=D30,1,0)</f>
        <v>1</v>
      </c>
      <c r="G30" s="14" t="str">
        <f t="shared" ref="G30:G33" si="0">+IF(F30=1,"CUMPLE","NO CUMPLE")</f>
        <v>CUMPLE</v>
      </c>
    </row>
    <row r="31" spans="2:7" x14ac:dyDescent="0.25">
      <c r="B31" s="15" t="s">
        <v>28</v>
      </c>
      <c r="C31" s="14"/>
      <c r="D31" s="17">
        <v>7</v>
      </c>
      <c r="E31" s="68">
        <f>+JURIDICO!E14</f>
        <v>17.355833333333333</v>
      </c>
      <c r="F31" s="13">
        <f>+IF(E31&gt;=D31,1,0)</f>
        <v>1</v>
      </c>
      <c r="G31" s="14" t="str">
        <f t="shared" si="0"/>
        <v>CUMPLE</v>
      </c>
    </row>
    <row r="32" spans="2:7" x14ac:dyDescent="0.25">
      <c r="B32" s="15" t="s">
        <v>27</v>
      </c>
      <c r="C32" s="14"/>
      <c r="D32" s="17">
        <v>7</v>
      </c>
      <c r="E32" s="68">
        <f>+TECNICO!E14</f>
        <v>15.32</v>
      </c>
      <c r="F32" s="13">
        <f>+IF(E32&gt;=D32,1,0)</f>
        <v>1</v>
      </c>
      <c r="G32" s="14" t="str">
        <f t="shared" si="0"/>
        <v>CUMPLE</v>
      </c>
    </row>
    <row r="33" spans="2:7" x14ac:dyDescent="0.25">
      <c r="B33" s="15" t="s">
        <v>29</v>
      </c>
      <c r="C33" s="14"/>
      <c r="D33" s="17">
        <v>7</v>
      </c>
      <c r="E33" s="68">
        <f>+ADMINISTRATIVO!E14</f>
        <v>11.522222222222224</v>
      </c>
      <c r="F33" s="13">
        <f>+IF(E33&gt;=D33,1,0)</f>
        <v>1</v>
      </c>
      <c r="G33" s="14" t="str">
        <f t="shared" si="0"/>
        <v>CUMPLE</v>
      </c>
    </row>
  </sheetData>
  <mergeCells count="9">
    <mergeCell ref="D29:E29"/>
    <mergeCell ref="B9:G10"/>
    <mergeCell ref="C13:G13"/>
    <mergeCell ref="C14:G14"/>
    <mergeCell ref="B13:B14"/>
    <mergeCell ref="B16:G17"/>
    <mergeCell ref="B11:B12"/>
    <mergeCell ref="C11:G12"/>
    <mergeCell ref="B28:G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0"/>
  <sheetViews>
    <sheetView workbookViewId="0">
      <selection activeCell="B11" sqref="B11:F12"/>
    </sheetView>
  </sheetViews>
  <sheetFormatPr baseColWidth="10" defaultRowHeight="15" x14ac:dyDescent="0.25"/>
  <cols>
    <col min="2" max="2" width="20.140625" bestFit="1" customWidth="1"/>
    <col min="3" max="3" width="57.140625" customWidth="1"/>
    <col min="6" max="6" width="36" customWidth="1"/>
  </cols>
  <sheetData>
    <row r="3" spans="2:7" ht="16.5" customHeight="1" x14ac:dyDescent="0.25"/>
    <row r="9" spans="2:7" ht="15" customHeight="1" x14ac:dyDescent="0.25">
      <c r="B9" s="164" t="s">
        <v>31</v>
      </c>
      <c r="C9" s="164"/>
      <c r="D9" s="164"/>
      <c r="E9" s="164"/>
      <c r="F9" s="164"/>
      <c r="G9" s="23"/>
    </row>
    <row r="10" spans="2:7" ht="15" customHeight="1" x14ac:dyDescent="0.25">
      <c r="B10" s="164"/>
      <c r="C10" s="164"/>
      <c r="D10" s="164"/>
      <c r="E10" s="164"/>
      <c r="F10" s="164"/>
      <c r="G10" s="23"/>
    </row>
    <row r="11" spans="2:7" ht="15" customHeight="1" x14ac:dyDescent="0.25">
      <c r="B11" s="164" t="s">
        <v>16</v>
      </c>
      <c r="C11" s="164"/>
      <c r="D11" s="164"/>
      <c r="E11" s="164"/>
      <c r="F11" s="164"/>
      <c r="G11" s="23"/>
    </row>
    <row r="12" spans="2:7" ht="15" customHeight="1" x14ac:dyDescent="0.25">
      <c r="B12" s="164"/>
      <c r="C12" s="164"/>
      <c r="D12" s="164"/>
      <c r="E12" s="164"/>
      <c r="F12" s="164"/>
      <c r="G12" s="23"/>
    </row>
    <row r="13" spans="2:7" x14ac:dyDescent="0.25">
      <c r="B13" s="161" t="s">
        <v>33</v>
      </c>
      <c r="C13" s="165" t="s">
        <v>106</v>
      </c>
      <c r="D13" s="165"/>
      <c r="E13" s="165"/>
      <c r="F13" s="165"/>
      <c r="G13" s="19"/>
    </row>
    <row r="14" spans="2:7" x14ac:dyDescent="0.25">
      <c r="B14" s="161"/>
      <c r="C14" s="165"/>
      <c r="D14" s="165"/>
      <c r="E14" s="165"/>
      <c r="F14" s="165"/>
      <c r="G14" s="19"/>
    </row>
    <row r="15" spans="2:7" ht="18.75" customHeight="1" x14ac:dyDescent="0.25">
      <c r="B15" s="161" t="s">
        <v>32</v>
      </c>
      <c r="C15" s="165" t="str">
        <f>+'EVAL TECN'!C13:G13</f>
        <v>TÜV RHEINLAND COLOMBIA SAS</v>
      </c>
      <c r="D15" s="165"/>
      <c r="E15" s="165"/>
      <c r="F15" s="165"/>
      <c r="G15" s="19"/>
    </row>
    <row r="16" spans="2:7" ht="18.75" customHeight="1" x14ac:dyDescent="0.25">
      <c r="B16" s="161"/>
      <c r="C16" s="165" t="str">
        <f>+'EVAL TECN'!C14:G14</f>
        <v>GERIS ENGHENARIA E SERVICOS LTDA</v>
      </c>
      <c r="D16" s="165"/>
      <c r="E16" s="165"/>
      <c r="F16" s="165"/>
      <c r="G16" s="19"/>
    </row>
    <row r="17" spans="2:7" ht="18.75" customHeight="1" x14ac:dyDescent="0.25">
      <c r="B17" s="22"/>
      <c r="C17" s="8"/>
      <c r="D17" s="8"/>
      <c r="E17" s="8"/>
      <c r="F17" s="8"/>
      <c r="G17" s="8"/>
    </row>
    <row r="18" spans="2:7" x14ac:dyDescent="0.25">
      <c r="B18" s="170" t="s">
        <v>36</v>
      </c>
      <c r="C18" s="171"/>
      <c r="D18" s="26" t="s">
        <v>1</v>
      </c>
      <c r="E18" s="26" t="s">
        <v>2</v>
      </c>
      <c r="F18" s="26" t="s">
        <v>35</v>
      </c>
    </row>
    <row r="19" spans="2:7" ht="123" customHeight="1" x14ac:dyDescent="0.25">
      <c r="B19" s="166" t="s">
        <v>3</v>
      </c>
      <c r="C19" s="167"/>
      <c r="D19" s="4" t="s">
        <v>111</v>
      </c>
      <c r="E19" s="3" t="s">
        <v>2</v>
      </c>
      <c r="F19" s="5" t="s">
        <v>110</v>
      </c>
    </row>
    <row r="20" spans="2:7" ht="198.75" customHeight="1" x14ac:dyDescent="0.25">
      <c r="B20" s="168" t="s">
        <v>4</v>
      </c>
      <c r="C20" s="169"/>
      <c r="D20" s="25" t="s">
        <v>105</v>
      </c>
      <c r="E20" s="25" t="s">
        <v>2</v>
      </c>
      <c r="F20" s="76" t="s">
        <v>109</v>
      </c>
    </row>
  </sheetData>
  <mergeCells count="10">
    <mergeCell ref="B13:B14"/>
    <mergeCell ref="B9:F10"/>
    <mergeCell ref="B11:F12"/>
    <mergeCell ref="C13:F14"/>
    <mergeCell ref="B20:C20"/>
    <mergeCell ref="B18:C18"/>
    <mergeCell ref="B15:B16"/>
    <mergeCell ref="C15:F15"/>
    <mergeCell ref="C16:F16"/>
    <mergeCell ref="B19:C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23"/>
  <sheetViews>
    <sheetView zoomScale="80" zoomScaleNormal="80" workbookViewId="0">
      <selection activeCell="B11" sqref="B11:I12"/>
    </sheetView>
  </sheetViews>
  <sheetFormatPr baseColWidth="10" defaultRowHeight="15" x14ac:dyDescent="0.25"/>
  <cols>
    <col min="2" max="2" width="25" customWidth="1"/>
    <col min="3" max="3" width="57.140625" customWidth="1"/>
    <col min="4" max="4" width="29" customWidth="1"/>
    <col min="5" max="5" width="16.5703125" customWidth="1"/>
    <col min="6" max="7" width="15.140625" customWidth="1"/>
    <col min="9" max="9" width="36" customWidth="1"/>
    <col min="10" max="10" width="23" customWidth="1"/>
  </cols>
  <sheetData>
    <row r="3" spans="2:9" ht="16.5" customHeight="1" x14ac:dyDescent="0.25"/>
    <row r="8" spans="2:9" x14ac:dyDescent="0.25">
      <c r="D8">
        <f>+'EVAL TECN'!C13:G13</f>
        <v>0</v>
      </c>
    </row>
    <row r="9" spans="2:9" ht="15" customHeight="1" x14ac:dyDescent="0.25">
      <c r="B9" s="159" t="s">
        <v>31</v>
      </c>
      <c r="C9" s="159"/>
      <c r="D9" s="159"/>
      <c r="E9" s="159"/>
      <c r="F9" s="159"/>
      <c r="G9" s="159"/>
      <c r="H9" s="159"/>
      <c r="I9" s="159"/>
    </row>
    <row r="10" spans="2:9" ht="15" customHeight="1" x14ac:dyDescent="0.25">
      <c r="B10" s="159"/>
      <c r="C10" s="159"/>
      <c r="D10" s="159"/>
      <c r="E10" s="159"/>
      <c r="F10" s="159"/>
      <c r="G10" s="159"/>
      <c r="H10" s="159"/>
      <c r="I10" s="159"/>
    </row>
    <row r="11" spans="2:9" ht="15" customHeight="1" x14ac:dyDescent="0.25">
      <c r="B11" s="159" t="s">
        <v>7</v>
      </c>
      <c r="C11" s="159"/>
      <c r="D11" s="159"/>
      <c r="E11" s="159"/>
      <c r="F11" s="159"/>
      <c r="G11" s="159"/>
      <c r="H11" s="159"/>
      <c r="I11" s="159"/>
    </row>
    <row r="12" spans="2:9" ht="15" customHeight="1" x14ac:dyDescent="0.25">
      <c r="B12" s="159"/>
      <c r="C12" s="159"/>
      <c r="D12" s="159"/>
      <c r="E12" s="159"/>
      <c r="F12" s="159"/>
      <c r="G12" s="159"/>
      <c r="H12" s="159"/>
      <c r="I12" s="159"/>
    </row>
    <row r="13" spans="2:9" x14ac:dyDescent="0.25">
      <c r="B13" s="162" t="s">
        <v>33</v>
      </c>
      <c r="C13" s="165" t="str">
        <f>+'RUP CIIU'!C13:F14</f>
        <v>CONSORCIO FIBRA 2012</v>
      </c>
      <c r="D13" s="165"/>
      <c r="E13" s="165"/>
      <c r="F13" s="165"/>
      <c r="G13" s="165"/>
      <c r="H13" s="165"/>
      <c r="I13" s="165"/>
    </row>
    <row r="14" spans="2:9" x14ac:dyDescent="0.25">
      <c r="B14" s="162"/>
      <c r="C14" s="165"/>
      <c r="D14" s="165"/>
      <c r="E14" s="165"/>
      <c r="F14" s="165"/>
      <c r="G14" s="165"/>
      <c r="H14" s="165"/>
      <c r="I14" s="165"/>
    </row>
    <row r="15" spans="2:9" ht="18.75" customHeight="1" x14ac:dyDescent="0.25">
      <c r="B15" s="161" t="s">
        <v>32</v>
      </c>
      <c r="C15" s="165" t="str">
        <f>+'EVAL TECN'!C13:G13</f>
        <v>TÜV RHEINLAND COLOMBIA SAS</v>
      </c>
      <c r="D15" s="165"/>
      <c r="E15" s="165"/>
      <c r="F15" s="165"/>
      <c r="G15" s="165"/>
      <c r="H15" s="165"/>
      <c r="I15" s="165"/>
    </row>
    <row r="16" spans="2:9" ht="18.75" customHeight="1" x14ac:dyDescent="0.25">
      <c r="B16" s="161"/>
      <c r="C16" s="165" t="str">
        <f>+'EVAL TECN'!C14:G14</f>
        <v>GERIS ENGHENARIA E SERVICOS LTDA</v>
      </c>
      <c r="D16" s="165"/>
      <c r="E16" s="165"/>
      <c r="F16" s="165"/>
      <c r="G16" s="165"/>
      <c r="H16" s="165"/>
      <c r="I16" s="165"/>
    </row>
    <row r="18" spans="2:9" x14ac:dyDescent="0.25">
      <c r="B18" t="s">
        <v>5</v>
      </c>
      <c r="C18">
        <v>84</v>
      </c>
    </row>
    <row r="19" spans="2:9" s="6" customFormat="1" ht="60" x14ac:dyDescent="0.25">
      <c r="B19" s="172" t="s">
        <v>37</v>
      </c>
      <c r="C19" s="173"/>
      <c r="D19" s="21" t="s">
        <v>6</v>
      </c>
      <c r="E19" s="21" t="s">
        <v>7</v>
      </c>
      <c r="F19" s="21" t="s">
        <v>1</v>
      </c>
      <c r="G19" s="21" t="s">
        <v>8</v>
      </c>
      <c r="H19" s="21" t="s">
        <v>2</v>
      </c>
      <c r="I19" s="21" t="s">
        <v>35</v>
      </c>
    </row>
    <row r="20" spans="2:9" ht="96.75" customHeight="1" x14ac:dyDescent="0.25">
      <c r="B20" s="180" t="s">
        <v>9</v>
      </c>
      <c r="C20" s="181"/>
      <c r="D20" s="3" t="s">
        <v>112</v>
      </c>
      <c r="E20" s="3">
        <f>5+580+35+50+40</f>
        <v>710</v>
      </c>
      <c r="F20" s="4" t="s">
        <v>113</v>
      </c>
      <c r="G20" s="174">
        <f>+E20+E21</f>
        <v>721</v>
      </c>
      <c r="H20" s="176">
        <f>+IF(G20&gt;=$C$18,1,0)</f>
        <v>1</v>
      </c>
      <c r="I20" s="178" t="s">
        <v>115</v>
      </c>
    </row>
    <row r="21" spans="2:9" ht="96.75" customHeight="1" x14ac:dyDescent="0.25">
      <c r="B21" s="182"/>
      <c r="C21" s="183"/>
      <c r="D21" s="3" t="s">
        <v>107</v>
      </c>
      <c r="E21" s="3">
        <f>1+8+2</f>
        <v>11</v>
      </c>
      <c r="F21" s="3">
        <v>282</v>
      </c>
      <c r="G21" s="175"/>
      <c r="H21" s="177"/>
      <c r="I21" s="179"/>
    </row>
    <row r="22" spans="2:9" ht="36" customHeight="1" x14ac:dyDescent="0.25">
      <c r="B22" s="184" t="s">
        <v>10</v>
      </c>
      <c r="C22" s="184"/>
      <c r="D22" s="3" t="s">
        <v>112</v>
      </c>
      <c r="E22" s="3" t="s">
        <v>11</v>
      </c>
      <c r="F22" s="3">
        <v>163</v>
      </c>
      <c r="G22" s="174" t="s">
        <v>11</v>
      </c>
      <c r="H22" s="176">
        <v>1</v>
      </c>
      <c r="I22" s="178" t="s">
        <v>116</v>
      </c>
    </row>
    <row r="23" spans="2:9" ht="36" customHeight="1" x14ac:dyDescent="0.25">
      <c r="B23" s="184"/>
      <c r="C23" s="184"/>
      <c r="D23" s="3" t="s">
        <v>107</v>
      </c>
      <c r="E23" s="3" t="s">
        <v>11</v>
      </c>
      <c r="F23" s="3">
        <v>163</v>
      </c>
      <c r="G23" s="175"/>
      <c r="H23" s="177"/>
      <c r="I23" s="179"/>
    </row>
  </sheetData>
  <mergeCells count="16">
    <mergeCell ref="G20:G21"/>
    <mergeCell ref="H20:H21"/>
    <mergeCell ref="I20:I21"/>
    <mergeCell ref="B20:C21"/>
    <mergeCell ref="B22:C23"/>
    <mergeCell ref="I22:I23"/>
    <mergeCell ref="H22:H23"/>
    <mergeCell ref="G22:G23"/>
    <mergeCell ref="B19:C19"/>
    <mergeCell ref="B15:B16"/>
    <mergeCell ref="B9:I10"/>
    <mergeCell ref="B11:I12"/>
    <mergeCell ref="B13:B14"/>
    <mergeCell ref="C13:I14"/>
    <mergeCell ref="C15:I15"/>
    <mergeCell ref="C16:I1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21"/>
  <sheetViews>
    <sheetView workbookViewId="0">
      <selection activeCell="B11" sqref="B11:G12"/>
    </sheetView>
  </sheetViews>
  <sheetFormatPr baseColWidth="10" defaultRowHeight="15" x14ac:dyDescent="0.25"/>
  <cols>
    <col min="2" max="2" width="18.42578125" customWidth="1"/>
    <col min="3" max="3" width="57.140625" customWidth="1"/>
    <col min="5" max="5" width="13" customWidth="1"/>
    <col min="7" max="7" width="36" customWidth="1"/>
    <col min="8" max="8" width="23" customWidth="1"/>
  </cols>
  <sheetData>
    <row r="3" spans="2:7" ht="16.5" customHeight="1" x14ac:dyDescent="0.25"/>
    <row r="9" spans="2:7" ht="15" customHeight="1" x14ac:dyDescent="0.25">
      <c r="B9" s="164" t="s">
        <v>31</v>
      </c>
      <c r="C9" s="164"/>
      <c r="D9" s="164"/>
      <c r="E9" s="164"/>
      <c r="F9" s="164"/>
      <c r="G9" s="164"/>
    </row>
    <row r="10" spans="2:7" ht="15" customHeight="1" x14ac:dyDescent="0.25">
      <c r="B10" s="164"/>
      <c r="C10" s="164"/>
      <c r="D10" s="164"/>
      <c r="E10" s="164"/>
      <c r="F10" s="164"/>
      <c r="G10" s="164"/>
    </row>
    <row r="11" spans="2:7" ht="15" customHeight="1" x14ac:dyDescent="0.25">
      <c r="B11" s="164" t="s">
        <v>13</v>
      </c>
      <c r="C11" s="164"/>
      <c r="D11" s="164"/>
      <c r="E11" s="164"/>
      <c r="F11" s="164"/>
      <c r="G11" s="164"/>
    </row>
    <row r="12" spans="2:7" ht="15" customHeight="1" x14ac:dyDescent="0.25">
      <c r="B12" s="164"/>
      <c r="C12" s="164"/>
      <c r="D12" s="164"/>
      <c r="E12" s="164"/>
      <c r="F12" s="164"/>
      <c r="G12" s="164"/>
    </row>
    <row r="13" spans="2:7" x14ac:dyDescent="0.25">
      <c r="B13" s="161" t="s">
        <v>33</v>
      </c>
      <c r="C13" s="165" t="str">
        <f>+'RUP CIIU'!C13:F14</f>
        <v>CONSORCIO FIBRA 2012</v>
      </c>
      <c r="D13" s="165"/>
      <c r="E13" s="165"/>
      <c r="F13" s="165"/>
      <c r="G13" s="165"/>
    </row>
    <row r="14" spans="2:7" x14ac:dyDescent="0.25">
      <c r="B14" s="161"/>
      <c r="C14" s="165"/>
      <c r="D14" s="165"/>
      <c r="E14" s="165"/>
      <c r="F14" s="165"/>
      <c r="G14" s="165"/>
    </row>
    <row r="15" spans="2:7" ht="18.75" customHeight="1" x14ac:dyDescent="0.25">
      <c r="B15" s="161" t="s">
        <v>32</v>
      </c>
      <c r="C15" s="165" t="str">
        <f>+'EVAL TECN'!C13:G13</f>
        <v>TÜV RHEINLAND COLOMBIA SAS</v>
      </c>
      <c r="D15" s="165"/>
      <c r="E15" s="165"/>
      <c r="F15" s="165"/>
      <c r="G15" s="165"/>
    </row>
    <row r="16" spans="2:7" ht="18.75" customHeight="1" x14ac:dyDescent="0.25">
      <c r="B16" s="161"/>
      <c r="C16" s="165" t="str">
        <f>+'EVAL TECN'!C14:G14</f>
        <v>GERIS ENGHENARIA E SERVICOS LTDA</v>
      </c>
      <c r="D16" s="165"/>
      <c r="E16" s="165"/>
      <c r="F16" s="165"/>
      <c r="G16" s="165"/>
    </row>
    <row r="18" spans="2:7" x14ac:dyDescent="0.25">
      <c r="B18" t="s">
        <v>5</v>
      </c>
      <c r="C18">
        <v>5</v>
      </c>
    </row>
    <row r="19" spans="2:7" s="7" customFormat="1" ht="33" customHeight="1" x14ac:dyDescent="0.25">
      <c r="B19" s="27" t="s">
        <v>38</v>
      </c>
      <c r="C19" s="27"/>
      <c r="D19" s="21" t="s">
        <v>1</v>
      </c>
      <c r="E19" s="21" t="s">
        <v>12</v>
      </c>
      <c r="F19" s="21" t="s">
        <v>2</v>
      </c>
      <c r="G19" s="21" t="s">
        <v>35</v>
      </c>
    </row>
    <row r="20" spans="2:7" ht="96.75" customHeight="1" x14ac:dyDescent="0.25">
      <c r="B20" s="185" t="s">
        <v>39</v>
      </c>
      <c r="C20" s="186"/>
      <c r="D20" s="3" t="s">
        <v>117</v>
      </c>
      <c r="E20" s="11">
        <v>15.3589041</v>
      </c>
      <c r="F20" s="3">
        <f>+IF(E20&gt;=C18,1,0)</f>
        <v>1</v>
      </c>
      <c r="G20" s="5" t="s">
        <v>119</v>
      </c>
    </row>
    <row r="21" spans="2:7" ht="123.75" customHeight="1" x14ac:dyDescent="0.25">
      <c r="B21" s="185" t="s">
        <v>14</v>
      </c>
      <c r="C21" s="186"/>
      <c r="D21" s="3">
        <v>163</v>
      </c>
      <c r="E21" s="3" t="s">
        <v>11</v>
      </c>
      <c r="F21" s="49">
        <v>1</v>
      </c>
      <c r="G21" s="5" t="s">
        <v>118</v>
      </c>
    </row>
  </sheetData>
  <mergeCells count="9">
    <mergeCell ref="B20:C20"/>
    <mergeCell ref="B21:C21"/>
    <mergeCell ref="B13:B14"/>
    <mergeCell ref="B9:G10"/>
    <mergeCell ref="B11:G12"/>
    <mergeCell ref="C13:G14"/>
    <mergeCell ref="C15:G15"/>
    <mergeCell ref="C16:G16"/>
    <mergeCell ref="B15:B1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29"/>
  <sheetViews>
    <sheetView showGridLines="0" topLeftCell="A7" zoomScale="80" zoomScaleNormal="80" workbookViewId="0">
      <selection activeCell="D11" sqref="D11:W12"/>
    </sheetView>
  </sheetViews>
  <sheetFormatPr baseColWidth="10" defaultRowHeight="15" x14ac:dyDescent="0.25"/>
  <cols>
    <col min="2" max="2" width="22" customWidth="1"/>
    <col min="3" max="3" width="21" customWidth="1"/>
    <col min="4" max="4" width="21" style="7" customWidth="1"/>
    <col min="5" max="5" width="32.28515625" customWidth="1"/>
    <col min="6" max="6" width="10.7109375" customWidth="1"/>
    <col min="7" max="7" width="11.5703125" bestFit="1" customWidth="1"/>
    <col min="8" max="8" width="14.42578125" customWidth="1"/>
    <col min="9" max="11" width="24.42578125" customWidth="1"/>
    <col min="12" max="12" width="11.28515625" customWidth="1"/>
    <col min="13" max="13" width="9.7109375" customWidth="1"/>
    <col min="14" max="14" width="20" customWidth="1"/>
    <col min="15" max="15" width="16.140625" customWidth="1"/>
    <col min="16" max="16" width="22" customWidth="1"/>
    <col min="17" max="17" width="13.28515625" customWidth="1"/>
    <col min="18" max="18" width="24.5703125" customWidth="1"/>
    <col min="19" max="20" width="20.28515625" customWidth="1"/>
    <col min="21" max="21" width="11.140625" customWidth="1"/>
    <col min="22" max="22" width="8.7109375" customWidth="1"/>
    <col min="23" max="23" width="20.85546875" customWidth="1"/>
    <col min="262" max="262" width="5.42578125" bestFit="1" customWidth="1"/>
    <col min="263" max="263" width="14" customWidth="1"/>
    <col min="264" max="264" width="20.7109375" customWidth="1"/>
    <col min="265" max="265" width="10.7109375" customWidth="1"/>
    <col min="266" max="266" width="10.5703125" customWidth="1"/>
    <col min="267" max="267" width="13.140625" customWidth="1"/>
    <col min="268" max="268" width="16.28515625" customWidth="1"/>
    <col min="269" max="269" width="11.28515625" customWidth="1"/>
    <col min="270" max="270" width="7.5703125" bestFit="1" customWidth="1"/>
    <col min="271" max="272" width="13.85546875" customWidth="1"/>
    <col min="273" max="274" width="13.28515625" customWidth="1"/>
    <col min="275" max="275" width="20.28515625" customWidth="1"/>
    <col min="276" max="277" width="11.140625" customWidth="1"/>
    <col min="278" max="278" width="8.7109375" customWidth="1"/>
    <col min="279" max="279" width="20.85546875" customWidth="1"/>
    <col min="518" max="518" width="5.42578125" bestFit="1" customWidth="1"/>
    <col min="519" max="519" width="14" customWidth="1"/>
    <col min="520" max="520" width="20.7109375" customWidth="1"/>
    <col min="521" max="521" width="10.7109375" customWidth="1"/>
    <col min="522" max="522" width="10.5703125" customWidth="1"/>
    <col min="523" max="523" width="13.140625" customWidth="1"/>
    <col min="524" max="524" width="16.28515625" customWidth="1"/>
    <col min="525" max="525" width="11.28515625" customWidth="1"/>
    <col min="526" max="526" width="7.5703125" bestFit="1" customWidth="1"/>
    <col min="527" max="528" width="13.85546875" customWidth="1"/>
    <col min="529" max="530" width="13.28515625" customWidth="1"/>
    <col min="531" max="531" width="20.28515625" customWidth="1"/>
    <col min="532" max="533" width="11.140625" customWidth="1"/>
    <col min="534" max="534" width="8.7109375" customWidth="1"/>
    <col min="535" max="535" width="20.85546875" customWidth="1"/>
    <col min="774" max="774" width="5.42578125" bestFit="1" customWidth="1"/>
    <col min="775" max="775" width="14" customWidth="1"/>
    <col min="776" max="776" width="20.7109375" customWidth="1"/>
    <col min="777" max="777" width="10.7109375" customWidth="1"/>
    <col min="778" max="778" width="10.5703125" customWidth="1"/>
    <col min="779" max="779" width="13.140625" customWidth="1"/>
    <col min="780" max="780" width="16.28515625" customWidth="1"/>
    <col min="781" max="781" width="11.28515625" customWidth="1"/>
    <col min="782" max="782" width="7.5703125" bestFit="1" customWidth="1"/>
    <col min="783" max="784" width="13.85546875" customWidth="1"/>
    <col min="785" max="786" width="13.28515625" customWidth="1"/>
    <col min="787" max="787" width="20.28515625" customWidth="1"/>
    <col min="788" max="789" width="11.140625" customWidth="1"/>
    <col min="790" max="790" width="8.7109375" customWidth="1"/>
    <col min="791" max="791" width="20.85546875" customWidth="1"/>
    <col min="1030" max="1030" width="5.42578125" bestFit="1" customWidth="1"/>
    <col min="1031" max="1031" width="14" customWidth="1"/>
    <col min="1032" max="1032" width="20.7109375" customWidth="1"/>
    <col min="1033" max="1033" width="10.7109375" customWidth="1"/>
    <col min="1034" max="1034" width="10.5703125" customWidth="1"/>
    <col min="1035" max="1035" width="13.140625" customWidth="1"/>
    <col min="1036" max="1036" width="16.28515625" customWidth="1"/>
    <col min="1037" max="1037" width="11.28515625" customWidth="1"/>
    <col min="1038" max="1038" width="7.5703125" bestFit="1" customWidth="1"/>
    <col min="1039" max="1040" width="13.85546875" customWidth="1"/>
    <col min="1041" max="1042" width="13.28515625" customWidth="1"/>
    <col min="1043" max="1043" width="20.28515625" customWidth="1"/>
    <col min="1044" max="1045" width="11.140625" customWidth="1"/>
    <col min="1046" max="1046" width="8.7109375" customWidth="1"/>
    <col min="1047" max="1047" width="20.85546875" customWidth="1"/>
    <col min="1286" max="1286" width="5.42578125" bestFit="1" customWidth="1"/>
    <col min="1287" max="1287" width="14" customWidth="1"/>
    <col min="1288" max="1288" width="20.7109375" customWidth="1"/>
    <col min="1289" max="1289" width="10.7109375" customWidth="1"/>
    <col min="1290" max="1290" width="10.5703125" customWidth="1"/>
    <col min="1291" max="1291" width="13.140625" customWidth="1"/>
    <col min="1292" max="1292" width="16.28515625" customWidth="1"/>
    <col min="1293" max="1293" width="11.28515625" customWidth="1"/>
    <col min="1294" max="1294" width="7.5703125" bestFit="1" customWidth="1"/>
    <col min="1295" max="1296" width="13.85546875" customWidth="1"/>
    <col min="1297" max="1298" width="13.28515625" customWidth="1"/>
    <col min="1299" max="1299" width="20.28515625" customWidth="1"/>
    <col min="1300" max="1301" width="11.140625" customWidth="1"/>
    <col min="1302" max="1302" width="8.7109375" customWidth="1"/>
    <col min="1303" max="1303" width="20.85546875" customWidth="1"/>
    <col min="1542" max="1542" width="5.42578125" bestFit="1" customWidth="1"/>
    <col min="1543" max="1543" width="14" customWidth="1"/>
    <col min="1544" max="1544" width="20.7109375" customWidth="1"/>
    <col min="1545" max="1545" width="10.7109375" customWidth="1"/>
    <col min="1546" max="1546" width="10.5703125" customWidth="1"/>
    <col min="1547" max="1547" width="13.140625" customWidth="1"/>
    <col min="1548" max="1548" width="16.28515625" customWidth="1"/>
    <col min="1549" max="1549" width="11.28515625" customWidth="1"/>
    <col min="1550" max="1550" width="7.5703125" bestFit="1" customWidth="1"/>
    <col min="1551" max="1552" width="13.85546875" customWidth="1"/>
    <col min="1553" max="1554" width="13.28515625" customWidth="1"/>
    <col min="1555" max="1555" width="20.28515625" customWidth="1"/>
    <col min="1556" max="1557" width="11.140625" customWidth="1"/>
    <col min="1558" max="1558" width="8.7109375" customWidth="1"/>
    <col min="1559" max="1559" width="20.85546875" customWidth="1"/>
    <col min="1798" max="1798" width="5.42578125" bestFit="1" customWidth="1"/>
    <col min="1799" max="1799" width="14" customWidth="1"/>
    <col min="1800" max="1800" width="20.7109375" customWidth="1"/>
    <col min="1801" max="1801" width="10.7109375" customWidth="1"/>
    <col min="1802" max="1802" width="10.5703125" customWidth="1"/>
    <col min="1803" max="1803" width="13.140625" customWidth="1"/>
    <col min="1804" max="1804" width="16.28515625" customWidth="1"/>
    <col min="1805" max="1805" width="11.28515625" customWidth="1"/>
    <col min="1806" max="1806" width="7.5703125" bestFit="1" customWidth="1"/>
    <col min="1807" max="1808" width="13.85546875" customWidth="1"/>
    <col min="1809" max="1810" width="13.28515625" customWidth="1"/>
    <col min="1811" max="1811" width="20.28515625" customWidth="1"/>
    <col min="1812" max="1813" width="11.140625" customWidth="1"/>
    <col min="1814" max="1814" width="8.7109375" customWidth="1"/>
    <col min="1815" max="1815" width="20.85546875" customWidth="1"/>
    <col min="2054" max="2054" width="5.42578125" bestFit="1" customWidth="1"/>
    <col min="2055" max="2055" width="14" customWidth="1"/>
    <col min="2056" max="2056" width="20.7109375" customWidth="1"/>
    <col min="2057" max="2057" width="10.7109375" customWidth="1"/>
    <col min="2058" max="2058" width="10.5703125" customWidth="1"/>
    <col min="2059" max="2059" width="13.140625" customWidth="1"/>
    <col min="2060" max="2060" width="16.28515625" customWidth="1"/>
    <col min="2061" max="2061" width="11.28515625" customWidth="1"/>
    <col min="2062" max="2062" width="7.5703125" bestFit="1" customWidth="1"/>
    <col min="2063" max="2064" width="13.85546875" customWidth="1"/>
    <col min="2065" max="2066" width="13.28515625" customWidth="1"/>
    <col min="2067" max="2067" width="20.28515625" customWidth="1"/>
    <col min="2068" max="2069" width="11.140625" customWidth="1"/>
    <col min="2070" max="2070" width="8.7109375" customWidth="1"/>
    <col min="2071" max="2071" width="20.85546875" customWidth="1"/>
    <col min="2310" max="2310" width="5.42578125" bestFit="1" customWidth="1"/>
    <col min="2311" max="2311" width="14" customWidth="1"/>
    <col min="2312" max="2312" width="20.7109375" customWidth="1"/>
    <col min="2313" max="2313" width="10.7109375" customWidth="1"/>
    <col min="2314" max="2314" width="10.5703125" customWidth="1"/>
    <col min="2315" max="2315" width="13.140625" customWidth="1"/>
    <col min="2316" max="2316" width="16.28515625" customWidth="1"/>
    <col min="2317" max="2317" width="11.28515625" customWidth="1"/>
    <col min="2318" max="2318" width="7.5703125" bestFit="1" customWidth="1"/>
    <col min="2319" max="2320" width="13.85546875" customWidth="1"/>
    <col min="2321" max="2322" width="13.28515625" customWidth="1"/>
    <col min="2323" max="2323" width="20.28515625" customWidth="1"/>
    <col min="2324" max="2325" width="11.140625" customWidth="1"/>
    <col min="2326" max="2326" width="8.7109375" customWidth="1"/>
    <col min="2327" max="2327" width="20.85546875" customWidth="1"/>
    <col min="2566" max="2566" width="5.42578125" bestFit="1" customWidth="1"/>
    <col min="2567" max="2567" width="14" customWidth="1"/>
    <col min="2568" max="2568" width="20.7109375" customWidth="1"/>
    <col min="2569" max="2569" width="10.7109375" customWidth="1"/>
    <col min="2570" max="2570" width="10.5703125" customWidth="1"/>
    <col min="2571" max="2571" width="13.140625" customWidth="1"/>
    <col min="2572" max="2572" width="16.28515625" customWidth="1"/>
    <col min="2573" max="2573" width="11.28515625" customWidth="1"/>
    <col min="2574" max="2574" width="7.5703125" bestFit="1" customWidth="1"/>
    <col min="2575" max="2576" width="13.85546875" customWidth="1"/>
    <col min="2577" max="2578" width="13.28515625" customWidth="1"/>
    <col min="2579" max="2579" width="20.28515625" customWidth="1"/>
    <col min="2580" max="2581" width="11.140625" customWidth="1"/>
    <col min="2582" max="2582" width="8.7109375" customWidth="1"/>
    <col min="2583" max="2583" width="20.85546875" customWidth="1"/>
    <col min="2822" max="2822" width="5.42578125" bestFit="1" customWidth="1"/>
    <col min="2823" max="2823" width="14" customWidth="1"/>
    <col min="2824" max="2824" width="20.7109375" customWidth="1"/>
    <col min="2825" max="2825" width="10.7109375" customWidth="1"/>
    <col min="2826" max="2826" width="10.5703125" customWidth="1"/>
    <col min="2827" max="2827" width="13.140625" customWidth="1"/>
    <col min="2828" max="2828" width="16.28515625" customWidth="1"/>
    <col min="2829" max="2829" width="11.28515625" customWidth="1"/>
    <col min="2830" max="2830" width="7.5703125" bestFit="1" customWidth="1"/>
    <col min="2831" max="2832" width="13.85546875" customWidth="1"/>
    <col min="2833" max="2834" width="13.28515625" customWidth="1"/>
    <col min="2835" max="2835" width="20.28515625" customWidth="1"/>
    <col min="2836" max="2837" width="11.140625" customWidth="1"/>
    <col min="2838" max="2838" width="8.7109375" customWidth="1"/>
    <col min="2839" max="2839" width="20.85546875" customWidth="1"/>
    <col min="3078" max="3078" width="5.42578125" bestFit="1" customWidth="1"/>
    <col min="3079" max="3079" width="14" customWidth="1"/>
    <col min="3080" max="3080" width="20.7109375" customWidth="1"/>
    <col min="3081" max="3081" width="10.7109375" customWidth="1"/>
    <col min="3082" max="3082" width="10.5703125" customWidth="1"/>
    <col min="3083" max="3083" width="13.140625" customWidth="1"/>
    <col min="3084" max="3084" width="16.28515625" customWidth="1"/>
    <col min="3085" max="3085" width="11.28515625" customWidth="1"/>
    <col min="3086" max="3086" width="7.5703125" bestFit="1" customWidth="1"/>
    <col min="3087" max="3088" width="13.85546875" customWidth="1"/>
    <col min="3089" max="3090" width="13.28515625" customWidth="1"/>
    <col min="3091" max="3091" width="20.28515625" customWidth="1"/>
    <col min="3092" max="3093" width="11.140625" customWidth="1"/>
    <col min="3094" max="3094" width="8.7109375" customWidth="1"/>
    <col min="3095" max="3095" width="20.85546875" customWidth="1"/>
    <col min="3334" max="3334" width="5.42578125" bestFit="1" customWidth="1"/>
    <col min="3335" max="3335" width="14" customWidth="1"/>
    <col min="3336" max="3336" width="20.7109375" customWidth="1"/>
    <col min="3337" max="3337" width="10.7109375" customWidth="1"/>
    <col min="3338" max="3338" width="10.5703125" customWidth="1"/>
    <col min="3339" max="3339" width="13.140625" customWidth="1"/>
    <col min="3340" max="3340" width="16.28515625" customWidth="1"/>
    <col min="3341" max="3341" width="11.28515625" customWidth="1"/>
    <col min="3342" max="3342" width="7.5703125" bestFit="1" customWidth="1"/>
    <col min="3343" max="3344" width="13.85546875" customWidth="1"/>
    <col min="3345" max="3346" width="13.28515625" customWidth="1"/>
    <col min="3347" max="3347" width="20.28515625" customWidth="1"/>
    <col min="3348" max="3349" width="11.140625" customWidth="1"/>
    <col min="3350" max="3350" width="8.7109375" customWidth="1"/>
    <col min="3351" max="3351" width="20.85546875" customWidth="1"/>
    <col min="3590" max="3590" width="5.42578125" bestFit="1" customWidth="1"/>
    <col min="3591" max="3591" width="14" customWidth="1"/>
    <col min="3592" max="3592" width="20.7109375" customWidth="1"/>
    <col min="3593" max="3593" width="10.7109375" customWidth="1"/>
    <col min="3594" max="3594" width="10.5703125" customWidth="1"/>
    <col min="3595" max="3595" width="13.140625" customWidth="1"/>
    <col min="3596" max="3596" width="16.28515625" customWidth="1"/>
    <col min="3597" max="3597" width="11.28515625" customWidth="1"/>
    <col min="3598" max="3598" width="7.5703125" bestFit="1" customWidth="1"/>
    <col min="3599" max="3600" width="13.85546875" customWidth="1"/>
    <col min="3601" max="3602" width="13.28515625" customWidth="1"/>
    <col min="3603" max="3603" width="20.28515625" customWidth="1"/>
    <col min="3604" max="3605" width="11.140625" customWidth="1"/>
    <col min="3606" max="3606" width="8.7109375" customWidth="1"/>
    <col min="3607" max="3607" width="20.85546875" customWidth="1"/>
    <col min="3846" max="3846" width="5.42578125" bestFit="1" customWidth="1"/>
    <col min="3847" max="3847" width="14" customWidth="1"/>
    <col min="3848" max="3848" width="20.7109375" customWidth="1"/>
    <col min="3849" max="3849" width="10.7109375" customWidth="1"/>
    <col min="3850" max="3850" width="10.5703125" customWidth="1"/>
    <col min="3851" max="3851" width="13.140625" customWidth="1"/>
    <col min="3852" max="3852" width="16.28515625" customWidth="1"/>
    <col min="3853" max="3853" width="11.28515625" customWidth="1"/>
    <col min="3854" max="3854" width="7.5703125" bestFit="1" customWidth="1"/>
    <col min="3855" max="3856" width="13.85546875" customWidth="1"/>
    <col min="3857" max="3858" width="13.28515625" customWidth="1"/>
    <col min="3859" max="3859" width="20.28515625" customWidth="1"/>
    <col min="3860" max="3861" width="11.140625" customWidth="1"/>
    <col min="3862" max="3862" width="8.7109375" customWidth="1"/>
    <col min="3863" max="3863" width="20.85546875" customWidth="1"/>
    <col min="4102" max="4102" width="5.42578125" bestFit="1" customWidth="1"/>
    <col min="4103" max="4103" width="14" customWidth="1"/>
    <col min="4104" max="4104" width="20.7109375" customWidth="1"/>
    <col min="4105" max="4105" width="10.7109375" customWidth="1"/>
    <col min="4106" max="4106" width="10.5703125" customWidth="1"/>
    <col min="4107" max="4107" width="13.140625" customWidth="1"/>
    <col min="4108" max="4108" width="16.28515625" customWidth="1"/>
    <col min="4109" max="4109" width="11.28515625" customWidth="1"/>
    <col min="4110" max="4110" width="7.5703125" bestFit="1" customWidth="1"/>
    <col min="4111" max="4112" width="13.85546875" customWidth="1"/>
    <col min="4113" max="4114" width="13.28515625" customWidth="1"/>
    <col min="4115" max="4115" width="20.28515625" customWidth="1"/>
    <col min="4116" max="4117" width="11.140625" customWidth="1"/>
    <col min="4118" max="4118" width="8.7109375" customWidth="1"/>
    <col min="4119" max="4119" width="20.85546875" customWidth="1"/>
    <col min="4358" max="4358" width="5.42578125" bestFit="1" customWidth="1"/>
    <col min="4359" max="4359" width="14" customWidth="1"/>
    <col min="4360" max="4360" width="20.7109375" customWidth="1"/>
    <col min="4361" max="4361" width="10.7109375" customWidth="1"/>
    <col min="4362" max="4362" width="10.5703125" customWidth="1"/>
    <col min="4363" max="4363" width="13.140625" customWidth="1"/>
    <col min="4364" max="4364" width="16.28515625" customWidth="1"/>
    <col min="4365" max="4365" width="11.28515625" customWidth="1"/>
    <col min="4366" max="4366" width="7.5703125" bestFit="1" customWidth="1"/>
    <col min="4367" max="4368" width="13.85546875" customWidth="1"/>
    <col min="4369" max="4370" width="13.28515625" customWidth="1"/>
    <col min="4371" max="4371" width="20.28515625" customWidth="1"/>
    <col min="4372" max="4373" width="11.140625" customWidth="1"/>
    <col min="4374" max="4374" width="8.7109375" customWidth="1"/>
    <col min="4375" max="4375" width="20.85546875" customWidth="1"/>
    <col min="4614" max="4614" width="5.42578125" bestFit="1" customWidth="1"/>
    <col min="4615" max="4615" width="14" customWidth="1"/>
    <col min="4616" max="4616" width="20.7109375" customWidth="1"/>
    <col min="4617" max="4617" width="10.7109375" customWidth="1"/>
    <col min="4618" max="4618" width="10.5703125" customWidth="1"/>
    <col min="4619" max="4619" width="13.140625" customWidth="1"/>
    <col min="4620" max="4620" width="16.28515625" customWidth="1"/>
    <col min="4621" max="4621" width="11.28515625" customWidth="1"/>
    <col min="4622" max="4622" width="7.5703125" bestFit="1" customWidth="1"/>
    <col min="4623" max="4624" width="13.85546875" customWidth="1"/>
    <col min="4625" max="4626" width="13.28515625" customWidth="1"/>
    <col min="4627" max="4627" width="20.28515625" customWidth="1"/>
    <col min="4628" max="4629" width="11.140625" customWidth="1"/>
    <col min="4630" max="4630" width="8.7109375" customWidth="1"/>
    <col min="4631" max="4631" width="20.85546875" customWidth="1"/>
    <col min="4870" max="4870" width="5.42578125" bestFit="1" customWidth="1"/>
    <col min="4871" max="4871" width="14" customWidth="1"/>
    <col min="4872" max="4872" width="20.7109375" customWidth="1"/>
    <col min="4873" max="4873" width="10.7109375" customWidth="1"/>
    <col min="4874" max="4874" width="10.5703125" customWidth="1"/>
    <col min="4875" max="4875" width="13.140625" customWidth="1"/>
    <col min="4876" max="4876" width="16.28515625" customWidth="1"/>
    <col min="4877" max="4877" width="11.28515625" customWidth="1"/>
    <col min="4878" max="4878" width="7.5703125" bestFit="1" customWidth="1"/>
    <col min="4879" max="4880" width="13.85546875" customWidth="1"/>
    <col min="4881" max="4882" width="13.28515625" customWidth="1"/>
    <col min="4883" max="4883" width="20.28515625" customWidth="1"/>
    <col min="4884" max="4885" width="11.140625" customWidth="1"/>
    <col min="4886" max="4886" width="8.7109375" customWidth="1"/>
    <col min="4887" max="4887" width="20.85546875" customWidth="1"/>
    <col min="5126" max="5126" width="5.42578125" bestFit="1" customWidth="1"/>
    <col min="5127" max="5127" width="14" customWidth="1"/>
    <col min="5128" max="5128" width="20.7109375" customWidth="1"/>
    <col min="5129" max="5129" width="10.7109375" customWidth="1"/>
    <col min="5130" max="5130" width="10.5703125" customWidth="1"/>
    <col min="5131" max="5131" width="13.140625" customWidth="1"/>
    <col min="5132" max="5132" width="16.28515625" customWidth="1"/>
    <col min="5133" max="5133" width="11.28515625" customWidth="1"/>
    <col min="5134" max="5134" width="7.5703125" bestFit="1" customWidth="1"/>
    <col min="5135" max="5136" width="13.85546875" customWidth="1"/>
    <col min="5137" max="5138" width="13.28515625" customWidth="1"/>
    <col min="5139" max="5139" width="20.28515625" customWidth="1"/>
    <col min="5140" max="5141" width="11.140625" customWidth="1"/>
    <col min="5142" max="5142" width="8.7109375" customWidth="1"/>
    <col min="5143" max="5143" width="20.85546875" customWidth="1"/>
    <col min="5382" max="5382" width="5.42578125" bestFit="1" customWidth="1"/>
    <col min="5383" max="5383" width="14" customWidth="1"/>
    <col min="5384" max="5384" width="20.7109375" customWidth="1"/>
    <col min="5385" max="5385" width="10.7109375" customWidth="1"/>
    <col min="5386" max="5386" width="10.5703125" customWidth="1"/>
    <col min="5387" max="5387" width="13.140625" customWidth="1"/>
    <col min="5388" max="5388" width="16.28515625" customWidth="1"/>
    <col min="5389" max="5389" width="11.28515625" customWidth="1"/>
    <col min="5390" max="5390" width="7.5703125" bestFit="1" customWidth="1"/>
    <col min="5391" max="5392" width="13.85546875" customWidth="1"/>
    <col min="5393" max="5394" width="13.28515625" customWidth="1"/>
    <col min="5395" max="5395" width="20.28515625" customWidth="1"/>
    <col min="5396" max="5397" width="11.140625" customWidth="1"/>
    <col min="5398" max="5398" width="8.7109375" customWidth="1"/>
    <col min="5399" max="5399" width="20.85546875" customWidth="1"/>
    <col min="5638" max="5638" width="5.42578125" bestFit="1" customWidth="1"/>
    <col min="5639" max="5639" width="14" customWidth="1"/>
    <col min="5640" max="5640" width="20.7109375" customWidth="1"/>
    <col min="5641" max="5641" width="10.7109375" customWidth="1"/>
    <col min="5642" max="5642" width="10.5703125" customWidth="1"/>
    <col min="5643" max="5643" width="13.140625" customWidth="1"/>
    <col min="5644" max="5644" width="16.28515625" customWidth="1"/>
    <col min="5645" max="5645" width="11.28515625" customWidth="1"/>
    <col min="5646" max="5646" width="7.5703125" bestFit="1" customWidth="1"/>
    <col min="5647" max="5648" width="13.85546875" customWidth="1"/>
    <col min="5649" max="5650" width="13.28515625" customWidth="1"/>
    <col min="5651" max="5651" width="20.28515625" customWidth="1"/>
    <col min="5652" max="5653" width="11.140625" customWidth="1"/>
    <col min="5654" max="5654" width="8.7109375" customWidth="1"/>
    <col min="5655" max="5655" width="20.85546875" customWidth="1"/>
    <col min="5894" max="5894" width="5.42578125" bestFit="1" customWidth="1"/>
    <col min="5895" max="5895" width="14" customWidth="1"/>
    <col min="5896" max="5896" width="20.7109375" customWidth="1"/>
    <col min="5897" max="5897" width="10.7109375" customWidth="1"/>
    <col min="5898" max="5898" width="10.5703125" customWidth="1"/>
    <col min="5899" max="5899" width="13.140625" customWidth="1"/>
    <col min="5900" max="5900" width="16.28515625" customWidth="1"/>
    <col min="5901" max="5901" width="11.28515625" customWidth="1"/>
    <col min="5902" max="5902" width="7.5703125" bestFit="1" customWidth="1"/>
    <col min="5903" max="5904" width="13.85546875" customWidth="1"/>
    <col min="5905" max="5906" width="13.28515625" customWidth="1"/>
    <col min="5907" max="5907" width="20.28515625" customWidth="1"/>
    <col min="5908" max="5909" width="11.140625" customWidth="1"/>
    <col min="5910" max="5910" width="8.7109375" customWidth="1"/>
    <col min="5911" max="5911" width="20.85546875" customWidth="1"/>
    <col min="6150" max="6150" width="5.42578125" bestFit="1" customWidth="1"/>
    <col min="6151" max="6151" width="14" customWidth="1"/>
    <col min="6152" max="6152" width="20.7109375" customWidth="1"/>
    <col min="6153" max="6153" width="10.7109375" customWidth="1"/>
    <col min="6154" max="6154" width="10.5703125" customWidth="1"/>
    <col min="6155" max="6155" width="13.140625" customWidth="1"/>
    <col min="6156" max="6156" width="16.28515625" customWidth="1"/>
    <col min="6157" max="6157" width="11.28515625" customWidth="1"/>
    <col min="6158" max="6158" width="7.5703125" bestFit="1" customWidth="1"/>
    <col min="6159" max="6160" width="13.85546875" customWidth="1"/>
    <col min="6161" max="6162" width="13.28515625" customWidth="1"/>
    <col min="6163" max="6163" width="20.28515625" customWidth="1"/>
    <col min="6164" max="6165" width="11.140625" customWidth="1"/>
    <col min="6166" max="6166" width="8.7109375" customWidth="1"/>
    <col min="6167" max="6167" width="20.85546875" customWidth="1"/>
    <col min="6406" max="6406" width="5.42578125" bestFit="1" customWidth="1"/>
    <col min="6407" max="6407" width="14" customWidth="1"/>
    <col min="6408" max="6408" width="20.7109375" customWidth="1"/>
    <col min="6409" max="6409" width="10.7109375" customWidth="1"/>
    <col min="6410" max="6410" width="10.5703125" customWidth="1"/>
    <col min="6411" max="6411" width="13.140625" customWidth="1"/>
    <col min="6412" max="6412" width="16.28515625" customWidth="1"/>
    <col min="6413" max="6413" width="11.28515625" customWidth="1"/>
    <col min="6414" max="6414" width="7.5703125" bestFit="1" customWidth="1"/>
    <col min="6415" max="6416" width="13.85546875" customWidth="1"/>
    <col min="6417" max="6418" width="13.28515625" customWidth="1"/>
    <col min="6419" max="6419" width="20.28515625" customWidth="1"/>
    <col min="6420" max="6421" width="11.140625" customWidth="1"/>
    <col min="6422" max="6422" width="8.7109375" customWidth="1"/>
    <col min="6423" max="6423" width="20.85546875" customWidth="1"/>
    <col min="6662" max="6662" width="5.42578125" bestFit="1" customWidth="1"/>
    <col min="6663" max="6663" width="14" customWidth="1"/>
    <col min="6664" max="6664" width="20.7109375" customWidth="1"/>
    <col min="6665" max="6665" width="10.7109375" customWidth="1"/>
    <col min="6666" max="6666" width="10.5703125" customWidth="1"/>
    <col min="6667" max="6667" width="13.140625" customWidth="1"/>
    <col min="6668" max="6668" width="16.28515625" customWidth="1"/>
    <col min="6669" max="6669" width="11.28515625" customWidth="1"/>
    <col min="6670" max="6670" width="7.5703125" bestFit="1" customWidth="1"/>
    <col min="6671" max="6672" width="13.85546875" customWidth="1"/>
    <col min="6673" max="6674" width="13.28515625" customWidth="1"/>
    <col min="6675" max="6675" width="20.28515625" customWidth="1"/>
    <col min="6676" max="6677" width="11.140625" customWidth="1"/>
    <col min="6678" max="6678" width="8.7109375" customWidth="1"/>
    <col min="6679" max="6679" width="20.85546875" customWidth="1"/>
    <col min="6918" max="6918" width="5.42578125" bestFit="1" customWidth="1"/>
    <col min="6919" max="6919" width="14" customWidth="1"/>
    <col min="6920" max="6920" width="20.7109375" customWidth="1"/>
    <col min="6921" max="6921" width="10.7109375" customWidth="1"/>
    <col min="6922" max="6922" width="10.5703125" customWidth="1"/>
    <col min="6923" max="6923" width="13.140625" customWidth="1"/>
    <col min="6924" max="6924" width="16.28515625" customWidth="1"/>
    <col min="6925" max="6925" width="11.28515625" customWidth="1"/>
    <col min="6926" max="6926" width="7.5703125" bestFit="1" customWidth="1"/>
    <col min="6927" max="6928" width="13.85546875" customWidth="1"/>
    <col min="6929" max="6930" width="13.28515625" customWidth="1"/>
    <col min="6931" max="6931" width="20.28515625" customWidth="1"/>
    <col min="6932" max="6933" width="11.140625" customWidth="1"/>
    <col min="6934" max="6934" width="8.7109375" customWidth="1"/>
    <col min="6935" max="6935" width="20.85546875" customWidth="1"/>
    <col min="7174" max="7174" width="5.42578125" bestFit="1" customWidth="1"/>
    <col min="7175" max="7175" width="14" customWidth="1"/>
    <col min="7176" max="7176" width="20.7109375" customWidth="1"/>
    <col min="7177" max="7177" width="10.7109375" customWidth="1"/>
    <col min="7178" max="7178" width="10.5703125" customWidth="1"/>
    <col min="7179" max="7179" width="13.140625" customWidth="1"/>
    <col min="7180" max="7180" width="16.28515625" customWidth="1"/>
    <col min="7181" max="7181" width="11.28515625" customWidth="1"/>
    <col min="7182" max="7182" width="7.5703125" bestFit="1" customWidth="1"/>
    <col min="7183" max="7184" width="13.85546875" customWidth="1"/>
    <col min="7185" max="7186" width="13.28515625" customWidth="1"/>
    <col min="7187" max="7187" width="20.28515625" customWidth="1"/>
    <col min="7188" max="7189" width="11.140625" customWidth="1"/>
    <col min="7190" max="7190" width="8.7109375" customWidth="1"/>
    <col min="7191" max="7191" width="20.85546875" customWidth="1"/>
    <col min="7430" max="7430" width="5.42578125" bestFit="1" customWidth="1"/>
    <col min="7431" max="7431" width="14" customWidth="1"/>
    <col min="7432" max="7432" width="20.7109375" customWidth="1"/>
    <col min="7433" max="7433" width="10.7109375" customWidth="1"/>
    <col min="7434" max="7434" width="10.5703125" customWidth="1"/>
    <col min="7435" max="7435" width="13.140625" customWidth="1"/>
    <col min="7436" max="7436" width="16.28515625" customWidth="1"/>
    <col min="7437" max="7437" width="11.28515625" customWidth="1"/>
    <col min="7438" max="7438" width="7.5703125" bestFit="1" customWidth="1"/>
    <col min="7439" max="7440" width="13.85546875" customWidth="1"/>
    <col min="7441" max="7442" width="13.28515625" customWidth="1"/>
    <col min="7443" max="7443" width="20.28515625" customWidth="1"/>
    <col min="7444" max="7445" width="11.140625" customWidth="1"/>
    <col min="7446" max="7446" width="8.7109375" customWidth="1"/>
    <col min="7447" max="7447" width="20.85546875" customWidth="1"/>
    <col min="7686" max="7686" width="5.42578125" bestFit="1" customWidth="1"/>
    <col min="7687" max="7687" width="14" customWidth="1"/>
    <col min="7688" max="7688" width="20.7109375" customWidth="1"/>
    <col min="7689" max="7689" width="10.7109375" customWidth="1"/>
    <col min="7690" max="7690" width="10.5703125" customWidth="1"/>
    <col min="7691" max="7691" width="13.140625" customWidth="1"/>
    <col min="7692" max="7692" width="16.28515625" customWidth="1"/>
    <col min="7693" max="7693" width="11.28515625" customWidth="1"/>
    <col min="7694" max="7694" width="7.5703125" bestFit="1" customWidth="1"/>
    <col min="7695" max="7696" width="13.85546875" customWidth="1"/>
    <col min="7697" max="7698" width="13.28515625" customWidth="1"/>
    <col min="7699" max="7699" width="20.28515625" customWidth="1"/>
    <col min="7700" max="7701" width="11.140625" customWidth="1"/>
    <col min="7702" max="7702" width="8.7109375" customWidth="1"/>
    <col min="7703" max="7703" width="20.85546875" customWidth="1"/>
    <col min="7942" max="7942" width="5.42578125" bestFit="1" customWidth="1"/>
    <col min="7943" max="7943" width="14" customWidth="1"/>
    <col min="7944" max="7944" width="20.7109375" customWidth="1"/>
    <col min="7945" max="7945" width="10.7109375" customWidth="1"/>
    <col min="7946" max="7946" width="10.5703125" customWidth="1"/>
    <col min="7947" max="7947" width="13.140625" customWidth="1"/>
    <col min="7948" max="7948" width="16.28515625" customWidth="1"/>
    <col min="7949" max="7949" width="11.28515625" customWidth="1"/>
    <col min="7950" max="7950" width="7.5703125" bestFit="1" customWidth="1"/>
    <col min="7951" max="7952" width="13.85546875" customWidth="1"/>
    <col min="7953" max="7954" width="13.28515625" customWidth="1"/>
    <col min="7955" max="7955" width="20.28515625" customWidth="1"/>
    <col min="7956" max="7957" width="11.140625" customWidth="1"/>
    <col min="7958" max="7958" width="8.7109375" customWidth="1"/>
    <col min="7959" max="7959" width="20.85546875" customWidth="1"/>
    <col min="8198" max="8198" width="5.42578125" bestFit="1" customWidth="1"/>
    <col min="8199" max="8199" width="14" customWidth="1"/>
    <col min="8200" max="8200" width="20.7109375" customWidth="1"/>
    <col min="8201" max="8201" width="10.7109375" customWidth="1"/>
    <col min="8202" max="8202" width="10.5703125" customWidth="1"/>
    <col min="8203" max="8203" width="13.140625" customWidth="1"/>
    <col min="8204" max="8204" width="16.28515625" customWidth="1"/>
    <col min="8205" max="8205" width="11.28515625" customWidth="1"/>
    <col min="8206" max="8206" width="7.5703125" bestFit="1" customWidth="1"/>
    <col min="8207" max="8208" width="13.85546875" customWidth="1"/>
    <col min="8209" max="8210" width="13.28515625" customWidth="1"/>
    <col min="8211" max="8211" width="20.28515625" customWidth="1"/>
    <col min="8212" max="8213" width="11.140625" customWidth="1"/>
    <col min="8214" max="8214" width="8.7109375" customWidth="1"/>
    <col min="8215" max="8215" width="20.85546875" customWidth="1"/>
    <col min="8454" max="8454" width="5.42578125" bestFit="1" customWidth="1"/>
    <col min="8455" max="8455" width="14" customWidth="1"/>
    <col min="8456" max="8456" width="20.7109375" customWidth="1"/>
    <col min="8457" max="8457" width="10.7109375" customWidth="1"/>
    <col min="8458" max="8458" width="10.5703125" customWidth="1"/>
    <col min="8459" max="8459" width="13.140625" customWidth="1"/>
    <col min="8460" max="8460" width="16.28515625" customWidth="1"/>
    <col min="8461" max="8461" width="11.28515625" customWidth="1"/>
    <col min="8462" max="8462" width="7.5703125" bestFit="1" customWidth="1"/>
    <col min="8463" max="8464" width="13.85546875" customWidth="1"/>
    <col min="8465" max="8466" width="13.28515625" customWidth="1"/>
    <col min="8467" max="8467" width="20.28515625" customWidth="1"/>
    <col min="8468" max="8469" width="11.140625" customWidth="1"/>
    <col min="8470" max="8470" width="8.7109375" customWidth="1"/>
    <col min="8471" max="8471" width="20.85546875" customWidth="1"/>
    <col min="8710" max="8710" width="5.42578125" bestFit="1" customWidth="1"/>
    <col min="8711" max="8711" width="14" customWidth="1"/>
    <col min="8712" max="8712" width="20.7109375" customWidth="1"/>
    <col min="8713" max="8713" width="10.7109375" customWidth="1"/>
    <col min="8714" max="8714" width="10.5703125" customWidth="1"/>
    <col min="8715" max="8715" width="13.140625" customWidth="1"/>
    <col min="8716" max="8716" width="16.28515625" customWidth="1"/>
    <col min="8717" max="8717" width="11.28515625" customWidth="1"/>
    <col min="8718" max="8718" width="7.5703125" bestFit="1" customWidth="1"/>
    <col min="8719" max="8720" width="13.85546875" customWidth="1"/>
    <col min="8721" max="8722" width="13.28515625" customWidth="1"/>
    <col min="8723" max="8723" width="20.28515625" customWidth="1"/>
    <col min="8724" max="8725" width="11.140625" customWidth="1"/>
    <col min="8726" max="8726" width="8.7109375" customWidth="1"/>
    <col min="8727" max="8727" width="20.85546875" customWidth="1"/>
    <col min="8966" max="8966" width="5.42578125" bestFit="1" customWidth="1"/>
    <col min="8967" max="8967" width="14" customWidth="1"/>
    <col min="8968" max="8968" width="20.7109375" customWidth="1"/>
    <col min="8969" max="8969" width="10.7109375" customWidth="1"/>
    <col min="8970" max="8970" width="10.5703125" customWidth="1"/>
    <col min="8971" max="8971" width="13.140625" customWidth="1"/>
    <col min="8972" max="8972" width="16.28515625" customWidth="1"/>
    <col min="8973" max="8973" width="11.28515625" customWidth="1"/>
    <col min="8974" max="8974" width="7.5703125" bestFit="1" customWidth="1"/>
    <col min="8975" max="8976" width="13.85546875" customWidth="1"/>
    <col min="8977" max="8978" width="13.28515625" customWidth="1"/>
    <col min="8979" max="8979" width="20.28515625" customWidth="1"/>
    <col min="8980" max="8981" width="11.140625" customWidth="1"/>
    <col min="8982" max="8982" width="8.7109375" customWidth="1"/>
    <col min="8983" max="8983" width="20.85546875" customWidth="1"/>
    <col min="9222" max="9222" width="5.42578125" bestFit="1" customWidth="1"/>
    <col min="9223" max="9223" width="14" customWidth="1"/>
    <col min="9224" max="9224" width="20.7109375" customWidth="1"/>
    <col min="9225" max="9225" width="10.7109375" customWidth="1"/>
    <col min="9226" max="9226" width="10.5703125" customWidth="1"/>
    <col min="9227" max="9227" width="13.140625" customWidth="1"/>
    <col min="9228" max="9228" width="16.28515625" customWidth="1"/>
    <col min="9229" max="9229" width="11.28515625" customWidth="1"/>
    <col min="9230" max="9230" width="7.5703125" bestFit="1" customWidth="1"/>
    <col min="9231" max="9232" width="13.85546875" customWidth="1"/>
    <col min="9233" max="9234" width="13.28515625" customWidth="1"/>
    <col min="9235" max="9235" width="20.28515625" customWidth="1"/>
    <col min="9236" max="9237" width="11.140625" customWidth="1"/>
    <col min="9238" max="9238" width="8.7109375" customWidth="1"/>
    <col min="9239" max="9239" width="20.85546875" customWidth="1"/>
    <col min="9478" max="9478" width="5.42578125" bestFit="1" customWidth="1"/>
    <col min="9479" max="9479" width="14" customWidth="1"/>
    <col min="9480" max="9480" width="20.7109375" customWidth="1"/>
    <col min="9481" max="9481" width="10.7109375" customWidth="1"/>
    <col min="9482" max="9482" width="10.5703125" customWidth="1"/>
    <col min="9483" max="9483" width="13.140625" customWidth="1"/>
    <col min="9484" max="9484" width="16.28515625" customWidth="1"/>
    <col min="9485" max="9485" width="11.28515625" customWidth="1"/>
    <col min="9486" max="9486" width="7.5703125" bestFit="1" customWidth="1"/>
    <col min="9487" max="9488" width="13.85546875" customWidth="1"/>
    <col min="9489" max="9490" width="13.28515625" customWidth="1"/>
    <col min="9491" max="9491" width="20.28515625" customWidth="1"/>
    <col min="9492" max="9493" width="11.140625" customWidth="1"/>
    <col min="9494" max="9494" width="8.7109375" customWidth="1"/>
    <col min="9495" max="9495" width="20.85546875" customWidth="1"/>
    <col min="9734" max="9734" width="5.42578125" bestFit="1" customWidth="1"/>
    <col min="9735" max="9735" width="14" customWidth="1"/>
    <col min="9736" max="9736" width="20.7109375" customWidth="1"/>
    <col min="9737" max="9737" width="10.7109375" customWidth="1"/>
    <col min="9738" max="9738" width="10.5703125" customWidth="1"/>
    <col min="9739" max="9739" width="13.140625" customWidth="1"/>
    <col min="9740" max="9740" width="16.28515625" customWidth="1"/>
    <col min="9741" max="9741" width="11.28515625" customWidth="1"/>
    <col min="9742" max="9742" width="7.5703125" bestFit="1" customWidth="1"/>
    <col min="9743" max="9744" width="13.85546875" customWidth="1"/>
    <col min="9745" max="9746" width="13.28515625" customWidth="1"/>
    <col min="9747" max="9747" width="20.28515625" customWidth="1"/>
    <col min="9748" max="9749" width="11.140625" customWidth="1"/>
    <col min="9750" max="9750" width="8.7109375" customWidth="1"/>
    <col min="9751" max="9751" width="20.85546875" customWidth="1"/>
    <col min="9990" max="9990" width="5.42578125" bestFit="1" customWidth="1"/>
    <col min="9991" max="9991" width="14" customWidth="1"/>
    <col min="9992" max="9992" width="20.7109375" customWidth="1"/>
    <col min="9993" max="9993" width="10.7109375" customWidth="1"/>
    <col min="9994" max="9994" width="10.5703125" customWidth="1"/>
    <col min="9995" max="9995" width="13.140625" customWidth="1"/>
    <col min="9996" max="9996" width="16.28515625" customWidth="1"/>
    <col min="9997" max="9997" width="11.28515625" customWidth="1"/>
    <col min="9998" max="9998" width="7.5703125" bestFit="1" customWidth="1"/>
    <col min="9999" max="10000" width="13.85546875" customWidth="1"/>
    <col min="10001" max="10002" width="13.28515625" customWidth="1"/>
    <col min="10003" max="10003" width="20.28515625" customWidth="1"/>
    <col min="10004" max="10005" width="11.140625" customWidth="1"/>
    <col min="10006" max="10006" width="8.7109375" customWidth="1"/>
    <col min="10007" max="10007" width="20.85546875" customWidth="1"/>
    <col min="10246" max="10246" width="5.42578125" bestFit="1" customWidth="1"/>
    <col min="10247" max="10247" width="14" customWidth="1"/>
    <col min="10248" max="10248" width="20.7109375" customWidth="1"/>
    <col min="10249" max="10249" width="10.7109375" customWidth="1"/>
    <col min="10250" max="10250" width="10.5703125" customWidth="1"/>
    <col min="10251" max="10251" width="13.140625" customWidth="1"/>
    <col min="10252" max="10252" width="16.28515625" customWidth="1"/>
    <col min="10253" max="10253" width="11.28515625" customWidth="1"/>
    <col min="10254" max="10254" width="7.5703125" bestFit="1" customWidth="1"/>
    <col min="10255" max="10256" width="13.85546875" customWidth="1"/>
    <col min="10257" max="10258" width="13.28515625" customWidth="1"/>
    <col min="10259" max="10259" width="20.28515625" customWidth="1"/>
    <col min="10260" max="10261" width="11.140625" customWidth="1"/>
    <col min="10262" max="10262" width="8.7109375" customWidth="1"/>
    <col min="10263" max="10263" width="20.85546875" customWidth="1"/>
    <col min="10502" max="10502" width="5.42578125" bestFit="1" customWidth="1"/>
    <col min="10503" max="10503" width="14" customWidth="1"/>
    <col min="10504" max="10504" width="20.7109375" customWidth="1"/>
    <col min="10505" max="10505" width="10.7109375" customWidth="1"/>
    <col min="10506" max="10506" width="10.5703125" customWidth="1"/>
    <col min="10507" max="10507" width="13.140625" customWidth="1"/>
    <col min="10508" max="10508" width="16.28515625" customWidth="1"/>
    <col min="10509" max="10509" width="11.28515625" customWidth="1"/>
    <col min="10510" max="10510" width="7.5703125" bestFit="1" customWidth="1"/>
    <col min="10511" max="10512" width="13.85546875" customWidth="1"/>
    <col min="10513" max="10514" width="13.28515625" customWidth="1"/>
    <col min="10515" max="10515" width="20.28515625" customWidth="1"/>
    <col min="10516" max="10517" width="11.140625" customWidth="1"/>
    <col min="10518" max="10518" width="8.7109375" customWidth="1"/>
    <col min="10519" max="10519" width="20.85546875" customWidth="1"/>
    <col min="10758" max="10758" width="5.42578125" bestFit="1" customWidth="1"/>
    <col min="10759" max="10759" width="14" customWidth="1"/>
    <col min="10760" max="10760" width="20.7109375" customWidth="1"/>
    <col min="10761" max="10761" width="10.7109375" customWidth="1"/>
    <col min="10762" max="10762" width="10.5703125" customWidth="1"/>
    <col min="10763" max="10763" width="13.140625" customWidth="1"/>
    <col min="10764" max="10764" width="16.28515625" customWidth="1"/>
    <col min="10765" max="10765" width="11.28515625" customWidth="1"/>
    <col min="10766" max="10766" width="7.5703125" bestFit="1" customWidth="1"/>
    <col min="10767" max="10768" width="13.85546875" customWidth="1"/>
    <col min="10769" max="10770" width="13.28515625" customWidth="1"/>
    <col min="10771" max="10771" width="20.28515625" customWidth="1"/>
    <col min="10772" max="10773" width="11.140625" customWidth="1"/>
    <col min="10774" max="10774" width="8.7109375" customWidth="1"/>
    <col min="10775" max="10775" width="20.85546875" customWidth="1"/>
    <col min="11014" max="11014" width="5.42578125" bestFit="1" customWidth="1"/>
    <col min="11015" max="11015" width="14" customWidth="1"/>
    <col min="11016" max="11016" width="20.7109375" customWidth="1"/>
    <col min="11017" max="11017" width="10.7109375" customWidth="1"/>
    <col min="11018" max="11018" width="10.5703125" customWidth="1"/>
    <col min="11019" max="11019" width="13.140625" customWidth="1"/>
    <col min="11020" max="11020" width="16.28515625" customWidth="1"/>
    <col min="11021" max="11021" width="11.28515625" customWidth="1"/>
    <col min="11022" max="11022" width="7.5703125" bestFit="1" customWidth="1"/>
    <col min="11023" max="11024" width="13.85546875" customWidth="1"/>
    <col min="11025" max="11026" width="13.28515625" customWidth="1"/>
    <col min="11027" max="11027" width="20.28515625" customWidth="1"/>
    <col min="11028" max="11029" width="11.140625" customWidth="1"/>
    <col min="11030" max="11030" width="8.7109375" customWidth="1"/>
    <col min="11031" max="11031" width="20.85546875" customWidth="1"/>
    <col min="11270" max="11270" width="5.42578125" bestFit="1" customWidth="1"/>
    <col min="11271" max="11271" width="14" customWidth="1"/>
    <col min="11272" max="11272" width="20.7109375" customWidth="1"/>
    <col min="11273" max="11273" width="10.7109375" customWidth="1"/>
    <col min="11274" max="11274" width="10.5703125" customWidth="1"/>
    <col min="11275" max="11275" width="13.140625" customWidth="1"/>
    <col min="11276" max="11276" width="16.28515625" customWidth="1"/>
    <col min="11277" max="11277" width="11.28515625" customWidth="1"/>
    <col min="11278" max="11278" width="7.5703125" bestFit="1" customWidth="1"/>
    <col min="11279" max="11280" width="13.85546875" customWidth="1"/>
    <col min="11281" max="11282" width="13.28515625" customWidth="1"/>
    <col min="11283" max="11283" width="20.28515625" customWidth="1"/>
    <col min="11284" max="11285" width="11.140625" customWidth="1"/>
    <col min="11286" max="11286" width="8.7109375" customWidth="1"/>
    <col min="11287" max="11287" width="20.85546875" customWidth="1"/>
    <col min="11526" max="11526" width="5.42578125" bestFit="1" customWidth="1"/>
    <col min="11527" max="11527" width="14" customWidth="1"/>
    <col min="11528" max="11528" width="20.7109375" customWidth="1"/>
    <col min="11529" max="11529" width="10.7109375" customWidth="1"/>
    <col min="11530" max="11530" width="10.5703125" customWidth="1"/>
    <col min="11531" max="11531" width="13.140625" customWidth="1"/>
    <col min="11532" max="11532" width="16.28515625" customWidth="1"/>
    <col min="11533" max="11533" width="11.28515625" customWidth="1"/>
    <col min="11534" max="11534" width="7.5703125" bestFit="1" customWidth="1"/>
    <col min="11535" max="11536" width="13.85546875" customWidth="1"/>
    <col min="11537" max="11538" width="13.28515625" customWidth="1"/>
    <col min="11539" max="11539" width="20.28515625" customWidth="1"/>
    <col min="11540" max="11541" width="11.140625" customWidth="1"/>
    <col min="11542" max="11542" width="8.7109375" customWidth="1"/>
    <col min="11543" max="11543" width="20.85546875" customWidth="1"/>
    <col min="11782" max="11782" width="5.42578125" bestFit="1" customWidth="1"/>
    <col min="11783" max="11783" width="14" customWidth="1"/>
    <col min="11784" max="11784" width="20.7109375" customWidth="1"/>
    <col min="11785" max="11785" width="10.7109375" customWidth="1"/>
    <col min="11786" max="11786" width="10.5703125" customWidth="1"/>
    <col min="11787" max="11787" width="13.140625" customWidth="1"/>
    <col min="11788" max="11788" width="16.28515625" customWidth="1"/>
    <col min="11789" max="11789" width="11.28515625" customWidth="1"/>
    <col min="11790" max="11790" width="7.5703125" bestFit="1" customWidth="1"/>
    <col min="11791" max="11792" width="13.85546875" customWidth="1"/>
    <col min="11793" max="11794" width="13.28515625" customWidth="1"/>
    <col min="11795" max="11795" width="20.28515625" customWidth="1"/>
    <col min="11796" max="11797" width="11.140625" customWidth="1"/>
    <col min="11798" max="11798" width="8.7109375" customWidth="1"/>
    <col min="11799" max="11799" width="20.85546875" customWidth="1"/>
    <col min="12038" max="12038" width="5.42578125" bestFit="1" customWidth="1"/>
    <col min="12039" max="12039" width="14" customWidth="1"/>
    <col min="12040" max="12040" width="20.7109375" customWidth="1"/>
    <col min="12041" max="12041" width="10.7109375" customWidth="1"/>
    <col min="12042" max="12042" width="10.5703125" customWidth="1"/>
    <col min="12043" max="12043" width="13.140625" customWidth="1"/>
    <col min="12044" max="12044" width="16.28515625" customWidth="1"/>
    <col min="12045" max="12045" width="11.28515625" customWidth="1"/>
    <col min="12046" max="12046" width="7.5703125" bestFit="1" customWidth="1"/>
    <col min="12047" max="12048" width="13.85546875" customWidth="1"/>
    <col min="12049" max="12050" width="13.28515625" customWidth="1"/>
    <col min="12051" max="12051" width="20.28515625" customWidth="1"/>
    <col min="12052" max="12053" width="11.140625" customWidth="1"/>
    <col min="12054" max="12054" width="8.7109375" customWidth="1"/>
    <col min="12055" max="12055" width="20.85546875" customWidth="1"/>
    <col min="12294" max="12294" width="5.42578125" bestFit="1" customWidth="1"/>
    <col min="12295" max="12295" width="14" customWidth="1"/>
    <col min="12296" max="12296" width="20.7109375" customWidth="1"/>
    <col min="12297" max="12297" width="10.7109375" customWidth="1"/>
    <col min="12298" max="12298" width="10.5703125" customWidth="1"/>
    <col min="12299" max="12299" width="13.140625" customWidth="1"/>
    <col min="12300" max="12300" width="16.28515625" customWidth="1"/>
    <col min="12301" max="12301" width="11.28515625" customWidth="1"/>
    <col min="12302" max="12302" width="7.5703125" bestFit="1" customWidth="1"/>
    <col min="12303" max="12304" width="13.85546875" customWidth="1"/>
    <col min="12305" max="12306" width="13.28515625" customWidth="1"/>
    <col min="12307" max="12307" width="20.28515625" customWidth="1"/>
    <col min="12308" max="12309" width="11.140625" customWidth="1"/>
    <col min="12310" max="12310" width="8.7109375" customWidth="1"/>
    <col min="12311" max="12311" width="20.85546875" customWidth="1"/>
    <col min="12550" max="12550" width="5.42578125" bestFit="1" customWidth="1"/>
    <col min="12551" max="12551" width="14" customWidth="1"/>
    <col min="12552" max="12552" width="20.7109375" customWidth="1"/>
    <col min="12553" max="12553" width="10.7109375" customWidth="1"/>
    <col min="12554" max="12554" width="10.5703125" customWidth="1"/>
    <col min="12555" max="12555" width="13.140625" customWidth="1"/>
    <col min="12556" max="12556" width="16.28515625" customWidth="1"/>
    <col min="12557" max="12557" width="11.28515625" customWidth="1"/>
    <col min="12558" max="12558" width="7.5703125" bestFit="1" customWidth="1"/>
    <col min="12559" max="12560" width="13.85546875" customWidth="1"/>
    <col min="12561" max="12562" width="13.28515625" customWidth="1"/>
    <col min="12563" max="12563" width="20.28515625" customWidth="1"/>
    <col min="12564" max="12565" width="11.140625" customWidth="1"/>
    <col min="12566" max="12566" width="8.7109375" customWidth="1"/>
    <col min="12567" max="12567" width="20.85546875" customWidth="1"/>
    <col min="12806" max="12806" width="5.42578125" bestFit="1" customWidth="1"/>
    <col min="12807" max="12807" width="14" customWidth="1"/>
    <col min="12808" max="12808" width="20.7109375" customWidth="1"/>
    <col min="12809" max="12809" width="10.7109375" customWidth="1"/>
    <col min="12810" max="12810" width="10.5703125" customWidth="1"/>
    <col min="12811" max="12811" width="13.140625" customWidth="1"/>
    <col min="12812" max="12812" width="16.28515625" customWidth="1"/>
    <col min="12813" max="12813" width="11.28515625" customWidth="1"/>
    <col min="12814" max="12814" width="7.5703125" bestFit="1" customWidth="1"/>
    <col min="12815" max="12816" width="13.85546875" customWidth="1"/>
    <col min="12817" max="12818" width="13.28515625" customWidth="1"/>
    <col min="12819" max="12819" width="20.28515625" customWidth="1"/>
    <col min="12820" max="12821" width="11.140625" customWidth="1"/>
    <col min="12822" max="12822" width="8.7109375" customWidth="1"/>
    <col min="12823" max="12823" width="20.85546875" customWidth="1"/>
    <col min="13062" max="13062" width="5.42578125" bestFit="1" customWidth="1"/>
    <col min="13063" max="13063" width="14" customWidth="1"/>
    <col min="13064" max="13064" width="20.7109375" customWidth="1"/>
    <col min="13065" max="13065" width="10.7109375" customWidth="1"/>
    <col min="13066" max="13066" width="10.5703125" customWidth="1"/>
    <col min="13067" max="13067" width="13.140625" customWidth="1"/>
    <col min="13068" max="13068" width="16.28515625" customWidth="1"/>
    <col min="13069" max="13069" width="11.28515625" customWidth="1"/>
    <col min="13070" max="13070" width="7.5703125" bestFit="1" customWidth="1"/>
    <col min="13071" max="13072" width="13.85546875" customWidth="1"/>
    <col min="13073" max="13074" width="13.28515625" customWidth="1"/>
    <col min="13075" max="13075" width="20.28515625" customWidth="1"/>
    <col min="13076" max="13077" width="11.140625" customWidth="1"/>
    <col min="13078" max="13078" width="8.7109375" customWidth="1"/>
    <col min="13079" max="13079" width="20.85546875" customWidth="1"/>
    <col min="13318" max="13318" width="5.42578125" bestFit="1" customWidth="1"/>
    <col min="13319" max="13319" width="14" customWidth="1"/>
    <col min="13320" max="13320" width="20.7109375" customWidth="1"/>
    <col min="13321" max="13321" width="10.7109375" customWidth="1"/>
    <col min="13322" max="13322" width="10.5703125" customWidth="1"/>
    <col min="13323" max="13323" width="13.140625" customWidth="1"/>
    <col min="13324" max="13324" width="16.28515625" customWidth="1"/>
    <col min="13325" max="13325" width="11.28515625" customWidth="1"/>
    <col min="13326" max="13326" width="7.5703125" bestFit="1" customWidth="1"/>
    <col min="13327" max="13328" width="13.85546875" customWidth="1"/>
    <col min="13329" max="13330" width="13.28515625" customWidth="1"/>
    <col min="13331" max="13331" width="20.28515625" customWidth="1"/>
    <col min="13332" max="13333" width="11.140625" customWidth="1"/>
    <col min="13334" max="13334" width="8.7109375" customWidth="1"/>
    <col min="13335" max="13335" width="20.85546875" customWidth="1"/>
    <col min="13574" max="13574" width="5.42578125" bestFit="1" customWidth="1"/>
    <col min="13575" max="13575" width="14" customWidth="1"/>
    <col min="13576" max="13576" width="20.7109375" customWidth="1"/>
    <col min="13577" max="13577" width="10.7109375" customWidth="1"/>
    <col min="13578" max="13578" width="10.5703125" customWidth="1"/>
    <col min="13579" max="13579" width="13.140625" customWidth="1"/>
    <col min="13580" max="13580" width="16.28515625" customWidth="1"/>
    <col min="13581" max="13581" width="11.28515625" customWidth="1"/>
    <col min="13582" max="13582" width="7.5703125" bestFit="1" customWidth="1"/>
    <col min="13583" max="13584" width="13.85546875" customWidth="1"/>
    <col min="13585" max="13586" width="13.28515625" customWidth="1"/>
    <col min="13587" max="13587" width="20.28515625" customWidth="1"/>
    <col min="13588" max="13589" width="11.140625" customWidth="1"/>
    <col min="13590" max="13590" width="8.7109375" customWidth="1"/>
    <col min="13591" max="13591" width="20.85546875" customWidth="1"/>
    <col min="13830" max="13830" width="5.42578125" bestFit="1" customWidth="1"/>
    <col min="13831" max="13831" width="14" customWidth="1"/>
    <col min="13832" max="13832" width="20.7109375" customWidth="1"/>
    <col min="13833" max="13833" width="10.7109375" customWidth="1"/>
    <col min="13834" max="13834" width="10.5703125" customWidth="1"/>
    <col min="13835" max="13835" width="13.140625" customWidth="1"/>
    <col min="13836" max="13836" width="16.28515625" customWidth="1"/>
    <col min="13837" max="13837" width="11.28515625" customWidth="1"/>
    <col min="13838" max="13838" width="7.5703125" bestFit="1" customWidth="1"/>
    <col min="13839" max="13840" width="13.85546875" customWidth="1"/>
    <col min="13841" max="13842" width="13.28515625" customWidth="1"/>
    <col min="13843" max="13843" width="20.28515625" customWidth="1"/>
    <col min="13844" max="13845" width="11.140625" customWidth="1"/>
    <col min="13846" max="13846" width="8.7109375" customWidth="1"/>
    <col min="13847" max="13847" width="20.85546875" customWidth="1"/>
    <col min="14086" max="14086" width="5.42578125" bestFit="1" customWidth="1"/>
    <col min="14087" max="14087" width="14" customWidth="1"/>
    <col min="14088" max="14088" width="20.7109375" customWidth="1"/>
    <col min="14089" max="14089" width="10.7109375" customWidth="1"/>
    <col min="14090" max="14090" width="10.5703125" customWidth="1"/>
    <col min="14091" max="14091" width="13.140625" customWidth="1"/>
    <col min="14092" max="14092" width="16.28515625" customWidth="1"/>
    <col min="14093" max="14093" width="11.28515625" customWidth="1"/>
    <col min="14094" max="14094" width="7.5703125" bestFit="1" customWidth="1"/>
    <col min="14095" max="14096" width="13.85546875" customWidth="1"/>
    <col min="14097" max="14098" width="13.28515625" customWidth="1"/>
    <col min="14099" max="14099" width="20.28515625" customWidth="1"/>
    <col min="14100" max="14101" width="11.140625" customWidth="1"/>
    <col min="14102" max="14102" width="8.7109375" customWidth="1"/>
    <col min="14103" max="14103" width="20.85546875" customWidth="1"/>
    <col min="14342" max="14342" width="5.42578125" bestFit="1" customWidth="1"/>
    <col min="14343" max="14343" width="14" customWidth="1"/>
    <col min="14344" max="14344" width="20.7109375" customWidth="1"/>
    <col min="14345" max="14345" width="10.7109375" customWidth="1"/>
    <col min="14346" max="14346" width="10.5703125" customWidth="1"/>
    <col min="14347" max="14347" width="13.140625" customWidth="1"/>
    <col min="14348" max="14348" width="16.28515625" customWidth="1"/>
    <col min="14349" max="14349" width="11.28515625" customWidth="1"/>
    <col min="14350" max="14350" width="7.5703125" bestFit="1" customWidth="1"/>
    <col min="14351" max="14352" width="13.85546875" customWidth="1"/>
    <col min="14353" max="14354" width="13.28515625" customWidth="1"/>
    <col min="14355" max="14355" width="20.28515625" customWidth="1"/>
    <col min="14356" max="14357" width="11.140625" customWidth="1"/>
    <col min="14358" max="14358" width="8.7109375" customWidth="1"/>
    <col min="14359" max="14359" width="20.85546875" customWidth="1"/>
    <col min="14598" max="14598" width="5.42578125" bestFit="1" customWidth="1"/>
    <col min="14599" max="14599" width="14" customWidth="1"/>
    <col min="14600" max="14600" width="20.7109375" customWidth="1"/>
    <col min="14601" max="14601" width="10.7109375" customWidth="1"/>
    <col min="14602" max="14602" width="10.5703125" customWidth="1"/>
    <col min="14603" max="14603" width="13.140625" customWidth="1"/>
    <col min="14604" max="14604" width="16.28515625" customWidth="1"/>
    <col min="14605" max="14605" width="11.28515625" customWidth="1"/>
    <col min="14606" max="14606" width="7.5703125" bestFit="1" customWidth="1"/>
    <col min="14607" max="14608" width="13.85546875" customWidth="1"/>
    <col min="14609" max="14610" width="13.28515625" customWidth="1"/>
    <col min="14611" max="14611" width="20.28515625" customWidth="1"/>
    <col min="14612" max="14613" width="11.140625" customWidth="1"/>
    <col min="14614" max="14614" width="8.7109375" customWidth="1"/>
    <col min="14615" max="14615" width="20.85546875" customWidth="1"/>
    <col min="14854" max="14854" width="5.42578125" bestFit="1" customWidth="1"/>
    <col min="14855" max="14855" width="14" customWidth="1"/>
    <col min="14856" max="14856" width="20.7109375" customWidth="1"/>
    <col min="14857" max="14857" width="10.7109375" customWidth="1"/>
    <col min="14858" max="14858" width="10.5703125" customWidth="1"/>
    <col min="14859" max="14859" width="13.140625" customWidth="1"/>
    <col min="14860" max="14860" width="16.28515625" customWidth="1"/>
    <col min="14861" max="14861" width="11.28515625" customWidth="1"/>
    <col min="14862" max="14862" width="7.5703125" bestFit="1" customWidth="1"/>
    <col min="14863" max="14864" width="13.85546875" customWidth="1"/>
    <col min="14865" max="14866" width="13.28515625" customWidth="1"/>
    <col min="14867" max="14867" width="20.28515625" customWidth="1"/>
    <col min="14868" max="14869" width="11.140625" customWidth="1"/>
    <col min="14870" max="14870" width="8.7109375" customWidth="1"/>
    <col min="14871" max="14871" width="20.85546875" customWidth="1"/>
    <col min="15110" max="15110" width="5.42578125" bestFit="1" customWidth="1"/>
    <col min="15111" max="15111" width="14" customWidth="1"/>
    <col min="15112" max="15112" width="20.7109375" customWidth="1"/>
    <col min="15113" max="15113" width="10.7109375" customWidth="1"/>
    <col min="15114" max="15114" width="10.5703125" customWidth="1"/>
    <col min="15115" max="15115" width="13.140625" customWidth="1"/>
    <col min="15116" max="15116" width="16.28515625" customWidth="1"/>
    <col min="15117" max="15117" width="11.28515625" customWidth="1"/>
    <col min="15118" max="15118" width="7.5703125" bestFit="1" customWidth="1"/>
    <col min="15119" max="15120" width="13.85546875" customWidth="1"/>
    <col min="15121" max="15122" width="13.28515625" customWidth="1"/>
    <col min="15123" max="15123" width="20.28515625" customWidth="1"/>
    <col min="15124" max="15125" width="11.140625" customWidth="1"/>
    <col min="15126" max="15126" width="8.7109375" customWidth="1"/>
    <col min="15127" max="15127" width="20.85546875" customWidth="1"/>
    <col min="15366" max="15366" width="5.42578125" bestFit="1" customWidth="1"/>
    <col min="15367" max="15367" width="14" customWidth="1"/>
    <col min="15368" max="15368" width="20.7109375" customWidth="1"/>
    <col min="15369" max="15369" width="10.7109375" customWidth="1"/>
    <col min="15370" max="15370" width="10.5703125" customWidth="1"/>
    <col min="15371" max="15371" width="13.140625" customWidth="1"/>
    <col min="15372" max="15372" width="16.28515625" customWidth="1"/>
    <col min="15373" max="15373" width="11.28515625" customWidth="1"/>
    <col min="15374" max="15374" width="7.5703125" bestFit="1" customWidth="1"/>
    <col min="15375" max="15376" width="13.85546875" customWidth="1"/>
    <col min="15377" max="15378" width="13.28515625" customWidth="1"/>
    <col min="15379" max="15379" width="20.28515625" customWidth="1"/>
    <col min="15380" max="15381" width="11.140625" customWidth="1"/>
    <col min="15382" max="15382" width="8.7109375" customWidth="1"/>
    <col min="15383" max="15383" width="20.85546875" customWidth="1"/>
    <col min="15622" max="15622" width="5.42578125" bestFit="1" customWidth="1"/>
    <col min="15623" max="15623" width="14" customWidth="1"/>
    <col min="15624" max="15624" width="20.7109375" customWidth="1"/>
    <col min="15625" max="15625" width="10.7109375" customWidth="1"/>
    <col min="15626" max="15626" width="10.5703125" customWidth="1"/>
    <col min="15627" max="15627" width="13.140625" customWidth="1"/>
    <col min="15628" max="15628" width="16.28515625" customWidth="1"/>
    <col min="15629" max="15629" width="11.28515625" customWidth="1"/>
    <col min="15630" max="15630" width="7.5703125" bestFit="1" customWidth="1"/>
    <col min="15631" max="15632" width="13.85546875" customWidth="1"/>
    <col min="15633" max="15634" width="13.28515625" customWidth="1"/>
    <col min="15635" max="15635" width="20.28515625" customWidth="1"/>
    <col min="15636" max="15637" width="11.140625" customWidth="1"/>
    <col min="15638" max="15638" width="8.7109375" customWidth="1"/>
    <col min="15639" max="15639" width="20.85546875" customWidth="1"/>
    <col min="15878" max="15878" width="5.42578125" bestFit="1" customWidth="1"/>
    <col min="15879" max="15879" width="14" customWidth="1"/>
    <col min="15880" max="15880" width="20.7109375" customWidth="1"/>
    <col min="15881" max="15881" width="10.7109375" customWidth="1"/>
    <col min="15882" max="15882" width="10.5703125" customWidth="1"/>
    <col min="15883" max="15883" width="13.140625" customWidth="1"/>
    <col min="15884" max="15884" width="16.28515625" customWidth="1"/>
    <col min="15885" max="15885" width="11.28515625" customWidth="1"/>
    <col min="15886" max="15886" width="7.5703125" bestFit="1" customWidth="1"/>
    <col min="15887" max="15888" width="13.85546875" customWidth="1"/>
    <col min="15889" max="15890" width="13.28515625" customWidth="1"/>
    <col min="15891" max="15891" width="20.28515625" customWidth="1"/>
    <col min="15892" max="15893" width="11.140625" customWidth="1"/>
    <col min="15894" max="15894" width="8.7109375" customWidth="1"/>
    <col min="15895" max="15895" width="20.85546875" customWidth="1"/>
    <col min="16134" max="16134" width="5.42578125" bestFit="1" customWidth="1"/>
    <col min="16135" max="16135" width="14" customWidth="1"/>
    <col min="16136" max="16136" width="20.7109375" customWidth="1"/>
    <col min="16137" max="16137" width="10.7109375" customWidth="1"/>
    <col min="16138" max="16138" width="10.5703125" customWidth="1"/>
    <col min="16139" max="16139" width="13.140625" customWidth="1"/>
    <col min="16140" max="16140" width="16.28515625" customWidth="1"/>
    <col min="16141" max="16141" width="11.28515625" customWidth="1"/>
    <col min="16142" max="16142" width="7.5703125" bestFit="1" customWidth="1"/>
    <col min="16143" max="16144" width="13.85546875" customWidth="1"/>
    <col min="16145" max="16146" width="13.28515625" customWidth="1"/>
    <col min="16147" max="16147" width="20.28515625" customWidth="1"/>
    <col min="16148" max="16149" width="11.140625" customWidth="1"/>
    <col min="16150" max="16150" width="8.7109375" customWidth="1"/>
    <col min="16151" max="16151" width="20.85546875" customWidth="1"/>
  </cols>
  <sheetData>
    <row r="1" spans="2:23" x14ac:dyDescent="0.25">
      <c r="D1"/>
    </row>
    <row r="2" spans="2:23" x14ac:dyDescent="0.25">
      <c r="D2"/>
    </row>
    <row r="3" spans="2:23" ht="16.5" customHeight="1" x14ac:dyDescent="0.25">
      <c r="D3"/>
    </row>
    <row r="4" spans="2:23" x14ac:dyDescent="0.25">
      <c r="D4"/>
    </row>
    <row r="5" spans="2:23" x14ac:dyDescent="0.25">
      <c r="D5"/>
    </row>
    <row r="6" spans="2:23" x14ac:dyDescent="0.25">
      <c r="D6"/>
    </row>
    <row r="7" spans="2:23" x14ac:dyDescent="0.25">
      <c r="D7"/>
    </row>
    <row r="8" spans="2:23" x14ac:dyDescent="0.25">
      <c r="D8"/>
    </row>
    <row r="9" spans="2:23" ht="15" customHeight="1" x14ac:dyDescent="0.25">
      <c r="D9" s="159" t="s">
        <v>31</v>
      </c>
      <c r="E9" s="159"/>
      <c r="F9" s="159"/>
      <c r="G9" s="159"/>
      <c r="H9" s="159"/>
      <c r="I9" s="159"/>
      <c r="J9" s="159"/>
      <c r="K9" s="159"/>
      <c r="L9" s="159"/>
      <c r="M9" s="159"/>
      <c r="N9" s="159"/>
      <c r="O9" s="159"/>
      <c r="P9" s="159"/>
      <c r="Q9" s="159"/>
      <c r="R9" s="159"/>
      <c r="S9" s="159"/>
      <c r="T9" s="159"/>
      <c r="U9" s="159"/>
      <c r="V9" s="159"/>
      <c r="W9" s="159"/>
    </row>
    <row r="10" spans="2:23" ht="15" customHeight="1" x14ac:dyDescent="0.25">
      <c r="D10" s="159"/>
      <c r="E10" s="159"/>
      <c r="F10" s="159"/>
      <c r="G10" s="159"/>
      <c r="H10" s="159"/>
      <c r="I10" s="159"/>
      <c r="J10" s="159"/>
      <c r="K10" s="159"/>
      <c r="L10" s="159"/>
      <c r="M10" s="159"/>
      <c r="N10" s="159"/>
      <c r="O10" s="159"/>
      <c r="P10" s="159"/>
      <c r="Q10" s="159"/>
      <c r="R10" s="159"/>
      <c r="S10" s="159"/>
      <c r="T10" s="159"/>
      <c r="U10" s="159"/>
      <c r="V10" s="159"/>
      <c r="W10" s="159"/>
    </row>
    <row r="11" spans="2:23" ht="15" customHeight="1" x14ac:dyDescent="0.25">
      <c r="D11" s="159" t="s">
        <v>19</v>
      </c>
      <c r="E11" s="159"/>
      <c r="F11" s="159"/>
      <c r="G11" s="159"/>
      <c r="H11" s="159"/>
      <c r="I11" s="159"/>
      <c r="J11" s="159"/>
      <c r="K11" s="159"/>
      <c r="L11" s="159"/>
      <c r="M11" s="159"/>
      <c r="N11" s="159"/>
      <c r="O11" s="159"/>
      <c r="P11" s="159"/>
      <c r="Q11" s="159"/>
      <c r="R11" s="159"/>
      <c r="S11" s="159"/>
      <c r="T11" s="159"/>
      <c r="U11" s="159"/>
      <c r="V11" s="159"/>
      <c r="W11" s="159"/>
    </row>
    <row r="12" spans="2:23" ht="15" customHeight="1" x14ac:dyDescent="0.25">
      <c r="D12" s="159"/>
      <c r="E12" s="159"/>
      <c r="F12" s="159"/>
      <c r="G12" s="159"/>
      <c r="H12" s="159"/>
      <c r="I12" s="159"/>
      <c r="J12" s="159"/>
      <c r="K12" s="159"/>
      <c r="L12" s="159"/>
      <c r="M12" s="159"/>
      <c r="N12" s="159"/>
      <c r="O12" s="159"/>
      <c r="P12" s="159"/>
      <c r="Q12" s="159"/>
      <c r="R12" s="159"/>
      <c r="S12" s="159"/>
      <c r="T12" s="159"/>
      <c r="U12" s="159"/>
      <c r="V12" s="159"/>
      <c r="W12" s="159"/>
    </row>
    <row r="13" spans="2:23" x14ac:dyDescent="0.25">
      <c r="B13" s="188" t="s">
        <v>33</v>
      </c>
      <c r="C13" s="189" t="str">
        <f>+'RUP CIIU'!C13:F14</f>
        <v>CONSORCIO FIBRA 2012</v>
      </c>
      <c r="D13" s="189"/>
      <c r="E13" s="189"/>
      <c r="F13" s="189"/>
      <c r="G13" s="189"/>
      <c r="H13" s="189"/>
      <c r="I13" s="189"/>
      <c r="J13" s="189"/>
      <c r="K13" s="189"/>
      <c r="L13" s="189"/>
      <c r="M13" s="189"/>
      <c r="N13" s="189"/>
      <c r="O13" s="189"/>
      <c r="P13" s="189"/>
      <c r="Q13" s="189"/>
      <c r="R13" s="189"/>
      <c r="S13" s="189"/>
      <c r="T13" s="189"/>
      <c r="U13" s="189"/>
      <c r="V13" s="189"/>
      <c r="W13" s="189"/>
    </row>
    <row r="14" spans="2:23" x14ac:dyDescent="0.25">
      <c r="B14" s="188"/>
      <c r="C14" s="189"/>
      <c r="D14" s="189"/>
      <c r="E14" s="189"/>
      <c r="F14" s="189"/>
      <c r="G14" s="189"/>
      <c r="H14" s="189"/>
      <c r="I14" s="189"/>
      <c r="J14" s="189"/>
      <c r="K14" s="189"/>
      <c r="L14" s="189"/>
      <c r="M14" s="189"/>
      <c r="N14" s="189"/>
      <c r="O14" s="189"/>
      <c r="P14" s="189"/>
      <c r="Q14" s="189"/>
      <c r="R14" s="189"/>
      <c r="S14" s="189"/>
      <c r="T14" s="189"/>
      <c r="U14" s="189"/>
      <c r="V14" s="189"/>
      <c r="W14" s="189"/>
    </row>
    <row r="15" spans="2:23" ht="18.75" customHeight="1" x14ac:dyDescent="0.25">
      <c r="B15" s="188" t="s">
        <v>32</v>
      </c>
      <c r="C15" s="190" t="str">
        <f>+'EVAL TECN'!C13:G13</f>
        <v>TÜV RHEINLAND COLOMBIA SAS</v>
      </c>
      <c r="D15" s="190"/>
      <c r="E15" s="190"/>
      <c r="F15" s="190"/>
      <c r="G15" s="190"/>
      <c r="H15" s="190"/>
      <c r="I15" s="190"/>
      <c r="J15" s="190"/>
      <c r="K15" s="190"/>
      <c r="L15" s="190"/>
      <c r="M15" s="190"/>
      <c r="N15" s="190"/>
      <c r="O15" s="190"/>
      <c r="P15" s="190"/>
      <c r="Q15" s="190"/>
      <c r="R15" s="190"/>
      <c r="S15" s="190"/>
      <c r="T15" s="190"/>
      <c r="U15" s="190"/>
      <c r="V15" s="190"/>
      <c r="W15" s="190"/>
    </row>
    <row r="16" spans="2:23" ht="18.75" customHeight="1" x14ac:dyDescent="0.25">
      <c r="B16" s="188"/>
      <c r="C16" s="190" t="str">
        <f>+'EVAL TECN'!C14:G14</f>
        <v>GERIS ENGHENARIA E SERVICOS LTDA</v>
      </c>
      <c r="D16" s="190"/>
      <c r="E16" s="190"/>
      <c r="F16" s="190"/>
      <c r="G16" s="190"/>
      <c r="H16" s="190"/>
      <c r="I16" s="190"/>
      <c r="J16" s="190"/>
      <c r="K16" s="190"/>
      <c r="L16" s="190"/>
      <c r="M16" s="190"/>
      <c r="N16" s="190"/>
      <c r="O16" s="190"/>
      <c r="P16" s="190"/>
      <c r="Q16" s="190"/>
      <c r="R16" s="190"/>
      <c r="S16" s="190"/>
      <c r="T16" s="190"/>
      <c r="U16" s="190"/>
      <c r="V16" s="190"/>
      <c r="W16" s="190"/>
    </row>
    <row r="17" spans="2:24" ht="18.75" customHeight="1" x14ac:dyDescent="0.25">
      <c r="B17" s="188"/>
      <c r="C17" s="190"/>
      <c r="D17" s="190"/>
      <c r="E17" s="190"/>
      <c r="F17" s="190"/>
      <c r="G17" s="190"/>
      <c r="H17" s="190"/>
      <c r="I17" s="190"/>
      <c r="J17" s="190"/>
      <c r="K17" s="190"/>
      <c r="L17" s="190"/>
      <c r="M17" s="190"/>
      <c r="N17" s="190"/>
      <c r="O17" s="190"/>
      <c r="P17" s="190"/>
      <c r="Q17" s="190"/>
      <c r="R17" s="190"/>
      <c r="S17" s="190"/>
      <c r="T17" s="190"/>
      <c r="U17" s="190"/>
      <c r="V17" s="190"/>
      <c r="W17" s="190"/>
    </row>
    <row r="18" spans="2:24" ht="18.75" customHeight="1" x14ac:dyDescent="0.25">
      <c r="D18" s="78"/>
      <c r="E18" s="79"/>
      <c r="F18" s="79"/>
      <c r="G18" s="79"/>
      <c r="H18" s="79"/>
      <c r="I18" s="79"/>
      <c r="J18" s="79"/>
      <c r="K18" s="79"/>
      <c r="L18" s="79"/>
      <c r="M18" s="79"/>
      <c r="N18" s="79"/>
      <c r="O18" s="79"/>
      <c r="P18" s="79"/>
      <c r="Q18" s="79"/>
      <c r="R18" s="79"/>
      <c r="S18" s="79"/>
      <c r="T18" s="79"/>
      <c r="U18" s="79"/>
      <c r="V18" s="79"/>
      <c r="W18" s="79"/>
    </row>
    <row r="19" spans="2:24" ht="15.75" x14ac:dyDescent="0.25">
      <c r="D19" s="35" t="s">
        <v>53</v>
      </c>
      <c r="E19" s="40">
        <v>41205</v>
      </c>
      <c r="F19" s="36"/>
      <c r="G19" s="81" t="s">
        <v>60</v>
      </c>
      <c r="H19" s="81">
        <v>1997</v>
      </c>
      <c r="I19" s="81">
        <v>1998</v>
      </c>
      <c r="J19" s="81">
        <v>1999</v>
      </c>
      <c r="K19" s="81">
        <v>2000</v>
      </c>
      <c r="L19" s="81">
        <v>2001</v>
      </c>
      <c r="M19" s="81">
        <v>2002</v>
      </c>
      <c r="N19" s="81">
        <v>2003</v>
      </c>
      <c r="O19" s="81">
        <v>2004</v>
      </c>
      <c r="P19" s="81">
        <v>2005</v>
      </c>
      <c r="Q19" s="81">
        <v>2006</v>
      </c>
      <c r="R19" s="81">
        <v>2007</v>
      </c>
      <c r="S19" s="81">
        <v>2008</v>
      </c>
      <c r="T19" s="81">
        <v>2009</v>
      </c>
      <c r="U19" s="81">
        <v>2010</v>
      </c>
      <c r="V19" s="81">
        <v>2011</v>
      </c>
      <c r="W19" s="81">
        <v>2012</v>
      </c>
      <c r="X19" s="79"/>
    </row>
    <row r="20" spans="2:24" ht="15.75" x14ac:dyDescent="0.25">
      <c r="D20" s="80"/>
      <c r="E20" s="40">
        <v>35726</v>
      </c>
      <c r="F20" s="36"/>
      <c r="G20" s="81" t="s">
        <v>61</v>
      </c>
      <c r="H20" s="38">
        <v>172005</v>
      </c>
      <c r="I20" s="38">
        <v>203825</v>
      </c>
      <c r="J20" s="38">
        <v>236438</v>
      </c>
      <c r="K20" s="38">
        <v>260100</v>
      </c>
      <c r="L20" s="38">
        <v>286000</v>
      </c>
      <c r="M20" s="38">
        <v>309000</v>
      </c>
      <c r="N20" s="38">
        <v>332000</v>
      </c>
      <c r="O20" s="38">
        <v>358000</v>
      </c>
      <c r="P20" s="38">
        <v>381500</v>
      </c>
      <c r="Q20" s="38">
        <v>408000</v>
      </c>
      <c r="R20" s="38">
        <v>433700</v>
      </c>
      <c r="S20" s="38">
        <v>461500</v>
      </c>
      <c r="T20" s="38">
        <v>496900</v>
      </c>
      <c r="U20" s="38">
        <v>515000</v>
      </c>
      <c r="V20" s="38">
        <v>535600</v>
      </c>
      <c r="W20" s="38">
        <v>566700</v>
      </c>
      <c r="X20" s="79"/>
    </row>
    <row r="21" spans="2:24" ht="18.75" customHeight="1" x14ac:dyDescent="0.25">
      <c r="D21" s="35" t="s">
        <v>56</v>
      </c>
      <c r="E21" s="37">
        <v>4</v>
      </c>
      <c r="F21" s="79"/>
      <c r="G21" s="79"/>
      <c r="H21" s="79"/>
      <c r="I21" s="79"/>
      <c r="J21" s="79"/>
      <c r="K21" s="79"/>
      <c r="L21" s="79"/>
      <c r="M21" s="79"/>
      <c r="N21" s="79"/>
      <c r="O21" s="79"/>
      <c r="P21" s="79"/>
      <c r="Q21" s="79"/>
      <c r="R21" s="79"/>
      <c r="S21" s="79"/>
      <c r="T21" s="79"/>
      <c r="U21" s="79"/>
      <c r="V21" s="79"/>
      <c r="W21" s="79"/>
    </row>
    <row r="22" spans="2:24" ht="18.75" customHeight="1" x14ac:dyDescent="0.25">
      <c r="C22" s="79"/>
      <c r="D22" s="78"/>
      <c r="E22" s="79"/>
      <c r="F22" s="79"/>
      <c r="G22" s="79"/>
      <c r="H22" s="79"/>
      <c r="I22" s="79"/>
      <c r="J22" s="79"/>
      <c r="K22" s="79"/>
      <c r="L22" s="79"/>
      <c r="M22" s="79"/>
    </row>
    <row r="23" spans="2:24" s="10" customFormat="1" ht="23.25" x14ac:dyDescent="0.25">
      <c r="B23" s="28"/>
      <c r="C23" s="28"/>
      <c r="D23" s="187" t="s">
        <v>51</v>
      </c>
      <c r="E23" s="187"/>
      <c r="F23" s="187"/>
      <c r="G23" s="187"/>
      <c r="H23" s="187"/>
      <c r="I23" s="187"/>
      <c r="J23" s="187"/>
      <c r="K23" s="187"/>
      <c r="L23" s="187"/>
      <c r="M23" s="187"/>
      <c r="N23" s="187"/>
      <c r="O23" s="187"/>
      <c r="P23" s="187"/>
      <c r="Q23" s="187"/>
      <c r="R23" s="187"/>
      <c r="S23" s="187"/>
      <c r="T23" s="187"/>
      <c r="U23" s="187"/>
      <c r="V23" s="187"/>
      <c r="W23" s="187"/>
    </row>
    <row r="24" spans="2:24" s="10" customFormat="1" ht="63.75" customHeight="1" x14ac:dyDescent="0.25">
      <c r="B24" s="29" t="s">
        <v>40</v>
      </c>
      <c r="C24" s="30" t="s">
        <v>44</v>
      </c>
      <c r="D24" s="30" t="s">
        <v>41</v>
      </c>
      <c r="E24" s="29" t="s">
        <v>42</v>
      </c>
      <c r="F24" s="29" t="s">
        <v>47</v>
      </c>
      <c r="G24" s="30" t="s">
        <v>48</v>
      </c>
      <c r="H24" s="30" t="s">
        <v>49</v>
      </c>
      <c r="I24" s="30" t="s">
        <v>54</v>
      </c>
      <c r="J24" s="30" t="s">
        <v>57</v>
      </c>
      <c r="K24" s="30" t="s">
        <v>55</v>
      </c>
      <c r="L24" s="29" t="s">
        <v>45</v>
      </c>
      <c r="M24" s="29" t="s">
        <v>20</v>
      </c>
      <c r="N24" s="30" t="s">
        <v>248</v>
      </c>
      <c r="O24" s="30" t="s">
        <v>249</v>
      </c>
      <c r="P24" s="30" t="s">
        <v>59</v>
      </c>
      <c r="Q24" s="30" t="s">
        <v>58</v>
      </c>
      <c r="R24" s="29" t="s">
        <v>52</v>
      </c>
      <c r="S24" s="30" t="s">
        <v>50</v>
      </c>
      <c r="T24" s="30" t="s">
        <v>104</v>
      </c>
      <c r="U24" s="30" t="s">
        <v>1</v>
      </c>
      <c r="V24" s="30" t="s">
        <v>2</v>
      </c>
      <c r="W24" s="29" t="s">
        <v>35</v>
      </c>
    </row>
    <row r="25" spans="2:24" ht="117.75" customHeight="1" x14ac:dyDescent="0.25">
      <c r="B25" s="198">
        <v>1</v>
      </c>
      <c r="C25" s="199" t="s">
        <v>250</v>
      </c>
      <c r="D25" s="200" t="s">
        <v>251</v>
      </c>
      <c r="E25" s="201" t="s">
        <v>252</v>
      </c>
      <c r="F25" s="202">
        <v>1</v>
      </c>
      <c r="G25" s="203">
        <v>37187</v>
      </c>
      <c r="H25" s="203">
        <v>37499</v>
      </c>
      <c r="I25" s="204">
        <f>+IF(G25&gt;=$E$20,1,0)</f>
        <v>1</v>
      </c>
      <c r="J25" s="204">
        <f>+(H25-G25)/30</f>
        <v>10.4</v>
      </c>
      <c r="K25" s="204">
        <f>+IF(J25&gt;=$E$21,1,0)</f>
        <v>1</v>
      </c>
      <c r="L25" s="204">
        <v>830</v>
      </c>
      <c r="M25" s="205">
        <v>0</v>
      </c>
      <c r="N25" s="206">
        <v>1087731.93</v>
      </c>
      <c r="O25" s="207">
        <v>2.9908000000000001</v>
      </c>
      <c r="P25" s="208">
        <f>N25/O25</f>
        <v>363692.63407783868</v>
      </c>
      <c r="Q25" s="208">
        <v>2703.55</v>
      </c>
      <c r="R25" s="209">
        <f>P25*Q25</f>
        <v>983261220.86114085</v>
      </c>
      <c r="S25" s="204">
        <f>+HLOOKUP(YEAR(H25),$H$19:$W$20,2,0)</f>
        <v>309000</v>
      </c>
      <c r="T25" s="209">
        <f>+R25/S25</f>
        <v>3182.0751484179314</v>
      </c>
      <c r="U25" s="204" t="s">
        <v>253</v>
      </c>
      <c r="V25" s="205">
        <v>1</v>
      </c>
      <c r="W25" s="197" t="s">
        <v>71</v>
      </c>
    </row>
    <row r="26" spans="2:24" ht="105" customHeight="1" x14ac:dyDescent="0.25">
      <c r="B26" s="198">
        <v>2</v>
      </c>
      <c r="C26" s="210" t="s">
        <v>250</v>
      </c>
      <c r="D26" s="200" t="s">
        <v>251</v>
      </c>
      <c r="E26" s="201" t="s">
        <v>254</v>
      </c>
      <c r="F26" s="202">
        <v>1</v>
      </c>
      <c r="G26" s="211">
        <v>36269</v>
      </c>
      <c r="H26" s="211">
        <v>36525</v>
      </c>
      <c r="I26" s="204">
        <f t="shared" ref="I26:I28" si="0">+IF(G26&gt;=$E$20,1,0)</f>
        <v>1</v>
      </c>
      <c r="J26" s="204">
        <f t="shared" ref="J26:J28" si="1">+(H26-G26)/30</f>
        <v>8.5333333333333332</v>
      </c>
      <c r="K26" s="204">
        <f t="shared" ref="K26:K28" si="2">+IF(J26&gt;=$E$21,1,0)</f>
        <v>1</v>
      </c>
      <c r="L26" s="204">
        <v>45</v>
      </c>
      <c r="M26" s="205">
        <v>0</v>
      </c>
      <c r="N26" s="206">
        <v>644618.41</v>
      </c>
      <c r="O26" s="207">
        <v>1.8080000000000001</v>
      </c>
      <c r="P26" s="208">
        <f>N26/O26</f>
        <v>356536.73119469028</v>
      </c>
      <c r="Q26" s="208">
        <v>1873.77</v>
      </c>
      <c r="R26" s="209">
        <f>P26*Q26</f>
        <v>668067830.81067479</v>
      </c>
      <c r="S26" s="204">
        <f t="shared" ref="S26:S28" si="3">+HLOOKUP(YEAR(H26),$H$19:$W$20,2,0)</f>
        <v>236438</v>
      </c>
      <c r="T26" s="209">
        <f t="shared" ref="T26:T28" si="4">+R26/S26</f>
        <v>2825.5518605751818</v>
      </c>
      <c r="U26" s="204" t="s">
        <v>255</v>
      </c>
      <c r="V26" s="205">
        <v>1</v>
      </c>
      <c r="W26" s="197" t="s">
        <v>71</v>
      </c>
    </row>
    <row r="27" spans="2:24" ht="180" customHeight="1" x14ac:dyDescent="0.25">
      <c r="B27" s="198">
        <v>3</v>
      </c>
      <c r="C27" s="210" t="s">
        <v>250</v>
      </c>
      <c r="D27" s="200" t="s">
        <v>256</v>
      </c>
      <c r="E27" s="201" t="s">
        <v>257</v>
      </c>
      <c r="F27" s="202">
        <v>1</v>
      </c>
      <c r="G27" s="203">
        <v>36983</v>
      </c>
      <c r="H27" s="211">
        <v>37621</v>
      </c>
      <c r="I27" s="204">
        <f t="shared" si="0"/>
        <v>1</v>
      </c>
      <c r="J27" s="204">
        <f t="shared" si="1"/>
        <v>21.266666666666666</v>
      </c>
      <c r="K27" s="204">
        <f t="shared" si="2"/>
        <v>1</v>
      </c>
      <c r="L27" s="204">
        <v>4840</v>
      </c>
      <c r="M27" s="205">
        <v>90</v>
      </c>
      <c r="N27" s="206">
        <v>5042454.57</v>
      </c>
      <c r="O27" s="207">
        <v>3.5375000000000001</v>
      </c>
      <c r="P27" s="208">
        <f>N27/O27</f>
        <v>1425428.8537102474</v>
      </c>
      <c r="Q27" s="208">
        <v>2864.79</v>
      </c>
      <c r="R27" s="209">
        <f t="shared" ref="R27:R28" si="5">P27*Q27</f>
        <v>4083554325.8205795</v>
      </c>
      <c r="S27" s="204">
        <f t="shared" si="3"/>
        <v>309000</v>
      </c>
      <c r="T27" s="209">
        <f t="shared" si="4"/>
        <v>13215.38616770414</v>
      </c>
      <c r="U27" s="204" t="s">
        <v>258</v>
      </c>
      <c r="V27" s="205">
        <v>1</v>
      </c>
      <c r="W27" s="197" t="s">
        <v>71</v>
      </c>
    </row>
    <row r="28" spans="2:24" ht="124.5" customHeight="1" x14ac:dyDescent="0.25">
      <c r="B28" s="198">
        <v>4</v>
      </c>
      <c r="C28" s="210" t="s">
        <v>250</v>
      </c>
      <c r="D28" s="200" t="s">
        <v>251</v>
      </c>
      <c r="E28" s="201" t="s">
        <v>259</v>
      </c>
      <c r="F28" s="202">
        <v>1</v>
      </c>
      <c r="G28" s="203">
        <v>36526</v>
      </c>
      <c r="H28" s="203">
        <v>37103</v>
      </c>
      <c r="I28" s="204">
        <f t="shared" si="0"/>
        <v>1</v>
      </c>
      <c r="J28" s="204">
        <f t="shared" si="1"/>
        <v>19.233333333333334</v>
      </c>
      <c r="K28" s="204">
        <f t="shared" si="2"/>
        <v>1</v>
      </c>
      <c r="L28" s="204">
        <v>4800</v>
      </c>
      <c r="M28" s="205">
        <v>90</v>
      </c>
      <c r="N28" s="206">
        <v>2206629.46</v>
      </c>
      <c r="O28" s="207">
        <v>2.4098999999999999</v>
      </c>
      <c r="P28" s="208">
        <f>N28/O28</f>
        <v>915651.87767127273</v>
      </c>
      <c r="Q28" s="208">
        <v>2298.27</v>
      </c>
      <c r="R28" s="209">
        <f t="shared" si="5"/>
        <v>2104415240.895556</v>
      </c>
      <c r="S28" s="204">
        <f t="shared" si="3"/>
        <v>286000</v>
      </c>
      <c r="T28" s="209">
        <f t="shared" si="4"/>
        <v>7358.0952478865593</v>
      </c>
      <c r="U28" s="204" t="s">
        <v>260</v>
      </c>
      <c r="V28" s="205">
        <v>1</v>
      </c>
      <c r="W28" s="197" t="s">
        <v>71</v>
      </c>
    </row>
    <row r="29" spans="2:24" ht="31.5" customHeight="1" x14ac:dyDescent="0.25">
      <c r="C29" s="34"/>
      <c r="L29" s="31">
        <f>+SUMPRODUCT(L25:L28,$V$25:$V$28)</f>
        <v>10515</v>
      </c>
      <c r="M29" s="31">
        <f>+SUMPRODUCT(M25:M28,$V$25:$V$28)</f>
        <v>180</v>
      </c>
      <c r="N29" s="32"/>
      <c r="O29" s="32"/>
      <c r="P29" s="130"/>
      <c r="Q29" s="32"/>
      <c r="R29" s="33"/>
      <c r="S29" s="33"/>
      <c r="T29" s="31">
        <f>+SUMPRODUCT(T25:T28,$V$25:$V$28)</f>
        <v>26581.108424583814</v>
      </c>
    </row>
  </sheetData>
  <mergeCells count="9">
    <mergeCell ref="D23:W23"/>
    <mergeCell ref="D9:W10"/>
    <mergeCell ref="D11:W12"/>
    <mergeCell ref="B13:B14"/>
    <mergeCell ref="C13:W14"/>
    <mergeCell ref="B15:B17"/>
    <mergeCell ref="C15:W15"/>
    <mergeCell ref="C16:W16"/>
    <mergeCell ref="C17:W17"/>
  </mergeCells>
  <printOptions horizontalCentered="1" verticalCentered="1"/>
  <pageMargins left="0.23622047244094491" right="0.23622047244094491" top="0.74803149606299213" bottom="0.74803149606299213" header="0.31496062992125984" footer="0.31496062992125984"/>
  <pageSetup scale="90" orientation="landscape"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5"/>
  <sheetViews>
    <sheetView showGridLines="0" zoomScaleNormal="100" workbookViewId="0">
      <selection activeCell="A6" sqref="A6"/>
    </sheetView>
  </sheetViews>
  <sheetFormatPr baseColWidth="10" defaultColWidth="8.85546875" defaultRowHeight="15" x14ac:dyDescent="0.25"/>
  <cols>
    <col min="1" max="1" width="21.42578125" bestFit="1" customWidth="1"/>
    <col min="2" max="2" width="48.7109375" customWidth="1"/>
    <col min="3" max="3" width="8.85546875" customWidth="1"/>
    <col min="4" max="4" width="5.7109375" style="8" bestFit="1" customWidth="1"/>
    <col min="5" max="5" width="29.42578125" customWidth="1"/>
    <col min="6" max="6" width="2.7109375" customWidth="1"/>
    <col min="7" max="7" width="6.5703125" bestFit="1" customWidth="1"/>
    <col min="8" max="8" width="20.28515625" style="9" customWidth="1"/>
    <col min="9" max="9" width="32" customWidth="1"/>
    <col min="10" max="10" width="11.42578125" customWidth="1"/>
    <col min="11" max="11" width="11.5703125" bestFit="1" customWidth="1"/>
    <col min="12" max="12" width="8.42578125" customWidth="1"/>
    <col min="13" max="13" width="16.85546875" customWidth="1"/>
    <col min="14" max="14" width="13.5703125" customWidth="1"/>
    <col min="15" max="15" width="25" customWidth="1"/>
    <col min="16" max="241" width="11.42578125" customWidth="1"/>
    <col min="242" max="242" width="21.28515625" bestFit="1" customWidth="1"/>
    <col min="243" max="243" width="21.42578125" bestFit="1" customWidth="1"/>
    <col min="244" max="244" width="48.7109375" customWidth="1"/>
    <col min="251" max="251" width="21.42578125" bestFit="1" customWidth="1"/>
    <col min="252" max="252" width="48.7109375" customWidth="1"/>
    <col min="253" max="253" width="8.85546875" customWidth="1"/>
    <col min="254" max="254" width="5.7109375" bestFit="1" customWidth="1"/>
    <col min="255" max="255" width="11.42578125" customWidth="1"/>
    <col min="256" max="256" width="24.5703125" customWidth="1"/>
    <col min="257" max="257" width="0" hidden="1" customWidth="1"/>
    <col min="258" max="258" width="11.42578125" customWidth="1"/>
    <col min="259" max="259" width="6.5703125" bestFit="1" customWidth="1"/>
    <col min="260" max="260" width="18.7109375" customWidth="1"/>
    <col min="261" max="261" width="20.5703125" customWidth="1"/>
    <col min="262" max="262" width="11.42578125" customWidth="1"/>
    <col min="263" max="263" width="11.5703125" bestFit="1" customWidth="1"/>
    <col min="264" max="264" width="9.85546875" customWidth="1"/>
    <col min="265" max="265" width="8.42578125" customWidth="1"/>
    <col min="266" max="267" width="0" hidden="1" customWidth="1"/>
    <col min="268" max="268" width="11.42578125" customWidth="1"/>
    <col min="269" max="269" width="10.85546875" customWidth="1"/>
    <col min="270" max="270" width="13.5703125" customWidth="1"/>
    <col min="271" max="271" width="25" customWidth="1"/>
    <col min="272" max="497" width="11.42578125" customWidth="1"/>
    <col min="498" max="498" width="21.28515625" bestFit="1" customWidth="1"/>
    <col min="499" max="499" width="21.42578125" bestFit="1" customWidth="1"/>
    <col min="500" max="500" width="48.7109375" customWidth="1"/>
    <col min="507" max="507" width="21.42578125" bestFit="1" customWidth="1"/>
    <col min="508" max="508" width="48.7109375" customWidth="1"/>
    <col min="509" max="509" width="8.85546875" customWidth="1"/>
    <col min="510" max="510" width="5.7109375" bestFit="1" customWidth="1"/>
    <col min="511" max="511" width="11.42578125" customWidth="1"/>
    <col min="512" max="512" width="24.5703125" customWidth="1"/>
    <col min="513" max="513" width="0" hidden="1" customWidth="1"/>
    <col min="514" max="514" width="11.42578125" customWidth="1"/>
    <col min="515" max="515" width="6.5703125" bestFit="1" customWidth="1"/>
    <col min="516" max="516" width="18.7109375" customWidth="1"/>
    <col min="517" max="517" width="20.5703125" customWidth="1"/>
    <col min="518" max="518" width="11.42578125" customWidth="1"/>
    <col min="519" max="519" width="11.5703125" bestFit="1" customWidth="1"/>
    <col min="520" max="520" width="9.85546875" customWidth="1"/>
    <col min="521" max="521" width="8.42578125" customWidth="1"/>
    <col min="522" max="523" width="0" hidden="1" customWidth="1"/>
    <col min="524" max="524" width="11.42578125" customWidth="1"/>
    <col min="525" max="525" width="10.85546875" customWidth="1"/>
    <col min="526" max="526" width="13.5703125" customWidth="1"/>
    <col min="527" max="527" width="25" customWidth="1"/>
    <col min="528" max="753" width="11.42578125" customWidth="1"/>
    <col min="754" max="754" width="21.28515625" bestFit="1" customWidth="1"/>
    <col min="755" max="755" width="21.42578125" bestFit="1" customWidth="1"/>
    <col min="756" max="756" width="48.7109375" customWidth="1"/>
    <col min="763" max="763" width="21.42578125" bestFit="1" customWidth="1"/>
    <col min="764" max="764" width="48.7109375" customWidth="1"/>
    <col min="765" max="765" width="8.85546875" customWidth="1"/>
    <col min="766" max="766" width="5.7109375" bestFit="1" customWidth="1"/>
    <col min="767" max="767" width="11.42578125" customWidth="1"/>
    <col min="768" max="768" width="24.5703125" customWidth="1"/>
    <col min="769" max="769" width="0" hidden="1" customWidth="1"/>
    <col min="770" max="770" width="11.42578125" customWidth="1"/>
    <col min="771" max="771" width="6.5703125" bestFit="1" customWidth="1"/>
    <col min="772" max="772" width="18.7109375" customWidth="1"/>
    <col min="773" max="773" width="20.5703125" customWidth="1"/>
    <col min="774" max="774" width="11.42578125" customWidth="1"/>
    <col min="775" max="775" width="11.5703125" bestFit="1" customWidth="1"/>
    <col min="776" max="776" width="9.85546875" customWidth="1"/>
    <col min="777" max="777" width="8.42578125" customWidth="1"/>
    <col min="778" max="779" width="0" hidden="1" customWidth="1"/>
    <col min="780" max="780" width="11.42578125" customWidth="1"/>
    <col min="781" max="781" width="10.85546875" customWidth="1"/>
    <col min="782" max="782" width="13.5703125" customWidth="1"/>
    <col min="783" max="783" width="25" customWidth="1"/>
    <col min="784" max="1009" width="11.42578125" customWidth="1"/>
    <col min="1010" max="1010" width="21.28515625" bestFit="1" customWidth="1"/>
    <col min="1011" max="1011" width="21.42578125" bestFit="1" customWidth="1"/>
    <col min="1012" max="1012" width="48.7109375" customWidth="1"/>
    <col min="1019" max="1019" width="21.42578125" bestFit="1" customWidth="1"/>
    <col min="1020" max="1020" width="48.7109375" customWidth="1"/>
    <col min="1021" max="1021" width="8.85546875" customWidth="1"/>
    <col min="1022" max="1022" width="5.7109375" bestFit="1" customWidth="1"/>
    <col min="1023" max="1023" width="11.42578125" customWidth="1"/>
    <col min="1024" max="1024" width="24.5703125" customWidth="1"/>
    <col min="1025" max="1025" width="0" hidden="1" customWidth="1"/>
    <col min="1026" max="1026" width="11.42578125" customWidth="1"/>
    <col min="1027" max="1027" width="6.5703125" bestFit="1" customWidth="1"/>
    <col min="1028" max="1028" width="18.7109375" customWidth="1"/>
    <col min="1029" max="1029" width="20.5703125" customWidth="1"/>
    <col min="1030" max="1030" width="11.42578125" customWidth="1"/>
    <col min="1031" max="1031" width="11.5703125" bestFit="1" customWidth="1"/>
    <col min="1032" max="1032" width="9.85546875" customWidth="1"/>
    <col min="1033" max="1033" width="8.42578125" customWidth="1"/>
    <col min="1034" max="1035" width="0" hidden="1" customWidth="1"/>
    <col min="1036" max="1036" width="11.42578125" customWidth="1"/>
    <col min="1037" max="1037" width="10.85546875" customWidth="1"/>
    <col min="1038" max="1038" width="13.5703125" customWidth="1"/>
    <col min="1039" max="1039" width="25" customWidth="1"/>
    <col min="1040" max="1265" width="11.42578125" customWidth="1"/>
    <col min="1266" max="1266" width="21.28515625" bestFit="1" customWidth="1"/>
    <col min="1267" max="1267" width="21.42578125" bestFit="1" customWidth="1"/>
    <col min="1268" max="1268" width="48.7109375" customWidth="1"/>
    <col min="1275" max="1275" width="21.42578125" bestFit="1" customWidth="1"/>
    <col min="1276" max="1276" width="48.7109375" customWidth="1"/>
    <col min="1277" max="1277" width="8.85546875" customWidth="1"/>
    <col min="1278" max="1278" width="5.7109375" bestFit="1" customWidth="1"/>
    <col min="1279" max="1279" width="11.42578125" customWidth="1"/>
    <col min="1280" max="1280" width="24.5703125" customWidth="1"/>
    <col min="1281" max="1281" width="0" hidden="1" customWidth="1"/>
    <col min="1282" max="1282" width="11.42578125" customWidth="1"/>
    <col min="1283" max="1283" width="6.5703125" bestFit="1" customWidth="1"/>
    <col min="1284" max="1284" width="18.7109375" customWidth="1"/>
    <col min="1285" max="1285" width="20.5703125" customWidth="1"/>
    <col min="1286" max="1286" width="11.42578125" customWidth="1"/>
    <col min="1287" max="1287" width="11.5703125" bestFit="1" customWidth="1"/>
    <col min="1288" max="1288" width="9.85546875" customWidth="1"/>
    <col min="1289" max="1289" width="8.42578125" customWidth="1"/>
    <col min="1290" max="1291" width="0" hidden="1" customWidth="1"/>
    <col min="1292" max="1292" width="11.42578125" customWidth="1"/>
    <col min="1293" max="1293" width="10.85546875" customWidth="1"/>
    <col min="1294" max="1294" width="13.5703125" customWidth="1"/>
    <col min="1295" max="1295" width="25" customWidth="1"/>
    <col min="1296" max="1521" width="11.42578125" customWidth="1"/>
    <col min="1522" max="1522" width="21.28515625" bestFit="1" customWidth="1"/>
    <col min="1523" max="1523" width="21.42578125" bestFit="1" customWidth="1"/>
    <col min="1524" max="1524" width="48.7109375" customWidth="1"/>
    <col min="1531" max="1531" width="21.42578125" bestFit="1" customWidth="1"/>
    <col min="1532" max="1532" width="48.7109375" customWidth="1"/>
    <col min="1533" max="1533" width="8.85546875" customWidth="1"/>
    <col min="1534" max="1534" width="5.7109375" bestFit="1" customWidth="1"/>
    <col min="1535" max="1535" width="11.42578125" customWidth="1"/>
    <col min="1536" max="1536" width="24.5703125" customWidth="1"/>
    <col min="1537" max="1537" width="0" hidden="1" customWidth="1"/>
    <col min="1538" max="1538" width="11.42578125" customWidth="1"/>
    <col min="1539" max="1539" width="6.5703125" bestFit="1" customWidth="1"/>
    <col min="1540" max="1540" width="18.7109375" customWidth="1"/>
    <col min="1541" max="1541" width="20.5703125" customWidth="1"/>
    <col min="1542" max="1542" width="11.42578125" customWidth="1"/>
    <col min="1543" max="1543" width="11.5703125" bestFit="1" customWidth="1"/>
    <col min="1544" max="1544" width="9.85546875" customWidth="1"/>
    <col min="1545" max="1545" width="8.42578125" customWidth="1"/>
    <col min="1546" max="1547" width="0" hidden="1" customWidth="1"/>
    <col min="1548" max="1548" width="11.42578125" customWidth="1"/>
    <col min="1549" max="1549" width="10.85546875" customWidth="1"/>
    <col min="1550" max="1550" width="13.5703125" customWidth="1"/>
    <col min="1551" max="1551" width="25" customWidth="1"/>
    <col min="1552" max="1777" width="11.42578125" customWidth="1"/>
    <col min="1778" max="1778" width="21.28515625" bestFit="1" customWidth="1"/>
    <col min="1779" max="1779" width="21.42578125" bestFit="1" customWidth="1"/>
    <col min="1780" max="1780" width="48.7109375" customWidth="1"/>
    <col min="1787" max="1787" width="21.42578125" bestFit="1" customWidth="1"/>
    <col min="1788" max="1788" width="48.7109375" customWidth="1"/>
    <col min="1789" max="1789" width="8.85546875" customWidth="1"/>
    <col min="1790" max="1790" width="5.7109375" bestFit="1" customWidth="1"/>
    <col min="1791" max="1791" width="11.42578125" customWidth="1"/>
    <col min="1792" max="1792" width="24.5703125" customWidth="1"/>
    <col min="1793" max="1793" width="0" hidden="1" customWidth="1"/>
    <col min="1794" max="1794" width="11.42578125" customWidth="1"/>
    <col min="1795" max="1795" width="6.5703125" bestFit="1" customWidth="1"/>
    <col min="1796" max="1796" width="18.7109375" customWidth="1"/>
    <col min="1797" max="1797" width="20.5703125" customWidth="1"/>
    <col min="1798" max="1798" width="11.42578125" customWidth="1"/>
    <col min="1799" max="1799" width="11.5703125" bestFit="1" customWidth="1"/>
    <col min="1800" max="1800" width="9.85546875" customWidth="1"/>
    <col min="1801" max="1801" width="8.42578125" customWidth="1"/>
    <col min="1802" max="1803" width="0" hidden="1" customWidth="1"/>
    <col min="1804" max="1804" width="11.42578125" customWidth="1"/>
    <col min="1805" max="1805" width="10.85546875" customWidth="1"/>
    <col min="1806" max="1806" width="13.5703125" customWidth="1"/>
    <col min="1807" max="1807" width="25" customWidth="1"/>
    <col min="1808" max="2033" width="11.42578125" customWidth="1"/>
    <col min="2034" max="2034" width="21.28515625" bestFit="1" customWidth="1"/>
    <col min="2035" max="2035" width="21.42578125" bestFit="1" customWidth="1"/>
    <col min="2036" max="2036" width="48.7109375" customWidth="1"/>
    <col min="2043" max="2043" width="21.42578125" bestFit="1" customWidth="1"/>
    <col min="2044" max="2044" width="48.7109375" customWidth="1"/>
    <col min="2045" max="2045" width="8.85546875" customWidth="1"/>
    <col min="2046" max="2046" width="5.7109375" bestFit="1" customWidth="1"/>
    <col min="2047" max="2047" width="11.42578125" customWidth="1"/>
    <col min="2048" max="2048" width="24.5703125" customWidth="1"/>
    <col min="2049" max="2049" width="0" hidden="1" customWidth="1"/>
    <col min="2050" max="2050" width="11.42578125" customWidth="1"/>
    <col min="2051" max="2051" width="6.5703125" bestFit="1" customWidth="1"/>
    <col min="2052" max="2052" width="18.7109375" customWidth="1"/>
    <col min="2053" max="2053" width="20.5703125" customWidth="1"/>
    <col min="2054" max="2054" width="11.42578125" customWidth="1"/>
    <col min="2055" max="2055" width="11.5703125" bestFit="1" customWidth="1"/>
    <col min="2056" max="2056" width="9.85546875" customWidth="1"/>
    <col min="2057" max="2057" width="8.42578125" customWidth="1"/>
    <col min="2058" max="2059" width="0" hidden="1" customWidth="1"/>
    <col min="2060" max="2060" width="11.42578125" customWidth="1"/>
    <col min="2061" max="2061" width="10.85546875" customWidth="1"/>
    <col min="2062" max="2062" width="13.5703125" customWidth="1"/>
    <col min="2063" max="2063" width="25" customWidth="1"/>
    <col min="2064" max="2289" width="11.42578125" customWidth="1"/>
    <col min="2290" max="2290" width="21.28515625" bestFit="1" customWidth="1"/>
    <col min="2291" max="2291" width="21.42578125" bestFit="1" customWidth="1"/>
    <col min="2292" max="2292" width="48.7109375" customWidth="1"/>
    <col min="2299" max="2299" width="21.42578125" bestFit="1" customWidth="1"/>
    <col min="2300" max="2300" width="48.7109375" customWidth="1"/>
    <col min="2301" max="2301" width="8.85546875" customWidth="1"/>
    <col min="2302" max="2302" width="5.7109375" bestFit="1" customWidth="1"/>
    <col min="2303" max="2303" width="11.42578125" customWidth="1"/>
    <col min="2304" max="2304" width="24.5703125" customWidth="1"/>
    <col min="2305" max="2305" width="0" hidden="1" customWidth="1"/>
    <col min="2306" max="2306" width="11.42578125" customWidth="1"/>
    <col min="2307" max="2307" width="6.5703125" bestFit="1" customWidth="1"/>
    <col min="2308" max="2308" width="18.7109375" customWidth="1"/>
    <col min="2309" max="2309" width="20.5703125" customWidth="1"/>
    <col min="2310" max="2310" width="11.42578125" customWidth="1"/>
    <col min="2311" max="2311" width="11.5703125" bestFit="1" customWidth="1"/>
    <col min="2312" max="2312" width="9.85546875" customWidth="1"/>
    <col min="2313" max="2313" width="8.42578125" customWidth="1"/>
    <col min="2314" max="2315" width="0" hidden="1" customWidth="1"/>
    <col min="2316" max="2316" width="11.42578125" customWidth="1"/>
    <col min="2317" max="2317" width="10.85546875" customWidth="1"/>
    <col min="2318" max="2318" width="13.5703125" customWidth="1"/>
    <col min="2319" max="2319" width="25" customWidth="1"/>
    <col min="2320" max="2545" width="11.42578125" customWidth="1"/>
    <col min="2546" max="2546" width="21.28515625" bestFit="1" customWidth="1"/>
    <col min="2547" max="2547" width="21.42578125" bestFit="1" customWidth="1"/>
    <col min="2548" max="2548" width="48.7109375" customWidth="1"/>
    <col min="2555" max="2555" width="21.42578125" bestFit="1" customWidth="1"/>
    <col min="2556" max="2556" width="48.7109375" customWidth="1"/>
    <col min="2557" max="2557" width="8.85546875" customWidth="1"/>
    <col min="2558" max="2558" width="5.7109375" bestFit="1" customWidth="1"/>
    <col min="2559" max="2559" width="11.42578125" customWidth="1"/>
    <col min="2560" max="2560" width="24.5703125" customWidth="1"/>
    <col min="2561" max="2561" width="0" hidden="1" customWidth="1"/>
    <col min="2562" max="2562" width="11.42578125" customWidth="1"/>
    <col min="2563" max="2563" width="6.5703125" bestFit="1" customWidth="1"/>
    <col min="2564" max="2564" width="18.7109375" customWidth="1"/>
    <col min="2565" max="2565" width="20.5703125" customWidth="1"/>
    <col min="2566" max="2566" width="11.42578125" customWidth="1"/>
    <col min="2567" max="2567" width="11.5703125" bestFit="1" customWidth="1"/>
    <col min="2568" max="2568" width="9.85546875" customWidth="1"/>
    <col min="2569" max="2569" width="8.42578125" customWidth="1"/>
    <col min="2570" max="2571" width="0" hidden="1" customWidth="1"/>
    <col min="2572" max="2572" width="11.42578125" customWidth="1"/>
    <col min="2573" max="2573" width="10.85546875" customWidth="1"/>
    <col min="2574" max="2574" width="13.5703125" customWidth="1"/>
    <col min="2575" max="2575" width="25" customWidth="1"/>
    <col min="2576" max="2801" width="11.42578125" customWidth="1"/>
    <col min="2802" max="2802" width="21.28515625" bestFit="1" customWidth="1"/>
    <col min="2803" max="2803" width="21.42578125" bestFit="1" customWidth="1"/>
    <col min="2804" max="2804" width="48.7109375" customWidth="1"/>
    <col min="2811" max="2811" width="21.42578125" bestFit="1" customWidth="1"/>
    <col min="2812" max="2812" width="48.7109375" customWidth="1"/>
    <col min="2813" max="2813" width="8.85546875" customWidth="1"/>
    <col min="2814" max="2814" width="5.7109375" bestFit="1" customWidth="1"/>
    <col min="2815" max="2815" width="11.42578125" customWidth="1"/>
    <col min="2816" max="2816" width="24.5703125" customWidth="1"/>
    <col min="2817" max="2817" width="0" hidden="1" customWidth="1"/>
    <col min="2818" max="2818" width="11.42578125" customWidth="1"/>
    <col min="2819" max="2819" width="6.5703125" bestFit="1" customWidth="1"/>
    <col min="2820" max="2820" width="18.7109375" customWidth="1"/>
    <col min="2821" max="2821" width="20.5703125" customWidth="1"/>
    <col min="2822" max="2822" width="11.42578125" customWidth="1"/>
    <col min="2823" max="2823" width="11.5703125" bestFit="1" customWidth="1"/>
    <col min="2824" max="2824" width="9.85546875" customWidth="1"/>
    <col min="2825" max="2825" width="8.42578125" customWidth="1"/>
    <col min="2826" max="2827" width="0" hidden="1" customWidth="1"/>
    <col min="2828" max="2828" width="11.42578125" customWidth="1"/>
    <col min="2829" max="2829" width="10.85546875" customWidth="1"/>
    <col min="2830" max="2830" width="13.5703125" customWidth="1"/>
    <col min="2831" max="2831" width="25" customWidth="1"/>
    <col min="2832" max="3057" width="11.42578125" customWidth="1"/>
    <col min="3058" max="3058" width="21.28515625" bestFit="1" customWidth="1"/>
    <col min="3059" max="3059" width="21.42578125" bestFit="1" customWidth="1"/>
    <col min="3060" max="3060" width="48.7109375" customWidth="1"/>
    <col min="3067" max="3067" width="21.42578125" bestFit="1" customWidth="1"/>
    <col min="3068" max="3068" width="48.7109375" customWidth="1"/>
    <col min="3069" max="3069" width="8.85546875" customWidth="1"/>
    <col min="3070" max="3070" width="5.7109375" bestFit="1" customWidth="1"/>
    <col min="3071" max="3071" width="11.42578125" customWidth="1"/>
    <col min="3072" max="3072" width="24.5703125" customWidth="1"/>
    <col min="3073" max="3073" width="0" hidden="1" customWidth="1"/>
    <col min="3074" max="3074" width="11.42578125" customWidth="1"/>
    <col min="3075" max="3075" width="6.5703125" bestFit="1" customWidth="1"/>
    <col min="3076" max="3076" width="18.7109375" customWidth="1"/>
    <col min="3077" max="3077" width="20.5703125" customWidth="1"/>
    <col min="3078" max="3078" width="11.42578125" customWidth="1"/>
    <col min="3079" max="3079" width="11.5703125" bestFit="1" customWidth="1"/>
    <col min="3080" max="3080" width="9.85546875" customWidth="1"/>
    <col min="3081" max="3081" width="8.42578125" customWidth="1"/>
    <col min="3082" max="3083" width="0" hidden="1" customWidth="1"/>
    <col min="3084" max="3084" width="11.42578125" customWidth="1"/>
    <col min="3085" max="3085" width="10.85546875" customWidth="1"/>
    <col min="3086" max="3086" width="13.5703125" customWidth="1"/>
    <col min="3087" max="3087" width="25" customWidth="1"/>
    <col min="3088" max="3313" width="11.42578125" customWidth="1"/>
    <col min="3314" max="3314" width="21.28515625" bestFit="1" customWidth="1"/>
    <col min="3315" max="3315" width="21.42578125" bestFit="1" customWidth="1"/>
    <col min="3316" max="3316" width="48.7109375" customWidth="1"/>
    <col min="3323" max="3323" width="21.42578125" bestFit="1" customWidth="1"/>
    <col min="3324" max="3324" width="48.7109375" customWidth="1"/>
    <col min="3325" max="3325" width="8.85546875" customWidth="1"/>
    <col min="3326" max="3326" width="5.7109375" bestFit="1" customWidth="1"/>
    <col min="3327" max="3327" width="11.42578125" customWidth="1"/>
    <col min="3328" max="3328" width="24.5703125" customWidth="1"/>
    <col min="3329" max="3329" width="0" hidden="1" customWidth="1"/>
    <col min="3330" max="3330" width="11.42578125" customWidth="1"/>
    <col min="3331" max="3331" width="6.5703125" bestFit="1" customWidth="1"/>
    <col min="3332" max="3332" width="18.7109375" customWidth="1"/>
    <col min="3333" max="3333" width="20.5703125" customWidth="1"/>
    <col min="3334" max="3334" width="11.42578125" customWidth="1"/>
    <col min="3335" max="3335" width="11.5703125" bestFit="1" customWidth="1"/>
    <col min="3336" max="3336" width="9.85546875" customWidth="1"/>
    <col min="3337" max="3337" width="8.42578125" customWidth="1"/>
    <col min="3338" max="3339" width="0" hidden="1" customWidth="1"/>
    <col min="3340" max="3340" width="11.42578125" customWidth="1"/>
    <col min="3341" max="3341" width="10.85546875" customWidth="1"/>
    <col min="3342" max="3342" width="13.5703125" customWidth="1"/>
    <col min="3343" max="3343" width="25" customWidth="1"/>
    <col min="3344" max="3569" width="11.42578125" customWidth="1"/>
    <col min="3570" max="3570" width="21.28515625" bestFit="1" customWidth="1"/>
    <col min="3571" max="3571" width="21.42578125" bestFit="1" customWidth="1"/>
    <col min="3572" max="3572" width="48.7109375" customWidth="1"/>
    <col min="3579" max="3579" width="21.42578125" bestFit="1" customWidth="1"/>
    <col min="3580" max="3580" width="48.7109375" customWidth="1"/>
    <col min="3581" max="3581" width="8.85546875" customWidth="1"/>
    <col min="3582" max="3582" width="5.7109375" bestFit="1" customWidth="1"/>
    <col min="3583" max="3583" width="11.42578125" customWidth="1"/>
    <col min="3584" max="3584" width="24.5703125" customWidth="1"/>
    <col min="3585" max="3585" width="0" hidden="1" customWidth="1"/>
    <col min="3586" max="3586" width="11.42578125" customWidth="1"/>
    <col min="3587" max="3587" width="6.5703125" bestFit="1" customWidth="1"/>
    <col min="3588" max="3588" width="18.7109375" customWidth="1"/>
    <col min="3589" max="3589" width="20.5703125" customWidth="1"/>
    <col min="3590" max="3590" width="11.42578125" customWidth="1"/>
    <col min="3591" max="3591" width="11.5703125" bestFit="1" customWidth="1"/>
    <col min="3592" max="3592" width="9.85546875" customWidth="1"/>
    <col min="3593" max="3593" width="8.42578125" customWidth="1"/>
    <col min="3594" max="3595" width="0" hidden="1" customWidth="1"/>
    <col min="3596" max="3596" width="11.42578125" customWidth="1"/>
    <col min="3597" max="3597" width="10.85546875" customWidth="1"/>
    <col min="3598" max="3598" width="13.5703125" customWidth="1"/>
    <col min="3599" max="3599" width="25" customWidth="1"/>
    <col min="3600" max="3825" width="11.42578125" customWidth="1"/>
    <col min="3826" max="3826" width="21.28515625" bestFit="1" customWidth="1"/>
    <col min="3827" max="3827" width="21.42578125" bestFit="1" customWidth="1"/>
    <col min="3828" max="3828" width="48.7109375" customWidth="1"/>
    <col min="3835" max="3835" width="21.42578125" bestFit="1" customWidth="1"/>
    <col min="3836" max="3836" width="48.7109375" customWidth="1"/>
    <col min="3837" max="3837" width="8.85546875" customWidth="1"/>
    <col min="3838" max="3838" width="5.7109375" bestFit="1" customWidth="1"/>
    <col min="3839" max="3839" width="11.42578125" customWidth="1"/>
    <col min="3840" max="3840" width="24.5703125" customWidth="1"/>
    <col min="3841" max="3841" width="0" hidden="1" customWidth="1"/>
    <col min="3842" max="3842" width="11.42578125" customWidth="1"/>
    <col min="3843" max="3843" width="6.5703125" bestFit="1" customWidth="1"/>
    <col min="3844" max="3844" width="18.7109375" customWidth="1"/>
    <col min="3845" max="3845" width="20.5703125" customWidth="1"/>
    <col min="3846" max="3846" width="11.42578125" customWidth="1"/>
    <col min="3847" max="3847" width="11.5703125" bestFit="1" customWidth="1"/>
    <col min="3848" max="3848" width="9.85546875" customWidth="1"/>
    <col min="3849" max="3849" width="8.42578125" customWidth="1"/>
    <col min="3850" max="3851" width="0" hidden="1" customWidth="1"/>
    <col min="3852" max="3852" width="11.42578125" customWidth="1"/>
    <col min="3853" max="3853" width="10.85546875" customWidth="1"/>
    <col min="3854" max="3854" width="13.5703125" customWidth="1"/>
    <col min="3855" max="3855" width="25" customWidth="1"/>
    <col min="3856" max="4081" width="11.42578125" customWidth="1"/>
    <col min="4082" max="4082" width="21.28515625" bestFit="1" customWidth="1"/>
    <col min="4083" max="4083" width="21.42578125" bestFit="1" customWidth="1"/>
    <col min="4084" max="4084" width="48.7109375" customWidth="1"/>
    <col min="4091" max="4091" width="21.42578125" bestFit="1" customWidth="1"/>
    <col min="4092" max="4092" width="48.7109375" customWidth="1"/>
    <col min="4093" max="4093" width="8.85546875" customWidth="1"/>
    <col min="4094" max="4094" width="5.7109375" bestFit="1" customWidth="1"/>
    <col min="4095" max="4095" width="11.42578125" customWidth="1"/>
    <col min="4096" max="4096" width="24.5703125" customWidth="1"/>
    <col min="4097" max="4097" width="0" hidden="1" customWidth="1"/>
    <col min="4098" max="4098" width="11.42578125" customWidth="1"/>
    <col min="4099" max="4099" width="6.5703125" bestFit="1" customWidth="1"/>
    <col min="4100" max="4100" width="18.7109375" customWidth="1"/>
    <col min="4101" max="4101" width="20.5703125" customWidth="1"/>
    <col min="4102" max="4102" width="11.42578125" customWidth="1"/>
    <col min="4103" max="4103" width="11.5703125" bestFit="1" customWidth="1"/>
    <col min="4104" max="4104" width="9.85546875" customWidth="1"/>
    <col min="4105" max="4105" width="8.42578125" customWidth="1"/>
    <col min="4106" max="4107" width="0" hidden="1" customWidth="1"/>
    <col min="4108" max="4108" width="11.42578125" customWidth="1"/>
    <col min="4109" max="4109" width="10.85546875" customWidth="1"/>
    <col min="4110" max="4110" width="13.5703125" customWidth="1"/>
    <col min="4111" max="4111" width="25" customWidth="1"/>
    <col min="4112" max="4337" width="11.42578125" customWidth="1"/>
    <col min="4338" max="4338" width="21.28515625" bestFit="1" customWidth="1"/>
    <col min="4339" max="4339" width="21.42578125" bestFit="1" customWidth="1"/>
    <col min="4340" max="4340" width="48.7109375" customWidth="1"/>
    <col min="4347" max="4347" width="21.42578125" bestFit="1" customWidth="1"/>
    <col min="4348" max="4348" width="48.7109375" customWidth="1"/>
    <col min="4349" max="4349" width="8.85546875" customWidth="1"/>
    <col min="4350" max="4350" width="5.7109375" bestFit="1" customWidth="1"/>
    <col min="4351" max="4351" width="11.42578125" customWidth="1"/>
    <col min="4352" max="4352" width="24.5703125" customWidth="1"/>
    <col min="4353" max="4353" width="0" hidden="1" customWidth="1"/>
    <col min="4354" max="4354" width="11.42578125" customWidth="1"/>
    <col min="4355" max="4355" width="6.5703125" bestFit="1" customWidth="1"/>
    <col min="4356" max="4356" width="18.7109375" customWidth="1"/>
    <col min="4357" max="4357" width="20.5703125" customWidth="1"/>
    <col min="4358" max="4358" width="11.42578125" customWidth="1"/>
    <col min="4359" max="4359" width="11.5703125" bestFit="1" customWidth="1"/>
    <col min="4360" max="4360" width="9.85546875" customWidth="1"/>
    <col min="4361" max="4361" width="8.42578125" customWidth="1"/>
    <col min="4362" max="4363" width="0" hidden="1" customWidth="1"/>
    <col min="4364" max="4364" width="11.42578125" customWidth="1"/>
    <col min="4365" max="4365" width="10.85546875" customWidth="1"/>
    <col min="4366" max="4366" width="13.5703125" customWidth="1"/>
    <col min="4367" max="4367" width="25" customWidth="1"/>
    <col min="4368" max="4593" width="11.42578125" customWidth="1"/>
    <col min="4594" max="4594" width="21.28515625" bestFit="1" customWidth="1"/>
    <col min="4595" max="4595" width="21.42578125" bestFit="1" customWidth="1"/>
    <col min="4596" max="4596" width="48.7109375" customWidth="1"/>
    <col min="4603" max="4603" width="21.42578125" bestFit="1" customWidth="1"/>
    <col min="4604" max="4604" width="48.7109375" customWidth="1"/>
    <col min="4605" max="4605" width="8.85546875" customWidth="1"/>
    <col min="4606" max="4606" width="5.7109375" bestFit="1" customWidth="1"/>
    <col min="4607" max="4607" width="11.42578125" customWidth="1"/>
    <col min="4608" max="4608" width="24.5703125" customWidth="1"/>
    <col min="4609" max="4609" width="0" hidden="1" customWidth="1"/>
    <col min="4610" max="4610" width="11.42578125" customWidth="1"/>
    <col min="4611" max="4611" width="6.5703125" bestFit="1" customWidth="1"/>
    <col min="4612" max="4612" width="18.7109375" customWidth="1"/>
    <col min="4613" max="4613" width="20.5703125" customWidth="1"/>
    <col min="4614" max="4614" width="11.42578125" customWidth="1"/>
    <col min="4615" max="4615" width="11.5703125" bestFit="1" customWidth="1"/>
    <col min="4616" max="4616" width="9.85546875" customWidth="1"/>
    <col min="4617" max="4617" width="8.42578125" customWidth="1"/>
    <col min="4618" max="4619" width="0" hidden="1" customWidth="1"/>
    <col min="4620" max="4620" width="11.42578125" customWidth="1"/>
    <col min="4621" max="4621" width="10.85546875" customWidth="1"/>
    <col min="4622" max="4622" width="13.5703125" customWidth="1"/>
    <col min="4623" max="4623" width="25" customWidth="1"/>
    <col min="4624" max="4849" width="11.42578125" customWidth="1"/>
    <col min="4850" max="4850" width="21.28515625" bestFit="1" customWidth="1"/>
    <col min="4851" max="4851" width="21.42578125" bestFit="1" customWidth="1"/>
    <col min="4852" max="4852" width="48.7109375" customWidth="1"/>
    <col min="4859" max="4859" width="21.42578125" bestFit="1" customWidth="1"/>
    <col min="4860" max="4860" width="48.7109375" customWidth="1"/>
    <col min="4861" max="4861" width="8.85546875" customWidth="1"/>
    <col min="4862" max="4862" width="5.7109375" bestFit="1" customWidth="1"/>
    <col min="4863" max="4863" width="11.42578125" customWidth="1"/>
    <col min="4864" max="4864" width="24.5703125" customWidth="1"/>
    <col min="4865" max="4865" width="0" hidden="1" customWidth="1"/>
    <col min="4866" max="4866" width="11.42578125" customWidth="1"/>
    <col min="4867" max="4867" width="6.5703125" bestFit="1" customWidth="1"/>
    <col min="4868" max="4868" width="18.7109375" customWidth="1"/>
    <col min="4869" max="4869" width="20.5703125" customWidth="1"/>
    <col min="4870" max="4870" width="11.42578125" customWidth="1"/>
    <col min="4871" max="4871" width="11.5703125" bestFit="1" customWidth="1"/>
    <col min="4872" max="4872" width="9.85546875" customWidth="1"/>
    <col min="4873" max="4873" width="8.42578125" customWidth="1"/>
    <col min="4874" max="4875" width="0" hidden="1" customWidth="1"/>
    <col min="4876" max="4876" width="11.42578125" customWidth="1"/>
    <col min="4877" max="4877" width="10.85546875" customWidth="1"/>
    <col min="4878" max="4878" width="13.5703125" customWidth="1"/>
    <col min="4879" max="4879" width="25" customWidth="1"/>
    <col min="4880" max="5105" width="11.42578125" customWidth="1"/>
    <col min="5106" max="5106" width="21.28515625" bestFit="1" customWidth="1"/>
    <col min="5107" max="5107" width="21.42578125" bestFit="1" customWidth="1"/>
    <col min="5108" max="5108" width="48.7109375" customWidth="1"/>
    <col min="5115" max="5115" width="21.42578125" bestFit="1" customWidth="1"/>
    <col min="5116" max="5116" width="48.7109375" customWidth="1"/>
    <col min="5117" max="5117" width="8.85546875" customWidth="1"/>
    <col min="5118" max="5118" width="5.7109375" bestFit="1" customWidth="1"/>
    <col min="5119" max="5119" width="11.42578125" customWidth="1"/>
    <col min="5120" max="5120" width="24.5703125" customWidth="1"/>
    <col min="5121" max="5121" width="0" hidden="1" customWidth="1"/>
    <col min="5122" max="5122" width="11.42578125" customWidth="1"/>
    <col min="5123" max="5123" width="6.5703125" bestFit="1" customWidth="1"/>
    <col min="5124" max="5124" width="18.7109375" customWidth="1"/>
    <col min="5125" max="5125" width="20.5703125" customWidth="1"/>
    <col min="5126" max="5126" width="11.42578125" customWidth="1"/>
    <col min="5127" max="5127" width="11.5703125" bestFit="1" customWidth="1"/>
    <col min="5128" max="5128" width="9.85546875" customWidth="1"/>
    <col min="5129" max="5129" width="8.42578125" customWidth="1"/>
    <col min="5130" max="5131" width="0" hidden="1" customWidth="1"/>
    <col min="5132" max="5132" width="11.42578125" customWidth="1"/>
    <col min="5133" max="5133" width="10.85546875" customWidth="1"/>
    <col min="5134" max="5134" width="13.5703125" customWidth="1"/>
    <col min="5135" max="5135" width="25" customWidth="1"/>
    <col min="5136" max="5361" width="11.42578125" customWidth="1"/>
    <col min="5362" max="5362" width="21.28515625" bestFit="1" customWidth="1"/>
    <col min="5363" max="5363" width="21.42578125" bestFit="1" customWidth="1"/>
    <col min="5364" max="5364" width="48.7109375" customWidth="1"/>
    <col min="5371" max="5371" width="21.42578125" bestFit="1" customWidth="1"/>
    <col min="5372" max="5372" width="48.7109375" customWidth="1"/>
    <col min="5373" max="5373" width="8.85546875" customWidth="1"/>
    <col min="5374" max="5374" width="5.7109375" bestFit="1" customWidth="1"/>
    <col min="5375" max="5375" width="11.42578125" customWidth="1"/>
    <col min="5376" max="5376" width="24.5703125" customWidth="1"/>
    <col min="5377" max="5377" width="0" hidden="1" customWidth="1"/>
    <col min="5378" max="5378" width="11.42578125" customWidth="1"/>
    <col min="5379" max="5379" width="6.5703125" bestFit="1" customWidth="1"/>
    <col min="5380" max="5380" width="18.7109375" customWidth="1"/>
    <col min="5381" max="5381" width="20.5703125" customWidth="1"/>
    <col min="5382" max="5382" width="11.42578125" customWidth="1"/>
    <col min="5383" max="5383" width="11.5703125" bestFit="1" customWidth="1"/>
    <col min="5384" max="5384" width="9.85546875" customWidth="1"/>
    <col min="5385" max="5385" width="8.42578125" customWidth="1"/>
    <col min="5386" max="5387" width="0" hidden="1" customWidth="1"/>
    <col min="5388" max="5388" width="11.42578125" customWidth="1"/>
    <col min="5389" max="5389" width="10.85546875" customWidth="1"/>
    <col min="5390" max="5390" width="13.5703125" customWidth="1"/>
    <col min="5391" max="5391" width="25" customWidth="1"/>
    <col min="5392" max="5617" width="11.42578125" customWidth="1"/>
    <col min="5618" max="5618" width="21.28515625" bestFit="1" customWidth="1"/>
    <col min="5619" max="5619" width="21.42578125" bestFit="1" customWidth="1"/>
    <col min="5620" max="5620" width="48.7109375" customWidth="1"/>
    <col min="5627" max="5627" width="21.42578125" bestFit="1" customWidth="1"/>
    <col min="5628" max="5628" width="48.7109375" customWidth="1"/>
    <col min="5629" max="5629" width="8.85546875" customWidth="1"/>
    <col min="5630" max="5630" width="5.7109375" bestFit="1" customWidth="1"/>
    <col min="5631" max="5631" width="11.42578125" customWidth="1"/>
    <col min="5632" max="5632" width="24.5703125" customWidth="1"/>
    <col min="5633" max="5633" width="0" hidden="1" customWidth="1"/>
    <col min="5634" max="5634" width="11.42578125" customWidth="1"/>
    <col min="5635" max="5635" width="6.5703125" bestFit="1" customWidth="1"/>
    <col min="5636" max="5636" width="18.7109375" customWidth="1"/>
    <col min="5637" max="5637" width="20.5703125" customWidth="1"/>
    <col min="5638" max="5638" width="11.42578125" customWidth="1"/>
    <col min="5639" max="5639" width="11.5703125" bestFit="1" customWidth="1"/>
    <col min="5640" max="5640" width="9.85546875" customWidth="1"/>
    <col min="5641" max="5641" width="8.42578125" customWidth="1"/>
    <col min="5642" max="5643" width="0" hidden="1" customWidth="1"/>
    <col min="5644" max="5644" width="11.42578125" customWidth="1"/>
    <col min="5645" max="5645" width="10.85546875" customWidth="1"/>
    <col min="5646" max="5646" width="13.5703125" customWidth="1"/>
    <col min="5647" max="5647" width="25" customWidth="1"/>
    <col min="5648" max="5873" width="11.42578125" customWidth="1"/>
    <col min="5874" max="5874" width="21.28515625" bestFit="1" customWidth="1"/>
    <col min="5875" max="5875" width="21.42578125" bestFit="1" customWidth="1"/>
    <col min="5876" max="5876" width="48.7109375" customWidth="1"/>
    <col min="5883" max="5883" width="21.42578125" bestFit="1" customWidth="1"/>
    <col min="5884" max="5884" width="48.7109375" customWidth="1"/>
    <col min="5885" max="5885" width="8.85546875" customWidth="1"/>
    <col min="5886" max="5886" width="5.7109375" bestFit="1" customWidth="1"/>
    <col min="5887" max="5887" width="11.42578125" customWidth="1"/>
    <col min="5888" max="5888" width="24.5703125" customWidth="1"/>
    <col min="5889" max="5889" width="0" hidden="1" customWidth="1"/>
    <col min="5890" max="5890" width="11.42578125" customWidth="1"/>
    <col min="5891" max="5891" width="6.5703125" bestFit="1" customWidth="1"/>
    <col min="5892" max="5892" width="18.7109375" customWidth="1"/>
    <col min="5893" max="5893" width="20.5703125" customWidth="1"/>
    <col min="5894" max="5894" width="11.42578125" customWidth="1"/>
    <col min="5895" max="5895" width="11.5703125" bestFit="1" customWidth="1"/>
    <col min="5896" max="5896" width="9.85546875" customWidth="1"/>
    <col min="5897" max="5897" width="8.42578125" customWidth="1"/>
    <col min="5898" max="5899" width="0" hidden="1" customWidth="1"/>
    <col min="5900" max="5900" width="11.42578125" customWidth="1"/>
    <col min="5901" max="5901" width="10.85546875" customWidth="1"/>
    <col min="5902" max="5902" width="13.5703125" customWidth="1"/>
    <col min="5903" max="5903" width="25" customWidth="1"/>
    <col min="5904" max="6129" width="11.42578125" customWidth="1"/>
    <col min="6130" max="6130" width="21.28515625" bestFit="1" customWidth="1"/>
    <col min="6131" max="6131" width="21.42578125" bestFit="1" customWidth="1"/>
    <col min="6132" max="6132" width="48.7109375" customWidth="1"/>
    <col min="6139" max="6139" width="21.42578125" bestFit="1" customWidth="1"/>
    <col min="6140" max="6140" width="48.7109375" customWidth="1"/>
    <col min="6141" max="6141" width="8.85546875" customWidth="1"/>
    <col min="6142" max="6142" width="5.7109375" bestFit="1" customWidth="1"/>
    <col min="6143" max="6143" width="11.42578125" customWidth="1"/>
    <col min="6144" max="6144" width="24.5703125" customWidth="1"/>
    <col min="6145" max="6145" width="0" hidden="1" customWidth="1"/>
    <col min="6146" max="6146" width="11.42578125" customWidth="1"/>
    <col min="6147" max="6147" width="6.5703125" bestFit="1" customWidth="1"/>
    <col min="6148" max="6148" width="18.7109375" customWidth="1"/>
    <col min="6149" max="6149" width="20.5703125" customWidth="1"/>
    <col min="6150" max="6150" width="11.42578125" customWidth="1"/>
    <col min="6151" max="6151" width="11.5703125" bestFit="1" customWidth="1"/>
    <col min="6152" max="6152" width="9.85546875" customWidth="1"/>
    <col min="6153" max="6153" width="8.42578125" customWidth="1"/>
    <col min="6154" max="6155" width="0" hidden="1" customWidth="1"/>
    <col min="6156" max="6156" width="11.42578125" customWidth="1"/>
    <col min="6157" max="6157" width="10.85546875" customWidth="1"/>
    <col min="6158" max="6158" width="13.5703125" customWidth="1"/>
    <col min="6159" max="6159" width="25" customWidth="1"/>
    <col min="6160" max="6385" width="11.42578125" customWidth="1"/>
    <col min="6386" max="6386" width="21.28515625" bestFit="1" customWidth="1"/>
    <col min="6387" max="6387" width="21.42578125" bestFit="1" customWidth="1"/>
    <col min="6388" max="6388" width="48.7109375" customWidth="1"/>
    <col min="6395" max="6395" width="21.42578125" bestFit="1" customWidth="1"/>
    <col min="6396" max="6396" width="48.7109375" customWidth="1"/>
    <col min="6397" max="6397" width="8.85546875" customWidth="1"/>
    <col min="6398" max="6398" width="5.7109375" bestFit="1" customWidth="1"/>
    <col min="6399" max="6399" width="11.42578125" customWidth="1"/>
    <col min="6400" max="6400" width="24.5703125" customWidth="1"/>
    <col min="6401" max="6401" width="0" hidden="1" customWidth="1"/>
    <col min="6402" max="6402" width="11.42578125" customWidth="1"/>
    <col min="6403" max="6403" width="6.5703125" bestFit="1" customWidth="1"/>
    <col min="6404" max="6404" width="18.7109375" customWidth="1"/>
    <col min="6405" max="6405" width="20.5703125" customWidth="1"/>
    <col min="6406" max="6406" width="11.42578125" customWidth="1"/>
    <col min="6407" max="6407" width="11.5703125" bestFit="1" customWidth="1"/>
    <col min="6408" max="6408" width="9.85546875" customWidth="1"/>
    <col min="6409" max="6409" width="8.42578125" customWidth="1"/>
    <col min="6410" max="6411" width="0" hidden="1" customWidth="1"/>
    <col min="6412" max="6412" width="11.42578125" customWidth="1"/>
    <col min="6413" max="6413" width="10.85546875" customWidth="1"/>
    <col min="6414" max="6414" width="13.5703125" customWidth="1"/>
    <col min="6415" max="6415" width="25" customWidth="1"/>
    <col min="6416" max="6641" width="11.42578125" customWidth="1"/>
    <col min="6642" max="6642" width="21.28515625" bestFit="1" customWidth="1"/>
    <col min="6643" max="6643" width="21.42578125" bestFit="1" customWidth="1"/>
    <col min="6644" max="6644" width="48.7109375" customWidth="1"/>
    <col min="6651" max="6651" width="21.42578125" bestFit="1" customWidth="1"/>
    <col min="6652" max="6652" width="48.7109375" customWidth="1"/>
    <col min="6653" max="6653" width="8.85546875" customWidth="1"/>
    <col min="6654" max="6654" width="5.7109375" bestFit="1" customWidth="1"/>
    <col min="6655" max="6655" width="11.42578125" customWidth="1"/>
    <col min="6656" max="6656" width="24.5703125" customWidth="1"/>
    <col min="6657" max="6657" width="0" hidden="1" customWidth="1"/>
    <col min="6658" max="6658" width="11.42578125" customWidth="1"/>
    <col min="6659" max="6659" width="6.5703125" bestFit="1" customWidth="1"/>
    <col min="6660" max="6660" width="18.7109375" customWidth="1"/>
    <col min="6661" max="6661" width="20.5703125" customWidth="1"/>
    <col min="6662" max="6662" width="11.42578125" customWidth="1"/>
    <col min="6663" max="6663" width="11.5703125" bestFit="1" customWidth="1"/>
    <col min="6664" max="6664" width="9.85546875" customWidth="1"/>
    <col min="6665" max="6665" width="8.42578125" customWidth="1"/>
    <col min="6666" max="6667" width="0" hidden="1" customWidth="1"/>
    <col min="6668" max="6668" width="11.42578125" customWidth="1"/>
    <col min="6669" max="6669" width="10.85546875" customWidth="1"/>
    <col min="6670" max="6670" width="13.5703125" customWidth="1"/>
    <col min="6671" max="6671" width="25" customWidth="1"/>
    <col min="6672" max="6897" width="11.42578125" customWidth="1"/>
    <col min="6898" max="6898" width="21.28515625" bestFit="1" customWidth="1"/>
    <col min="6899" max="6899" width="21.42578125" bestFit="1" customWidth="1"/>
    <col min="6900" max="6900" width="48.7109375" customWidth="1"/>
    <col min="6907" max="6907" width="21.42578125" bestFit="1" customWidth="1"/>
    <col min="6908" max="6908" width="48.7109375" customWidth="1"/>
    <col min="6909" max="6909" width="8.85546875" customWidth="1"/>
    <col min="6910" max="6910" width="5.7109375" bestFit="1" customWidth="1"/>
    <col min="6911" max="6911" width="11.42578125" customWidth="1"/>
    <col min="6912" max="6912" width="24.5703125" customWidth="1"/>
    <col min="6913" max="6913" width="0" hidden="1" customWidth="1"/>
    <col min="6914" max="6914" width="11.42578125" customWidth="1"/>
    <col min="6915" max="6915" width="6.5703125" bestFit="1" customWidth="1"/>
    <col min="6916" max="6916" width="18.7109375" customWidth="1"/>
    <col min="6917" max="6917" width="20.5703125" customWidth="1"/>
    <col min="6918" max="6918" width="11.42578125" customWidth="1"/>
    <col min="6919" max="6919" width="11.5703125" bestFit="1" customWidth="1"/>
    <col min="6920" max="6920" width="9.85546875" customWidth="1"/>
    <col min="6921" max="6921" width="8.42578125" customWidth="1"/>
    <col min="6922" max="6923" width="0" hidden="1" customWidth="1"/>
    <col min="6924" max="6924" width="11.42578125" customWidth="1"/>
    <col min="6925" max="6925" width="10.85546875" customWidth="1"/>
    <col min="6926" max="6926" width="13.5703125" customWidth="1"/>
    <col min="6927" max="6927" width="25" customWidth="1"/>
    <col min="6928" max="7153" width="11.42578125" customWidth="1"/>
    <col min="7154" max="7154" width="21.28515625" bestFit="1" customWidth="1"/>
    <col min="7155" max="7155" width="21.42578125" bestFit="1" customWidth="1"/>
    <col min="7156" max="7156" width="48.7109375" customWidth="1"/>
    <col min="7163" max="7163" width="21.42578125" bestFit="1" customWidth="1"/>
    <col min="7164" max="7164" width="48.7109375" customWidth="1"/>
    <col min="7165" max="7165" width="8.85546875" customWidth="1"/>
    <col min="7166" max="7166" width="5.7109375" bestFit="1" customWidth="1"/>
    <col min="7167" max="7167" width="11.42578125" customWidth="1"/>
    <col min="7168" max="7168" width="24.5703125" customWidth="1"/>
    <col min="7169" max="7169" width="0" hidden="1" customWidth="1"/>
    <col min="7170" max="7170" width="11.42578125" customWidth="1"/>
    <col min="7171" max="7171" width="6.5703125" bestFit="1" customWidth="1"/>
    <col min="7172" max="7172" width="18.7109375" customWidth="1"/>
    <col min="7173" max="7173" width="20.5703125" customWidth="1"/>
    <col min="7174" max="7174" width="11.42578125" customWidth="1"/>
    <col min="7175" max="7175" width="11.5703125" bestFit="1" customWidth="1"/>
    <col min="7176" max="7176" width="9.85546875" customWidth="1"/>
    <col min="7177" max="7177" width="8.42578125" customWidth="1"/>
    <col min="7178" max="7179" width="0" hidden="1" customWidth="1"/>
    <col min="7180" max="7180" width="11.42578125" customWidth="1"/>
    <col min="7181" max="7181" width="10.85546875" customWidth="1"/>
    <col min="7182" max="7182" width="13.5703125" customWidth="1"/>
    <col min="7183" max="7183" width="25" customWidth="1"/>
    <col min="7184" max="7409" width="11.42578125" customWidth="1"/>
    <col min="7410" max="7410" width="21.28515625" bestFit="1" customWidth="1"/>
    <col min="7411" max="7411" width="21.42578125" bestFit="1" customWidth="1"/>
    <col min="7412" max="7412" width="48.7109375" customWidth="1"/>
    <col min="7419" max="7419" width="21.42578125" bestFit="1" customWidth="1"/>
    <col min="7420" max="7420" width="48.7109375" customWidth="1"/>
    <col min="7421" max="7421" width="8.85546875" customWidth="1"/>
    <col min="7422" max="7422" width="5.7109375" bestFit="1" customWidth="1"/>
    <col min="7423" max="7423" width="11.42578125" customWidth="1"/>
    <col min="7424" max="7424" width="24.5703125" customWidth="1"/>
    <col min="7425" max="7425" width="0" hidden="1" customWidth="1"/>
    <col min="7426" max="7426" width="11.42578125" customWidth="1"/>
    <col min="7427" max="7427" width="6.5703125" bestFit="1" customWidth="1"/>
    <col min="7428" max="7428" width="18.7109375" customWidth="1"/>
    <col min="7429" max="7429" width="20.5703125" customWidth="1"/>
    <col min="7430" max="7430" width="11.42578125" customWidth="1"/>
    <col min="7431" max="7431" width="11.5703125" bestFit="1" customWidth="1"/>
    <col min="7432" max="7432" width="9.85546875" customWidth="1"/>
    <col min="7433" max="7433" width="8.42578125" customWidth="1"/>
    <col min="7434" max="7435" width="0" hidden="1" customWidth="1"/>
    <col min="7436" max="7436" width="11.42578125" customWidth="1"/>
    <col min="7437" max="7437" width="10.85546875" customWidth="1"/>
    <col min="7438" max="7438" width="13.5703125" customWidth="1"/>
    <col min="7439" max="7439" width="25" customWidth="1"/>
    <col min="7440" max="7665" width="11.42578125" customWidth="1"/>
    <col min="7666" max="7666" width="21.28515625" bestFit="1" customWidth="1"/>
    <col min="7667" max="7667" width="21.42578125" bestFit="1" customWidth="1"/>
    <col min="7668" max="7668" width="48.7109375" customWidth="1"/>
    <col min="7675" max="7675" width="21.42578125" bestFit="1" customWidth="1"/>
    <col min="7676" max="7676" width="48.7109375" customWidth="1"/>
    <col min="7677" max="7677" width="8.85546875" customWidth="1"/>
    <col min="7678" max="7678" width="5.7109375" bestFit="1" customWidth="1"/>
    <col min="7679" max="7679" width="11.42578125" customWidth="1"/>
    <col min="7680" max="7680" width="24.5703125" customWidth="1"/>
    <col min="7681" max="7681" width="0" hidden="1" customWidth="1"/>
    <col min="7682" max="7682" width="11.42578125" customWidth="1"/>
    <col min="7683" max="7683" width="6.5703125" bestFit="1" customWidth="1"/>
    <col min="7684" max="7684" width="18.7109375" customWidth="1"/>
    <col min="7685" max="7685" width="20.5703125" customWidth="1"/>
    <col min="7686" max="7686" width="11.42578125" customWidth="1"/>
    <col min="7687" max="7687" width="11.5703125" bestFit="1" customWidth="1"/>
    <col min="7688" max="7688" width="9.85546875" customWidth="1"/>
    <col min="7689" max="7689" width="8.42578125" customWidth="1"/>
    <col min="7690" max="7691" width="0" hidden="1" customWidth="1"/>
    <col min="7692" max="7692" width="11.42578125" customWidth="1"/>
    <col min="7693" max="7693" width="10.85546875" customWidth="1"/>
    <col min="7694" max="7694" width="13.5703125" customWidth="1"/>
    <col min="7695" max="7695" width="25" customWidth="1"/>
    <col min="7696" max="7921" width="11.42578125" customWidth="1"/>
    <col min="7922" max="7922" width="21.28515625" bestFit="1" customWidth="1"/>
    <col min="7923" max="7923" width="21.42578125" bestFit="1" customWidth="1"/>
    <col min="7924" max="7924" width="48.7109375" customWidth="1"/>
    <col min="7931" max="7931" width="21.42578125" bestFit="1" customWidth="1"/>
    <col min="7932" max="7932" width="48.7109375" customWidth="1"/>
    <col min="7933" max="7933" width="8.85546875" customWidth="1"/>
    <col min="7934" max="7934" width="5.7109375" bestFit="1" customWidth="1"/>
    <col min="7935" max="7935" width="11.42578125" customWidth="1"/>
    <col min="7936" max="7936" width="24.5703125" customWidth="1"/>
    <col min="7937" max="7937" width="0" hidden="1" customWidth="1"/>
    <col min="7938" max="7938" width="11.42578125" customWidth="1"/>
    <col min="7939" max="7939" width="6.5703125" bestFit="1" customWidth="1"/>
    <col min="7940" max="7940" width="18.7109375" customWidth="1"/>
    <col min="7941" max="7941" width="20.5703125" customWidth="1"/>
    <col min="7942" max="7942" width="11.42578125" customWidth="1"/>
    <col min="7943" max="7943" width="11.5703125" bestFit="1" customWidth="1"/>
    <col min="7944" max="7944" width="9.85546875" customWidth="1"/>
    <col min="7945" max="7945" width="8.42578125" customWidth="1"/>
    <col min="7946" max="7947" width="0" hidden="1" customWidth="1"/>
    <col min="7948" max="7948" width="11.42578125" customWidth="1"/>
    <col min="7949" max="7949" width="10.85546875" customWidth="1"/>
    <col min="7950" max="7950" width="13.5703125" customWidth="1"/>
    <col min="7951" max="7951" width="25" customWidth="1"/>
    <col min="7952" max="8177" width="11.42578125" customWidth="1"/>
    <col min="8178" max="8178" width="21.28515625" bestFit="1" customWidth="1"/>
    <col min="8179" max="8179" width="21.42578125" bestFit="1" customWidth="1"/>
    <col min="8180" max="8180" width="48.7109375" customWidth="1"/>
    <col min="8187" max="8187" width="21.42578125" bestFit="1" customWidth="1"/>
    <col min="8188" max="8188" width="48.7109375" customWidth="1"/>
    <col min="8189" max="8189" width="8.85546875" customWidth="1"/>
    <col min="8190" max="8190" width="5.7109375" bestFit="1" customWidth="1"/>
    <col min="8191" max="8191" width="11.42578125" customWidth="1"/>
    <col min="8192" max="8192" width="24.5703125" customWidth="1"/>
    <col min="8193" max="8193" width="0" hidden="1" customWidth="1"/>
    <col min="8194" max="8194" width="11.42578125" customWidth="1"/>
    <col min="8195" max="8195" width="6.5703125" bestFit="1" customWidth="1"/>
    <col min="8196" max="8196" width="18.7109375" customWidth="1"/>
    <col min="8197" max="8197" width="20.5703125" customWidth="1"/>
    <col min="8198" max="8198" width="11.42578125" customWidth="1"/>
    <col min="8199" max="8199" width="11.5703125" bestFit="1" customWidth="1"/>
    <col min="8200" max="8200" width="9.85546875" customWidth="1"/>
    <col min="8201" max="8201" width="8.42578125" customWidth="1"/>
    <col min="8202" max="8203" width="0" hidden="1" customWidth="1"/>
    <col min="8204" max="8204" width="11.42578125" customWidth="1"/>
    <col min="8205" max="8205" width="10.85546875" customWidth="1"/>
    <col min="8206" max="8206" width="13.5703125" customWidth="1"/>
    <col min="8207" max="8207" width="25" customWidth="1"/>
    <col min="8208" max="8433" width="11.42578125" customWidth="1"/>
    <col min="8434" max="8434" width="21.28515625" bestFit="1" customWidth="1"/>
    <col min="8435" max="8435" width="21.42578125" bestFit="1" customWidth="1"/>
    <col min="8436" max="8436" width="48.7109375" customWidth="1"/>
    <col min="8443" max="8443" width="21.42578125" bestFit="1" customWidth="1"/>
    <col min="8444" max="8444" width="48.7109375" customWidth="1"/>
    <col min="8445" max="8445" width="8.85546875" customWidth="1"/>
    <col min="8446" max="8446" width="5.7109375" bestFit="1" customWidth="1"/>
    <col min="8447" max="8447" width="11.42578125" customWidth="1"/>
    <col min="8448" max="8448" width="24.5703125" customWidth="1"/>
    <col min="8449" max="8449" width="0" hidden="1" customWidth="1"/>
    <col min="8450" max="8450" width="11.42578125" customWidth="1"/>
    <col min="8451" max="8451" width="6.5703125" bestFit="1" customWidth="1"/>
    <col min="8452" max="8452" width="18.7109375" customWidth="1"/>
    <col min="8453" max="8453" width="20.5703125" customWidth="1"/>
    <col min="8454" max="8454" width="11.42578125" customWidth="1"/>
    <col min="8455" max="8455" width="11.5703125" bestFit="1" customWidth="1"/>
    <col min="8456" max="8456" width="9.85546875" customWidth="1"/>
    <col min="8457" max="8457" width="8.42578125" customWidth="1"/>
    <col min="8458" max="8459" width="0" hidden="1" customWidth="1"/>
    <col min="8460" max="8460" width="11.42578125" customWidth="1"/>
    <col min="8461" max="8461" width="10.85546875" customWidth="1"/>
    <col min="8462" max="8462" width="13.5703125" customWidth="1"/>
    <col min="8463" max="8463" width="25" customWidth="1"/>
    <col min="8464" max="8689" width="11.42578125" customWidth="1"/>
    <col min="8690" max="8690" width="21.28515625" bestFit="1" customWidth="1"/>
    <col min="8691" max="8691" width="21.42578125" bestFit="1" customWidth="1"/>
    <col min="8692" max="8692" width="48.7109375" customWidth="1"/>
    <col min="8699" max="8699" width="21.42578125" bestFit="1" customWidth="1"/>
    <col min="8700" max="8700" width="48.7109375" customWidth="1"/>
    <col min="8701" max="8701" width="8.85546875" customWidth="1"/>
    <col min="8702" max="8702" width="5.7109375" bestFit="1" customWidth="1"/>
    <col min="8703" max="8703" width="11.42578125" customWidth="1"/>
    <col min="8704" max="8704" width="24.5703125" customWidth="1"/>
    <col min="8705" max="8705" width="0" hidden="1" customWidth="1"/>
    <col min="8706" max="8706" width="11.42578125" customWidth="1"/>
    <col min="8707" max="8707" width="6.5703125" bestFit="1" customWidth="1"/>
    <col min="8708" max="8708" width="18.7109375" customWidth="1"/>
    <col min="8709" max="8709" width="20.5703125" customWidth="1"/>
    <col min="8710" max="8710" width="11.42578125" customWidth="1"/>
    <col min="8711" max="8711" width="11.5703125" bestFit="1" customWidth="1"/>
    <col min="8712" max="8712" width="9.85546875" customWidth="1"/>
    <col min="8713" max="8713" width="8.42578125" customWidth="1"/>
    <col min="8714" max="8715" width="0" hidden="1" customWidth="1"/>
    <col min="8716" max="8716" width="11.42578125" customWidth="1"/>
    <col min="8717" max="8717" width="10.85546875" customWidth="1"/>
    <col min="8718" max="8718" width="13.5703125" customWidth="1"/>
    <col min="8719" max="8719" width="25" customWidth="1"/>
    <col min="8720" max="8945" width="11.42578125" customWidth="1"/>
    <col min="8946" max="8946" width="21.28515625" bestFit="1" customWidth="1"/>
    <col min="8947" max="8947" width="21.42578125" bestFit="1" customWidth="1"/>
    <col min="8948" max="8948" width="48.7109375" customWidth="1"/>
    <col min="8955" max="8955" width="21.42578125" bestFit="1" customWidth="1"/>
    <col min="8956" max="8956" width="48.7109375" customWidth="1"/>
    <col min="8957" max="8957" width="8.85546875" customWidth="1"/>
    <col min="8958" max="8958" width="5.7109375" bestFit="1" customWidth="1"/>
    <col min="8959" max="8959" width="11.42578125" customWidth="1"/>
    <col min="8960" max="8960" width="24.5703125" customWidth="1"/>
    <col min="8961" max="8961" width="0" hidden="1" customWidth="1"/>
    <col min="8962" max="8962" width="11.42578125" customWidth="1"/>
    <col min="8963" max="8963" width="6.5703125" bestFit="1" customWidth="1"/>
    <col min="8964" max="8964" width="18.7109375" customWidth="1"/>
    <col min="8965" max="8965" width="20.5703125" customWidth="1"/>
    <col min="8966" max="8966" width="11.42578125" customWidth="1"/>
    <col min="8967" max="8967" width="11.5703125" bestFit="1" customWidth="1"/>
    <col min="8968" max="8968" width="9.85546875" customWidth="1"/>
    <col min="8969" max="8969" width="8.42578125" customWidth="1"/>
    <col min="8970" max="8971" width="0" hidden="1" customWidth="1"/>
    <col min="8972" max="8972" width="11.42578125" customWidth="1"/>
    <col min="8973" max="8973" width="10.85546875" customWidth="1"/>
    <col min="8974" max="8974" width="13.5703125" customWidth="1"/>
    <col min="8975" max="8975" width="25" customWidth="1"/>
    <col min="8976" max="9201" width="11.42578125" customWidth="1"/>
    <col min="9202" max="9202" width="21.28515625" bestFit="1" customWidth="1"/>
    <col min="9203" max="9203" width="21.42578125" bestFit="1" customWidth="1"/>
    <col min="9204" max="9204" width="48.7109375" customWidth="1"/>
    <col min="9211" max="9211" width="21.42578125" bestFit="1" customWidth="1"/>
    <col min="9212" max="9212" width="48.7109375" customWidth="1"/>
    <col min="9213" max="9213" width="8.85546875" customWidth="1"/>
    <col min="9214" max="9214" width="5.7109375" bestFit="1" customWidth="1"/>
    <col min="9215" max="9215" width="11.42578125" customWidth="1"/>
    <col min="9216" max="9216" width="24.5703125" customWidth="1"/>
    <col min="9217" max="9217" width="0" hidden="1" customWidth="1"/>
    <col min="9218" max="9218" width="11.42578125" customWidth="1"/>
    <col min="9219" max="9219" width="6.5703125" bestFit="1" customWidth="1"/>
    <col min="9220" max="9220" width="18.7109375" customWidth="1"/>
    <col min="9221" max="9221" width="20.5703125" customWidth="1"/>
    <col min="9222" max="9222" width="11.42578125" customWidth="1"/>
    <col min="9223" max="9223" width="11.5703125" bestFit="1" customWidth="1"/>
    <col min="9224" max="9224" width="9.85546875" customWidth="1"/>
    <col min="9225" max="9225" width="8.42578125" customWidth="1"/>
    <col min="9226" max="9227" width="0" hidden="1" customWidth="1"/>
    <col min="9228" max="9228" width="11.42578125" customWidth="1"/>
    <col min="9229" max="9229" width="10.85546875" customWidth="1"/>
    <col min="9230" max="9230" width="13.5703125" customWidth="1"/>
    <col min="9231" max="9231" width="25" customWidth="1"/>
    <col min="9232" max="9457" width="11.42578125" customWidth="1"/>
    <col min="9458" max="9458" width="21.28515625" bestFit="1" customWidth="1"/>
    <col min="9459" max="9459" width="21.42578125" bestFit="1" customWidth="1"/>
    <col min="9460" max="9460" width="48.7109375" customWidth="1"/>
    <col min="9467" max="9467" width="21.42578125" bestFit="1" customWidth="1"/>
    <col min="9468" max="9468" width="48.7109375" customWidth="1"/>
    <col min="9469" max="9469" width="8.85546875" customWidth="1"/>
    <col min="9470" max="9470" width="5.7109375" bestFit="1" customWidth="1"/>
    <col min="9471" max="9471" width="11.42578125" customWidth="1"/>
    <col min="9472" max="9472" width="24.5703125" customWidth="1"/>
    <col min="9473" max="9473" width="0" hidden="1" customWidth="1"/>
    <col min="9474" max="9474" width="11.42578125" customWidth="1"/>
    <col min="9475" max="9475" width="6.5703125" bestFit="1" customWidth="1"/>
    <col min="9476" max="9476" width="18.7109375" customWidth="1"/>
    <col min="9477" max="9477" width="20.5703125" customWidth="1"/>
    <col min="9478" max="9478" width="11.42578125" customWidth="1"/>
    <col min="9479" max="9479" width="11.5703125" bestFit="1" customWidth="1"/>
    <col min="9480" max="9480" width="9.85546875" customWidth="1"/>
    <col min="9481" max="9481" width="8.42578125" customWidth="1"/>
    <col min="9482" max="9483" width="0" hidden="1" customWidth="1"/>
    <col min="9484" max="9484" width="11.42578125" customWidth="1"/>
    <col min="9485" max="9485" width="10.85546875" customWidth="1"/>
    <col min="9486" max="9486" width="13.5703125" customWidth="1"/>
    <col min="9487" max="9487" width="25" customWidth="1"/>
    <col min="9488" max="9713" width="11.42578125" customWidth="1"/>
    <col min="9714" max="9714" width="21.28515625" bestFit="1" customWidth="1"/>
    <col min="9715" max="9715" width="21.42578125" bestFit="1" customWidth="1"/>
    <col min="9716" max="9716" width="48.7109375" customWidth="1"/>
    <col min="9723" max="9723" width="21.42578125" bestFit="1" customWidth="1"/>
    <col min="9724" max="9724" width="48.7109375" customWidth="1"/>
    <col min="9725" max="9725" width="8.85546875" customWidth="1"/>
    <col min="9726" max="9726" width="5.7109375" bestFit="1" customWidth="1"/>
    <col min="9727" max="9727" width="11.42578125" customWidth="1"/>
    <col min="9728" max="9728" width="24.5703125" customWidth="1"/>
    <col min="9729" max="9729" width="0" hidden="1" customWidth="1"/>
    <col min="9730" max="9730" width="11.42578125" customWidth="1"/>
    <col min="9731" max="9731" width="6.5703125" bestFit="1" customWidth="1"/>
    <col min="9732" max="9732" width="18.7109375" customWidth="1"/>
    <col min="9733" max="9733" width="20.5703125" customWidth="1"/>
    <col min="9734" max="9734" width="11.42578125" customWidth="1"/>
    <col min="9735" max="9735" width="11.5703125" bestFit="1" customWidth="1"/>
    <col min="9736" max="9736" width="9.85546875" customWidth="1"/>
    <col min="9737" max="9737" width="8.42578125" customWidth="1"/>
    <col min="9738" max="9739" width="0" hidden="1" customWidth="1"/>
    <col min="9740" max="9740" width="11.42578125" customWidth="1"/>
    <col min="9741" max="9741" width="10.85546875" customWidth="1"/>
    <col min="9742" max="9742" width="13.5703125" customWidth="1"/>
    <col min="9743" max="9743" width="25" customWidth="1"/>
    <col min="9744" max="9969" width="11.42578125" customWidth="1"/>
    <col min="9970" max="9970" width="21.28515625" bestFit="1" customWidth="1"/>
    <col min="9971" max="9971" width="21.42578125" bestFit="1" customWidth="1"/>
    <col min="9972" max="9972" width="48.7109375" customWidth="1"/>
    <col min="9979" max="9979" width="21.42578125" bestFit="1" customWidth="1"/>
    <col min="9980" max="9980" width="48.7109375" customWidth="1"/>
    <col min="9981" max="9981" width="8.85546875" customWidth="1"/>
    <col min="9982" max="9982" width="5.7109375" bestFit="1" customWidth="1"/>
    <col min="9983" max="9983" width="11.42578125" customWidth="1"/>
    <col min="9984" max="9984" width="24.5703125" customWidth="1"/>
    <col min="9985" max="9985" width="0" hidden="1" customWidth="1"/>
    <col min="9986" max="9986" width="11.42578125" customWidth="1"/>
    <col min="9987" max="9987" width="6.5703125" bestFit="1" customWidth="1"/>
    <col min="9988" max="9988" width="18.7109375" customWidth="1"/>
    <col min="9989" max="9989" width="20.5703125" customWidth="1"/>
    <col min="9990" max="9990" width="11.42578125" customWidth="1"/>
    <col min="9991" max="9991" width="11.5703125" bestFit="1" customWidth="1"/>
    <col min="9992" max="9992" width="9.85546875" customWidth="1"/>
    <col min="9993" max="9993" width="8.42578125" customWidth="1"/>
    <col min="9994" max="9995" width="0" hidden="1" customWidth="1"/>
    <col min="9996" max="9996" width="11.42578125" customWidth="1"/>
    <col min="9997" max="9997" width="10.85546875" customWidth="1"/>
    <col min="9998" max="9998" width="13.5703125" customWidth="1"/>
    <col min="9999" max="9999" width="25" customWidth="1"/>
    <col min="10000" max="10225" width="11.42578125" customWidth="1"/>
    <col min="10226" max="10226" width="21.28515625" bestFit="1" customWidth="1"/>
    <col min="10227" max="10227" width="21.42578125" bestFit="1" customWidth="1"/>
    <col min="10228" max="10228" width="48.7109375" customWidth="1"/>
    <col min="10235" max="10235" width="21.42578125" bestFit="1" customWidth="1"/>
    <col min="10236" max="10236" width="48.7109375" customWidth="1"/>
    <col min="10237" max="10237" width="8.85546875" customWidth="1"/>
    <col min="10238" max="10238" width="5.7109375" bestFit="1" customWidth="1"/>
    <col min="10239" max="10239" width="11.42578125" customWidth="1"/>
    <col min="10240" max="10240" width="24.5703125" customWidth="1"/>
    <col min="10241" max="10241" width="0" hidden="1" customWidth="1"/>
    <col min="10242" max="10242" width="11.42578125" customWidth="1"/>
    <col min="10243" max="10243" width="6.5703125" bestFit="1" customWidth="1"/>
    <col min="10244" max="10244" width="18.7109375" customWidth="1"/>
    <col min="10245" max="10245" width="20.5703125" customWidth="1"/>
    <col min="10246" max="10246" width="11.42578125" customWidth="1"/>
    <col min="10247" max="10247" width="11.5703125" bestFit="1" customWidth="1"/>
    <col min="10248" max="10248" width="9.85546875" customWidth="1"/>
    <col min="10249" max="10249" width="8.42578125" customWidth="1"/>
    <col min="10250" max="10251" width="0" hidden="1" customWidth="1"/>
    <col min="10252" max="10252" width="11.42578125" customWidth="1"/>
    <col min="10253" max="10253" width="10.85546875" customWidth="1"/>
    <col min="10254" max="10254" width="13.5703125" customWidth="1"/>
    <col min="10255" max="10255" width="25" customWidth="1"/>
    <col min="10256" max="10481" width="11.42578125" customWidth="1"/>
    <col min="10482" max="10482" width="21.28515625" bestFit="1" customWidth="1"/>
    <col min="10483" max="10483" width="21.42578125" bestFit="1" customWidth="1"/>
    <col min="10484" max="10484" width="48.7109375" customWidth="1"/>
    <col min="10491" max="10491" width="21.42578125" bestFit="1" customWidth="1"/>
    <col min="10492" max="10492" width="48.7109375" customWidth="1"/>
    <col min="10493" max="10493" width="8.85546875" customWidth="1"/>
    <col min="10494" max="10494" width="5.7109375" bestFit="1" customWidth="1"/>
    <col min="10495" max="10495" width="11.42578125" customWidth="1"/>
    <col min="10496" max="10496" width="24.5703125" customWidth="1"/>
    <col min="10497" max="10497" width="0" hidden="1" customWidth="1"/>
    <col min="10498" max="10498" width="11.42578125" customWidth="1"/>
    <col min="10499" max="10499" width="6.5703125" bestFit="1" customWidth="1"/>
    <col min="10500" max="10500" width="18.7109375" customWidth="1"/>
    <col min="10501" max="10501" width="20.5703125" customWidth="1"/>
    <col min="10502" max="10502" width="11.42578125" customWidth="1"/>
    <col min="10503" max="10503" width="11.5703125" bestFit="1" customWidth="1"/>
    <col min="10504" max="10504" width="9.85546875" customWidth="1"/>
    <col min="10505" max="10505" width="8.42578125" customWidth="1"/>
    <col min="10506" max="10507" width="0" hidden="1" customWidth="1"/>
    <col min="10508" max="10508" width="11.42578125" customWidth="1"/>
    <col min="10509" max="10509" width="10.85546875" customWidth="1"/>
    <col min="10510" max="10510" width="13.5703125" customWidth="1"/>
    <col min="10511" max="10511" width="25" customWidth="1"/>
    <col min="10512" max="10737" width="11.42578125" customWidth="1"/>
    <col min="10738" max="10738" width="21.28515625" bestFit="1" customWidth="1"/>
    <col min="10739" max="10739" width="21.42578125" bestFit="1" customWidth="1"/>
    <col min="10740" max="10740" width="48.7109375" customWidth="1"/>
    <col min="10747" max="10747" width="21.42578125" bestFit="1" customWidth="1"/>
    <col min="10748" max="10748" width="48.7109375" customWidth="1"/>
    <col min="10749" max="10749" width="8.85546875" customWidth="1"/>
    <col min="10750" max="10750" width="5.7109375" bestFit="1" customWidth="1"/>
    <col min="10751" max="10751" width="11.42578125" customWidth="1"/>
    <col min="10752" max="10752" width="24.5703125" customWidth="1"/>
    <col min="10753" max="10753" width="0" hidden="1" customWidth="1"/>
    <col min="10754" max="10754" width="11.42578125" customWidth="1"/>
    <col min="10755" max="10755" width="6.5703125" bestFit="1" customWidth="1"/>
    <col min="10756" max="10756" width="18.7109375" customWidth="1"/>
    <col min="10757" max="10757" width="20.5703125" customWidth="1"/>
    <col min="10758" max="10758" width="11.42578125" customWidth="1"/>
    <col min="10759" max="10759" width="11.5703125" bestFit="1" customWidth="1"/>
    <col min="10760" max="10760" width="9.85546875" customWidth="1"/>
    <col min="10761" max="10761" width="8.42578125" customWidth="1"/>
    <col min="10762" max="10763" width="0" hidden="1" customWidth="1"/>
    <col min="10764" max="10764" width="11.42578125" customWidth="1"/>
    <col min="10765" max="10765" width="10.85546875" customWidth="1"/>
    <col min="10766" max="10766" width="13.5703125" customWidth="1"/>
    <col min="10767" max="10767" width="25" customWidth="1"/>
    <col min="10768" max="10993" width="11.42578125" customWidth="1"/>
    <col min="10994" max="10994" width="21.28515625" bestFit="1" customWidth="1"/>
    <col min="10995" max="10995" width="21.42578125" bestFit="1" customWidth="1"/>
    <col min="10996" max="10996" width="48.7109375" customWidth="1"/>
    <col min="11003" max="11003" width="21.42578125" bestFit="1" customWidth="1"/>
    <col min="11004" max="11004" width="48.7109375" customWidth="1"/>
    <col min="11005" max="11005" width="8.85546875" customWidth="1"/>
    <col min="11006" max="11006" width="5.7109375" bestFit="1" customWidth="1"/>
    <col min="11007" max="11007" width="11.42578125" customWidth="1"/>
    <col min="11008" max="11008" width="24.5703125" customWidth="1"/>
    <col min="11009" max="11009" width="0" hidden="1" customWidth="1"/>
    <col min="11010" max="11010" width="11.42578125" customWidth="1"/>
    <col min="11011" max="11011" width="6.5703125" bestFit="1" customWidth="1"/>
    <col min="11012" max="11012" width="18.7109375" customWidth="1"/>
    <col min="11013" max="11013" width="20.5703125" customWidth="1"/>
    <col min="11014" max="11014" width="11.42578125" customWidth="1"/>
    <col min="11015" max="11015" width="11.5703125" bestFit="1" customWidth="1"/>
    <col min="11016" max="11016" width="9.85546875" customWidth="1"/>
    <col min="11017" max="11017" width="8.42578125" customWidth="1"/>
    <col min="11018" max="11019" width="0" hidden="1" customWidth="1"/>
    <col min="11020" max="11020" width="11.42578125" customWidth="1"/>
    <col min="11021" max="11021" width="10.85546875" customWidth="1"/>
    <col min="11022" max="11022" width="13.5703125" customWidth="1"/>
    <col min="11023" max="11023" width="25" customWidth="1"/>
    <col min="11024" max="11249" width="11.42578125" customWidth="1"/>
    <col min="11250" max="11250" width="21.28515625" bestFit="1" customWidth="1"/>
    <col min="11251" max="11251" width="21.42578125" bestFit="1" customWidth="1"/>
    <col min="11252" max="11252" width="48.7109375" customWidth="1"/>
    <col min="11259" max="11259" width="21.42578125" bestFit="1" customWidth="1"/>
    <col min="11260" max="11260" width="48.7109375" customWidth="1"/>
    <col min="11261" max="11261" width="8.85546875" customWidth="1"/>
    <col min="11262" max="11262" width="5.7109375" bestFit="1" customWidth="1"/>
    <col min="11263" max="11263" width="11.42578125" customWidth="1"/>
    <col min="11264" max="11264" width="24.5703125" customWidth="1"/>
    <col min="11265" max="11265" width="0" hidden="1" customWidth="1"/>
    <col min="11266" max="11266" width="11.42578125" customWidth="1"/>
    <col min="11267" max="11267" width="6.5703125" bestFit="1" customWidth="1"/>
    <col min="11268" max="11268" width="18.7109375" customWidth="1"/>
    <col min="11269" max="11269" width="20.5703125" customWidth="1"/>
    <col min="11270" max="11270" width="11.42578125" customWidth="1"/>
    <col min="11271" max="11271" width="11.5703125" bestFit="1" customWidth="1"/>
    <col min="11272" max="11272" width="9.85546875" customWidth="1"/>
    <col min="11273" max="11273" width="8.42578125" customWidth="1"/>
    <col min="11274" max="11275" width="0" hidden="1" customWidth="1"/>
    <col min="11276" max="11276" width="11.42578125" customWidth="1"/>
    <col min="11277" max="11277" width="10.85546875" customWidth="1"/>
    <col min="11278" max="11278" width="13.5703125" customWidth="1"/>
    <col min="11279" max="11279" width="25" customWidth="1"/>
    <col min="11280" max="11505" width="11.42578125" customWidth="1"/>
    <col min="11506" max="11506" width="21.28515625" bestFit="1" customWidth="1"/>
    <col min="11507" max="11507" width="21.42578125" bestFit="1" customWidth="1"/>
    <col min="11508" max="11508" width="48.7109375" customWidth="1"/>
    <col min="11515" max="11515" width="21.42578125" bestFit="1" customWidth="1"/>
    <col min="11516" max="11516" width="48.7109375" customWidth="1"/>
    <col min="11517" max="11517" width="8.85546875" customWidth="1"/>
    <col min="11518" max="11518" width="5.7109375" bestFit="1" customWidth="1"/>
    <col min="11519" max="11519" width="11.42578125" customWidth="1"/>
    <col min="11520" max="11520" width="24.5703125" customWidth="1"/>
    <col min="11521" max="11521" width="0" hidden="1" customWidth="1"/>
    <col min="11522" max="11522" width="11.42578125" customWidth="1"/>
    <col min="11523" max="11523" width="6.5703125" bestFit="1" customWidth="1"/>
    <col min="11524" max="11524" width="18.7109375" customWidth="1"/>
    <col min="11525" max="11525" width="20.5703125" customWidth="1"/>
    <col min="11526" max="11526" width="11.42578125" customWidth="1"/>
    <col min="11527" max="11527" width="11.5703125" bestFit="1" customWidth="1"/>
    <col min="11528" max="11528" width="9.85546875" customWidth="1"/>
    <col min="11529" max="11529" width="8.42578125" customWidth="1"/>
    <col min="11530" max="11531" width="0" hidden="1" customWidth="1"/>
    <col min="11532" max="11532" width="11.42578125" customWidth="1"/>
    <col min="11533" max="11533" width="10.85546875" customWidth="1"/>
    <col min="11534" max="11534" width="13.5703125" customWidth="1"/>
    <col min="11535" max="11535" width="25" customWidth="1"/>
    <col min="11536" max="11761" width="11.42578125" customWidth="1"/>
    <col min="11762" max="11762" width="21.28515625" bestFit="1" customWidth="1"/>
    <col min="11763" max="11763" width="21.42578125" bestFit="1" customWidth="1"/>
    <col min="11764" max="11764" width="48.7109375" customWidth="1"/>
    <col min="11771" max="11771" width="21.42578125" bestFit="1" customWidth="1"/>
    <col min="11772" max="11772" width="48.7109375" customWidth="1"/>
    <col min="11773" max="11773" width="8.85546875" customWidth="1"/>
    <col min="11774" max="11774" width="5.7109375" bestFit="1" customWidth="1"/>
    <col min="11775" max="11775" width="11.42578125" customWidth="1"/>
    <col min="11776" max="11776" width="24.5703125" customWidth="1"/>
    <col min="11777" max="11777" width="0" hidden="1" customWidth="1"/>
    <col min="11778" max="11778" width="11.42578125" customWidth="1"/>
    <col min="11779" max="11779" width="6.5703125" bestFit="1" customWidth="1"/>
    <col min="11780" max="11780" width="18.7109375" customWidth="1"/>
    <col min="11781" max="11781" width="20.5703125" customWidth="1"/>
    <col min="11782" max="11782" width="11.42578125" customWidth="1"/>
    <col min="11783" max="11783" width="11.5703125" bestFit="1" customWidth="1"/>
    <col min="11784" max="11784" width="9.85546875" customWidth="1"/>
    <col min="11785" max="11785" width="8.42578125" customWidth="1"/>
    <col min="11786" max="11787" width="0" hidden="1" customWidth="1"/>
    <col min="11788" max="11788" width="11.42578125" customWidth="1"/>
    <col min="11789" max="11789" width="10.85546875" customWidth="1"/>
    <col min="11790" max="11790" width="13.5703125" customWidth="1"/>
    <col min="11791" max="11791" width="25" customWidth="1"/>
    <col min="11792" max="12017" width="11.42578125" customWidth="1"/>
    <col min="12018" max="12018" width="21.28515625" bestFit="1" customWidth="1"/>
    <col min="12019" max="12019" width="21.42578125" bestFit="1" customWidth="1"/>
    <col min="12020" max="12020" width="48.7109375" customWidth="1"/>
    <col min="12027" max="12027" width="21.42578125" bestFit="1" customWidth="1"/>
    <col min="12028" max="12028" width="48.7109375" customWidth="1"/>
    <col min="12029" max="12029" width="8.85546875" customWidth="1"/>
    <col min="12030" max="12030" width="5.7109375" bestFit="1" customWidth="1"/>
    <col min="12031" max="12031" width="11.42578125" customWidth="1"/>
    <col min="12032" max="12032" width="24.5703125" customWidth="1"/>
    <col min="12033" max="12033" width="0" hidden="1" customWidth="1"/>
    <col min="12034" max="12034" width="11.42578125" customWidth="1"/>
    <col min="12035" max="12035" width="6.5703125" bestFit="1" customWidth="1"/>
    <col min="12036" max="12036" width="18.7109375" customWidth="1"/>
    <col min="12037" max="12037" width="20.5703125" customWidth="1"/>
    <col min="12038" max="12038" width="11.42578125" customWidth="1"/>
    <col min="12039" max="12039" width="11.5703125" bestFit="1" customWidth="1"/>
    <col min="12040" max="12040" width="9.85546875" customWidth="1"/>
    <col min="12041" max="12041" width="8.42578125" customWidth="1"/>
    <col min="12042" max="12043" width="0" hidden="1" customWidth="1"/>
    <col min="12044" max="12044" width="11.42578125" customWidth="1"/>
    <col min="12045" max="12045" width="10.85546875" customWidth="1"/>
    <col min="12046" max="12046" width="13.5703125" customWidth="1"/>
    <col min="12047" max="12047" width="25" customWidth="1"/>
    <col min="12048" max="12273" width="11.42578125" customWidth="1"/>
    <col min="12274" max="12274" width="21.28515625" bestFit="1" customWidth="1"/>
    <col min="12275" max="12275" width="21.42578125" bestFit="1" customWidth="1"/>
    <col min="12276" max="12276" width="48.7109375" customWidth="1"/>
    <col min="12283" max="12283" width="21.42578125" bestFit="1" customWidth="1"/>
    <col min="12284" max="12284" width="48.7109375" customWidth="1"/>
    <col min="12285" max="12285" width="8.85546875" customWidth="1"/>
    <col min="12286" max="12286" width="5.7109375" bestFit="1" customWidth="1"/>
    <col min="12287" max="12287" width="11.42578125" customWidth="1"/>
    <col min="12288" max="12288" width="24.5703125" customWidth="1"/>
    <col min="12289" max="12289" width="0" hidden="1" customWidth="1"/>
    <col min="12290" max="12290" width="11.42578125" customWidth="1"/>
    <col min="12291" max="12291" width="6.5703125" bestFit="1" customWidth="1"/>
    <col min="12292" max="12292" width="18.7109375" customWidth="1"/>
    <col min="12293" max="12293" width="20.5703125" customWidth="1"/>
    <col min="12294" max="12294" width="11.42578125" customWidth="1"/>
    <col min="12295" max="12295" width="11.5703125" bestFit="1" customWidth="1"/>
    <col min="12296" max="12296" width="9.85546875" customWidth="1"/>
    <col min="12297" max="12297" width="8.42578125" customWidth="1"/>
    <col min="12298" max="12299" width="0" hidden="1" customWidth="1"/>
    <col min="12300" max="12300" width="11.42578125" customWidth="1"/>
    <col min="12301" max="12301" width="10.85546875" customWidth="1"/>
    <col min="12302" max="12302" width="13.5703125" customWidth="1"/>
    <col min="12303" max="12303" width="25" customWidth="1"/>
    <col min="12304" max="12529" width="11.42578125" customWidth="1"/>
    <col min="12530" max="12530" width="21.28515625" bestFit="1" customWidth="1"/>
    <col min="12531" max="12531" width="21.42578125" bestFit="1" customWidth="1"/>
    <col min="12532" max="12532" width="48.7109375" customWidth="1"/>
    <col min="12539" max="12539" width="21.42578125" bestFit="1" customWidth="1"/>
    <col min="12540" max="12540" width="48.7109375" customWidth="1"/>
    <col min="12541" max="12541" width="8.85546875" customWidth="1"/>
    <col min="12542" max="12542" width="5.7109375" bestFit="1" customWidth="1"/>
    <col min="12543" max="12543" width="11.42578125" customWidth="1"/>
    <col min="12544" max="12544" width="24.5703125" customWidth="1"/>
    <col min="12545" max="12545" width="0" hidden="1" customWidth="1"/>
    <col min="12546" max="12546" width="11.42578125" customWidth="1"/>
    <col min="12547" max="12547" width="6.5703125" bestFit="1" customWidth="1"/>
    <col min="12548" max="12548" width="18.7109375" customWidth="1"/>
    <col min="12549" max="12549" width="20.5703125" customWidth="1"/>
    <col min="12550" max="12550" width="11.42578125" customWidth="1"/>
    <col min="12551" max="12551" width="11.5703125" bestFit="1" customWidth="1"/>
    <col min="12552" max="12552" width="9.85546875" customWidth="1"/>
    <col min="12553" max="12553" width="8.42578125" customWidth="1"/>
    <col min="12554" max="12555" width="0" hidden="1" customWidth="1"/>
    <col min="12556" max="12556" width="11.42578125" customWidth="1"/>
    <col min="12557" max="12557" width="10.85546875" customWidth="1"/>
    <col min="12558" max="12558" width="13.5703125" customWidth="1"/>
    <col min="12559" max="12559" width="25" customWidth="1"/>
    <col min="12560" max="12785" width="11.42578125" customWidth="1"/>
    <col min="12786" max="12786" width="21.28515625" bestFit="1" customWidth="1"/>
    <col min="12787" max="12787" width="21.42578125" bestFit="1" customWidth="1"/>
    <col min="12788" max="12788" width="48.7109375" customWidth="1"/>
    <col min="12795" max="12795" width="21.42578125" bestFit="1" customWidth="1"/>
    <col min="12796" max="12796" width="48.7109375" customWidth="1"/>
    <col min="12797" max="12797" width="8.85546875" customWidth="1"/>
    <col min="12798" max="12798" width="5.7109375" bestFit="1" customWidth="1"/>
    <col min="12799" max="12799" width="11.42578125" customWidth="1"/>
    <col min="12800" max="12800" width="24.5703125" customWidth="1"/>
    <col min="12801" max="12801" width="0" hidden="1" customWidth="1"/>
    <col min="12802" max="12802" width="11.42578125" customWidth="1"/>
    <col min="12803" max="12803" width="6.5703125" bestFit="1" customWidth="1"/>
    <col min="12804" max="12804" width="18.7109375" customWidth="1"/>
    <col min="12805" max="12805" width="20.5703125" customWidth="1"/>
    <col min="12806" max="12806" width="11.42578125" customWidth="1"/>
    <col min="12807" max="12807" width="11.5703125" bestFit="1" customWidth="1"/>
    <col min="12808" max="12808" width="9.85546875" customWidth="1"/>
    <col min="12809" max="12809" width="8.42578125" customWidth="1"/>
    <col min="12810" max="12811" width="0" hidden="1" customWidth="1"/>
    <col min="12812" max="12812" width="11.42578125" customWidth="1"/>
    <col min="12813" max="12813" width="10.85546875" customWidth="1"/>
    <col min="12814" max="12814" width="13.5703125" customWidth="1"/>
    <col min="12815" max="12815" width="25" customWidth="1"/>
    <col min="12816" max="13041" width="11.42578125" customWidth="1"/>
    <col min="13042" max="13042" width="21.28515625" bestFit="1" customWidth="1"/>
    <col min="13043" max="13043" width="21.42578125" bestFit="1" customWidth="1"/>
    <col min="13044" max="13044" width="48.7109375" customWidth="1"/>
    <col min="13051" max="13051" width="21.42578125" bestFit="1" customWidth="1"/>
    <col min="13052" max="13052" width="48.7109375" customWidth="1"/>
    <col min="13053" max="13053" width="8.85546875" customWidth="1"/>
    <col min="13054" max="13054" width="5.7109375" bestFit="1" customWidth="1"/>
    <col min="13055" max="13055" width="11.42578125" customWidth="1"/>
    <col min="13056" max="13056" width="24.5703125" customWidth="1"/>
    <col min="13057" max="13057" width="0" hidden="1" customWidth="1"/>
    <col min="13058" max="13058" width="11.42578125" customWidth="1"/>
    <col min="13059" max="13059" width="6.5703125" bestFit="1" customWidth="1"/>
    <col min="13060" max="13060" width="18.7109375" customWidth="1"/>
    <col min="13061" max="13061" width="20.5703125" customWidth="1"/>
    <col min="13062" max="13062" width="11.42578125" customWidth="1"/>
    <col min="13063" max="13063" width="11.5703125" bestFit="1" customWidth="1"/>
    <col min="13064" max="13064" width="9.85546875" customWidth="1"/>
    <col min="13065" max="13065" width="8.42578125" customWidth="1"/>
    <col min="13066" max="13067" width="0" hidden="1" customWidth="1"/>
    <col min="13068" max="13068" width="11.42578125" customWidth="1"/>
    <col min="13069" max="13069" width="10.85546875" customWidth="1"/>
    <col min="13070" max="13070" width="13.5703125" customWidth="1"/>
    <col min="13071" max="13071" width="25" customWidth="1"/>
    <col min="13072" max="13297" width="11.42578125" customWidth="1"/>
    <col min="13298" max="13298" width="21.28515625" bestFit="1" customWidth="1"/>
    <col min="13299" max="13299" width="21.42578125" bestFit="1" customWidth="1"/>
    <col min="13300" max="13300" width="48.7109375" customWidth="1"/>
    <col min="13307" max="13307" width="21.42578125" bestFit="1" customWidth="1"/>
    <col min="13308" max="13308" width="48.7109375" customWidth="1"/>
    <col min="13309" max="13309" width="8.85546875" customWidth="1"/>
    <col min="13310" max="13310" width="5.7109375" bestFit="1" customWidth="1"/>
    <col min="13311" max="13311" width="11.42578125" customWidth="1"/>
    <col min="13312" max="13312" width="24.5703125" customWidth="1"/>
    <col min="13313" max="13313" width="0" hidden="1" customWidth="1"/>
    <col min="13314" max="13314" width="11.42578125" customWidth="1"/>
    <col min="13315" max="13315" width="6.5703125" bestFit="1" customWidth="1"/>
    <col min="13316" max="13316" width="18.7109375" customWidth="1"/>
    <col min="13317" max="13317" width="20.5703125" customWidth="1"/>
    <col min="13318" max="13318" width="11.42578125" customWidth="1"/>
    <col min="13319" max="13319" width="11.5703125" bestFit="1" customWidth="1"/>
    <col min="13320" max="13320" width="9.85546875" customWidth="1"/>
    <col min="13321" max="13321" width="8.42578125" customWidth="1"/>
    <col min="13322" max="13323" width="0" hidden="1" customWidth="1"/>
    <col min="13324" max="13324" width="11.42578125" customWidth="1"/>
    <col min="13325" max="13325" width="10.85546875" customWidth="1"/>
    <col min="13326" max="13326" width="13.5703125" customWidth="1"/>
    <col min="13327" max="13327" width="25" customWidth="1"/>
    <col min="13328" max="13553" width="11.42578125" customWidth="1"/>
    <col min="13554" max="13554" width="21.28515625" bestFit="1" customWidth="1"/>
    <col min="13555" max="13555" width="21.42578125" bestFit="1" customWidth="1"/>
    <col min="13556" max="13556" width="48.7109375" customWidth="1"/>
    <col min="13563" max="13563" width="21.42578125" bestFit="1" customWidth="1"/>
    <col min="13564" max="13564" width="48.7109375" customWidth="1"/>
    <col min="13565" max="13565" width="8.85546875" customWidth="1"/>
    <col min="13566" max="13566" width="5.7109375" bestFit="1" customWidth="1"/>
    <col min="13567" max="13567" width="11.42578125" customWidth="1"/>
    <col min="13568" max="13568" width="24.5703125" customWidth="1"/>
    <col min="13569" max="13569" width="0" hidden="1" customWidth="1"/>
    <col min="13570" max="13570" width="11.42578125" customWidth="1"/>
    <col min="13571" max="13571" width="6.5703125" bestFit="1" customWidth="1"/>
    <col min="13572" max="13572" width="18.7109375" customWidth="1"/>
    <col min="13573" max="13573" width="20.5703125" customWidth="1"/>
    <col min="13574" max="13574" width="11.42578125" customWidth="1"/>
    <col min="13575" max="13575" width="11.5703125" bestFit="1" customWidth="1"/>
    <col min="13576" max="13576" width="9.85546875" customWidth="1"/>
    <col min="13577" max="13577" width="8.42578125" customWidth="1"/>
    <col min="13578" max="13579" width="0" hidden="1" customWidth="1"/>
    <col min="13580" max="13580" width="11.42578125" customWidth="1"/>
    <col min="13581" max="13581" width="10.85546875" customWidth="1"/>
    <col min="13582" max="13582" width="13.5703125" customWidth="1"/>
    <col min="13583" max="13583" width="25" customWidth="1"/>
    <col min="13584" max="13809" width="11.42578125" customWidth="1"/>
    <col min="13810" max="13810" width="21.28515625" bestFit="1" customWidth="1"/>
    <col min="13811" max="13811" width="21.42578125" bestFit="1" customWidth="1"/>
    <col min="13812" max="13812" width="48.7109375" customWidth="1"/>
    <col min="13819" max="13819" width="21.42578125" bestFit="1" customWidth="1"/>
    <col min="13820" max="13820" width="48.7109375" customWidth="1"/>
    <col min="13821" max="13821" width="8.85546875" customWidth="1"/>
    <col min="13822" max="13822" width="5.7109375" bestFit="1" customWidth="1"/>
    <col min="13823" max="13823" width="11.42578125" customWidth="1"/>
    <col min="13824" max="13824" width="24.5703125" customWidth="1"/>
    <col min="13825" max="13825" width="0" hidden="1" customWidth="1"/>
    <col min="13826" max="13826" width="11.42578125" customWidth="1"/>
    <col min="13827" max="13827" width="6.5703125" bestFit="1" customWidth="1"/>
    <col min="13828" max="13828" width="18.7109375" customWidth="1"/>
    <col min="13829" max="13829" width="20.5703125" customWidth="1"/>
    <col min="13830" max="13830" width="11.42578125" customWidth="1"/>
    <col min="13831" max="13831" width="11.5703125" bestFit="1" customWidth="1"/>
    <col min="13832" max="13832" width="9.85546875" customWidth="1"/>
    <col min="13833" max="13833" width="8.42578125" customWidth="1"/>
    <col min="13834" max="13835" width="0" hidden="1" customWidth="1"/>
    <col min="13836" max="13836" width="11.42578125" customWidth="1"/>
    <col min="13837" max="13837" width="10.85546875" customWidth="1"/>
    <col min="13838" max="13838" width="13.5703125" customWidth="1"/>
    <col min="13839" max="13839" width="25" customWidth="1"/>
    <col min="13840" max="14065" width="11.42578125" customWidth="1"/>
    <col min="14066" max="14066" width="21.28515625" bestFit="1" customWidth="1"/>
    <col min="14067" max="14067" width="21.42578125" bestFit="1" customWidth="1"/>
    <col min="14068" max="14068" width="48.7109375" customWidth="1"/>
    <col min="14075" max="14075" width="21.42578125" bestFit="1" customWidth="1"/>
    <col min="14076" max="14076" width="48.7109375" customWidth="1"/>
    <col min="14077" max="14077" width="8.85546875" customWidth="1"/>
    <col min="14078" max="14078" width="5.7109375" bestFit="1" customWidth="1"/>
    <col min="14079" max="14079" width="11.42578125" customWidth="1"/>
    <col min="14080" max="14080" width="24.5703125" customWidth="1"/>
    <col min="14081" max="14081" width="0" hidden="1" customWidth="1"/>
    <col min="14082" max="14082" width="11.42578125" customWidth="1"/>
    <col min="14083" max="14083" width="6.5703125" bestFit="1" customWidth="1"/>
    <col min="14084" max="14084" width="18.7109375" customWidth="1"/>
    <col min="14085" max="14085" width="20.5703125" customWidth="1"/>
    <col min="14086" max="14086" width="11.42578125" customWidth="1"/>
    <col min="14087" max="14087" width="11.5703125" bestFit="1" customWidth="1"/>
    <col min="14088" max="14088" width="9.85546875" customWidth="1"/>
    <col min="14089" max="14089" width="8.42578125" customWidth="1"/>
    <col min="14090" max="14091" width="0" hidden="1" customWidth="1"/>
    <col min="14092" max="14092" width="11.42578125" customWidth="1"/>
    <col min="14093" max="14093" width="10.85546875" customWidth="1"/>
    <col min="14094" max="14094" width="13.5703125" customWidth="1"/>
    <col min="14095" max="14095" width="25" customWidth="1"/>
    <col min="14096" max="14321" width="11.42578125" customWidth="1"/>
    <col min="14322" max="14322" width="21.28515625" bestFit="1" customWidth="1"/>
    <col min="14323" max="14323" width="21.42578125" bestFit="1" customWidth="1"/>
    <col min="14324" max="14324" width="48.7109375" customWidth="1"/>
    <col min="14331" max="14331" width="21.42578125" bestFit="1" customWidth="1"/>
    <col min="14332" max="14332" width="48.7109375" customWidth="1"/>
    <col min="14333" max="14333" width="8.85546875" customWidth="1"/>
    <col min="14334" max="14334" width="5.7109375" bestFit="1" customWidth="1"/>
    <col min="14335" max="14335" width="11.42578125" customWidth="1"/>
    <col min="14336" max="14336" width="24.5703125" customWidth="1"/>
    <col min="14337" max="14337" width="0" hidden="1" customWidth="1"/>
    <col min="14338" max="14338" width="11.42578125" customWidth="1"/>
    <col min="14339" max="14339" width="6.5703125" bestFit="1" customWidth="1"/>
    <col min="14340" max="14340" width="18.7109375" customWidth="1"/>
    <col min="14341" max="14341" width="20.5703125" customWidth="1"/>
    <col min="14342" max="14342" width="11.42578125" customWidth="1"/>
    <col min="14343" max="14343" width="11.5703125" bestFit="1" customWidth="1"/>
    <col min="14344" max="14344" width="9.85546875" customWidth="1"/>
    <col min="14345" max="14345" width="8.42578125" customWidth="1"/>
    <col min="14346" max="14347" width="0" hidden="1" customWidth="1"/>
    <col min="14348" max="14348" width="11.42578125" customWidth="1"/>
    <col min="14349" max="14349" width="10.85546875" customWidth="1"/>
    <col min="14350" max="14350" width="13.5703125" customWidth="1"/>
    <col min="14351" max="14351" width="25" customWidth="1"/>
    <col min="14352" max="14577" width="11.42578125" customWidth="1"/>
    <col min="14578" max="14578" width="21.28515625" bestFit="1" customWidth="1"/>
    <col min="14579" max="14579" width="21.42578125" bestFit="1" customWidth="1"/>
    <col min="14580" max="14580" width="48.7109375" customWidth="1"/>
    <col min="14587" max="14587" width="21.42578125" bestFit="1" customWidth="1"/>
    <col min="14588" max="14588" width="48.7109375" customWidth="1"/>
    <col min="14589" max="14589" width="8.85546875" customWidth="1"/>
    <col min="14590" max="14590" width="5.7109375" bestFit="1" customWidth="1"/>
    <col min="14591" max="14591" width="11.42578125" customWidth="1"/>
    <col min="14592" max="14592" width="24.5703125" customWidth="1"/>
    <col min="14593" max="14593" width="0" hidden="1" customWidth="1"/>
    <col min="14594" max="14594" width="11.42578125" customWidth="1"/>
    <col min="14595" max="14595" width="6.5703125" bestFit="1" customWidth="1"/>
    <col min="14596" max="14596" width="18.7109375" customWidth="1"/>
    <col min="14597" max="14597" width="20.5703125" customWidth="1"/>
    <col min="14598" max="14598" width="11.42578125" customWidth="1"/>
    <col min="14599" max="14599" width="11.5703125" bestFit="1" customWidth="1"/>
    <col min="14600" max="14600" width="9.85546875" customWidth="1"/>
    <col min="14601" max="14601" width="8.42578125" customWidth="1"/>
    <col min="14602" max="14603" width="0" hidden="1" customWidth="1"/>
    <col min="14604" max="14604" width="11.42578125" customWidth="1"/>
    <col min="14605" max="14605" width="10.85546875" customWidth="1"/>
    <col min="14606" max="14606" width="13.5703125" customWidth="1"/>
    <col min="14607" max="14607" width="25" customWidth="1"/>
    <col min="14608" max="14833" width="11.42578125" customWidth="1"/>
    <col min="14834" max="14834" width="21.28515625" bestFit="1" customWidth="1"/>
    <col min="14835" max="14835" width="21.42578125" bestFit="1" customWidth="1"/>
    <col min="14836" max="14836" width="48.7109375" customWidth="1"/>
    <col min="14843" max="14843" width="21.42578125" bestFit="1" customWidth="1"/>
    <col min="14844" max="14844" width="48.7109375" customWidth="1"/>
    <col min="14845" max="14845" width="8.85546875" customWidth="1"/>
    <col min="14846" max="14846" width="5.7109375" bestFit="1" customWidth="1"/>
    <col min="14847" max="14847" width="11.42578125" customWidth="1"/>
    <col min="14848" max="14848" width="24.5703125" customWidth="1"/>
    <col min="14849" max="14849" width="0" hidden="1" customWidth="1"/>
    <col min="14850" max="14850" width="11.42578125" customWidth="1"/>
    <col min="14851" max="14851" width="6.5703125" bestFit="1" customWidth="1"/>
    <col min="14852" max="14852" width="18.7109375" customWidth="1"/>
    <col min="14853" max="14853" width="20.5703125" customWidth="1"/>
    <col min="14854" max="14854" width="11.42578125" customWidth="1"/>
    <col min="14855" max="14855" width="11.5703125" bestFit="1" customWidth="1"/>
    <col min="14856" max="14856" width="9.85546875" customWidth="1"/>
    <col min="14857" max="14857" width="8.42578125" customWidth="1"/>
    <col min="14858" max="14859" width="0" hidden="1" customWidth="1"/>
    <col min="14860" max="14860" width="11.42578125" customWidth="1"/>
    <col min="14861" max="14861" width="10.85546875" customWidth="1"/>
    <col min="14862" max="14862" width="13.5703125" customWidth="1"/>
    <col min="14863" max="14863" width="25" customWidth="1"/>
    <col min="14864" max="15089" width="11.42578125" customWidth="1"/>
    <col min="15090" max="15090" width="21.28515625" bestFit="1" customWidth="1"/>
    <col min="15091" max="15091" width="21.42578125" bestFit="1" customWidth="1"/>
    <col min="15092" max="15092" width="48.7109375" customWidth="1"/>
    <col min="15099" max="15099" width="21.42578125" bestFit="1" customWidth="1"/>
    <col min="15100" max="15100" width="48.7109375" customWidth="1"/>
    <col min="15101" max="15101" width="8.85546875" customWidth="1"/>
    <col min="15102" max="15102" width="5.7109375" bestFit="1" customWidth="1"/>
    <col min="15103" max="15103" width="11.42578125" customWidth="1"/>
    <col min="15104" max="15104" width="24.5703125" customWidth="1"/>
    <col min="15105" max="15105" width="0" hidden="1" customWidth="1"/>
    <col min="15106" max="15106" width="11.42578125" customWidth="1"/>
    <col min="15107" max="15107" width="6.5703125" bestFit="1" customWidth="1"/>
    <col min="15108" max="15108" width="18.7109375" customWidth="1"/>
    <col min="15109" max="15109" width="20.5703125" customWidth="1"/>
    <col min="15110" max="15110" width="11.42578125" customWidth="1"/>
    <col min="15111" max="15111" width="11.5703125" bestFit="1" customWidth="1"/>
    <col min="15112" max="15112" width="9.85546875" customWidth="1"/>
    <col min="15113" max="15113" width="8.42578125" customWidth="1"/>
    <col min="15114" max="15115" width="0" hidden="1" customWidth="1"/>
    <col min="15116" max="15116" width="11.42578125" customWidth="1"/>
    <col min="15117" max="15117" width="10.85546875" customWidth="1"/>
    <col min="15118" max="15118" width="13.5703125" customWidth="1"/>
    <col min="15119" max="15119" width="25" customWidth="1"/>
    <col min="15120" max="15345" width="11.42578125" customWidth="1"/>
    <col min="15346" max="15346" width="21.28515625" bestFit="1" customWidth="1"/>
    <col min="15347" max="15347" width="21.42578125" bestFit="1" customWidth="1"/>
    <col min="15348" max="15348" width="48.7109375" customWidth="1"/>
    <col min="15355" max="15355" width="21.42578125" bestFit="1" customWidth="1"/>
    <col min="15356" max="15356" width="48.7109375" customWidth="1"/>
    <col min="15357" max="15357" width="8.85546875" customWidth="1"/>
    <col min="15358" max="15358" width="5.7109375" bestFit="1" customWidth="1"/>
    <col min="15359" max="15359" width="11.42578125" customWidth="1"/>
    <col min="15360" max="15360" width="24.5703125" customWidth="1"/>
    <col min="15361" max="15361" width="0" hidden="1" customWidth="1"/>
    <col min="15362" max="15362" width="11.42578125" customWidth="1"/>
    <col min="15363" max="15363" width="6.5703125" bestFit="1" customWidth="1"/>
    <col min="15364" max="15364" width="18.7109375" customWidth="1"/>
    <col min="15365" max="15365" width="20.5703125" customWidth="1"/>
    <col min="15366" max="15366" width="11.42578125" customWidth="1"/>
    <col min="15367" max="15367" width="11.5703125" bestFit="1" customWidth="1"/>
    <col min="15368" max="15368" width="9.85546875" customWidth="1"/>
    <col min="15369" max="15369" width="8.42578125" customWidth="1"/>
    <col min="15370" max="15371" width="0" hidden="1" customWidth="1"/>
    <col min="15372" max="15372" width="11.42578125" customWidth="1"/>
    <col min="15373" max="15373" width="10.85546875" customWidth="1"/>
    <col min="15374" max="15374" width="13.5703125" customWidth="1"/>
    <col min="15375" max="15375" width="25" customWidth="1"/>
    <col min="15376" max="15601" width="11.42578125" customWidth="1"/>
    <col min="15602" max="15602" width="21.28515625" bestFit="1" customWidth="1"/>
    <col min="15603" max="15603" width="21.42578125" bestFit="1" customWidth="1"/>
    <col min="15604" max="15604" width="48.7109375" customWidth="1"/>
    <col min="15611" max="15611" width="21.42578125" bestFit="1" customWidth="1"/>
    <col min="15612" max="15612" width="48.7109375" customWidth="1"/>
    <col min="15613" max="15613" width="8.85546875" customWidth="1"/>
    <col min="15614" max="15614" width="5.7109375" bestFit="1" customWidth="1"/>
    <col min="15615" max="15615" width="11.42578125" customWidth="1"/>
    <col min="15616" max="15616" width="24.5703125" customWidth="1"/>
    <col min="15617" max="15617" width="0" hidden="1" customWidth="1"/>
    <col min="15618" max="15618" width="11.42578125" customWidth="1"/>
    <col min="15619" max="15619" width="6.5703125" bestFit="1" customWidth="1"/>
    <col min="15620" max="15620" width="18.7109375" customWidth="1"/>
    <col min="15621" max="15621" width="20.5703125" customWidth="1"/>
    <col min="15622" max="15622" width="11.42578125" customWidth="1"/>
    <col min="15623" max="15623" width="11.5703125" bestFit="1" customWidth="1"/>
    <col min="15624" max="15624" width="9.85546875" customWidth="1"/>
    <col min="15625" max="15625" width="8.42578125" customWidth="1"/>
    <col min="15626" max="15627" width="0" hidden="1" customWidth="1"/>
    <col min="15628" max="15628" width="11.42578125" customWidth="1"/>
    <col min="15629" max="15629" width="10.85546875" customWidth="1"/>
    <col min="15630" max="15630" width="13.5703125" customWidth="1"/>
    <col min="15631" max="15631" width="25" customWidth="1"/>
    <col min="15632" max="15857" width="11.42578125" customWidth="1"/>
    <col min="15858" max="15858" width="21.28515625" bestFit="1" customWidth="1"/>
    <col min="15859" max="15859" width="21.42578125" bestFit="1" customWidth="1"/>
    <col min="15860" max="15860" width="48.7109375" customWidth="1"/>
    <col min="15867" max="15867" width="21.42578125" bestFit="1" customWidth="1"/>
    <col min="15868" max="15868" width="48.7109375" customWidth="1"/>
    <col min="15869" max="15869" width="8.85546875" customWidth="1"/>
    <col min="15870" max="15870" width="5.7109375" bestFit="1" customWidth="1"/>
    <col min="15871" max="15871" width="11.42578125" customWidth="1"/>
    <col min="15872" max="15872" width="24.5703125" customWidth="1"/>
    <col min="15873" max="15873" width="0" hidden="1" customWidth="1"/>
    <col min="15874" max="15874" width="11.42578125" customWidth="1"/>
    <col min="15875" max="15875" width="6.5703125" bestFit="1" customWidth="1"/>
    <col min="15876" max="15876" width="18.7109375" customWidth="1"/>
    <col min="15877" max="15877" width="20.5703125" customWidth="1"/>
    <col min="15878" max="15878" width="11.42578125" customWidth="1"/>
    <col min="15879" max="15879" width="11.5703125" bestFit="1" customWidth="1"/>
    <col min="15880" max="15880" width="9.85546875" customWidth="1"/>
    <col min="15881" max="15881" width="8.42578125" customWidth="1"/>
    <col min="15882" max="15883" width="0" hidden="1" customWidth="1"/>
    <col min="15884" max="15884" width="11.42578125" customWidth="1"/>
    <col min="15885" max="15885" width="10.85546875" customWidth="1"/>
    <col min="15886" max="15886" width="13.5703125" customWidth="1"/>
    <col min="15887" max="15887" width="25" customWidth="1"/>
    <col min="15888" max="16113" width="11.42578125" customWidth="1"/>
    <col min="16114" max="16114" width="21.28515625" bestFit="1" customWidth="1"/>
    <col min="16115" max="16115" width="21.42578125" bestFit="1" customWidth="1"/>
    <col min="16116" max="16116" width="48.7109375" customWidth="1"/>
    <col min="16123" max="16123" width="21.42578125" bestFit="1" customWidth="1"/>
    <col min="16124" max="16124" width="48.7109375" customWidth="1"/>
    <col min="16125" max="16125" width="8.85546875" customWidth="1"/>
    <col min="16126" max="16126" width="5.7109375" bestFit="1" customWidth="1"/>
    <col min="16127" max="16127" width="11.42578125" customWidth="1"/>
    <col min="16128" max="16128" width="24.5703125" customWidth="1"/>
    <col min="16129" max="16129" width="0" hidden="1" customWidth="1"/>
    <col min="16130" max="16130" width="11.42578125" customWidth="1"/>
    <col min="16131" max="16131" width="6.5703125" bestFit="1" customWidth="1"/>
    <col min="16132" max="16132" width="18.7109375" customWidth="1"/>
    <col min="16133" max="16133" width="20.5703125" customWidth="1"/>
    <col min="16134" max="16134" width="11.42578125" customWidth="1"/>
    <col min="16135" max="16135" width="11.5703125" bestFit="1" customWidth="1"/>
    <col min="16136" max="16136" width="9.85546875" customWidth="1"/>
    <col min="16137" max="16137" width="8.42578125" customWidth="1"/>
    <col min="16138" max="16139" width="0" hidden="1" customWidth="1"/>
    <col min="16140" max="16140" width="11.42578125" customWidth="1"/>
    <col min="16141" max="16141" width="10.85546875" customWidth="1"/>
    <col min="16142" max="16142" width="13.5703125" customWidth="1"/>
    <col min="16143" max="16143" width="25" customWidth="1"/>
    <col min="16144" max="16369" width="11.42578125" customWidth="1"/>
    <col min="16370" max="16370" width="21.28515625" bestFit="1" customWidth="1"/>
    <col min="16371" max="16371" width="21.42578125" bestFit="1" customWidth="1"/>
    <col min="16372" max="16372" width="48.7109375" customWidth="1"/>
  </cols>
  <sheetData>
    <row r="2" spans="1:19" ht="21" customHeight="1" x14ac:dyDescent="0.35">
      <c r="A2" s="191" t="s">
        <v>62</v>
      </c>
      <c r="B2" s="191"/>
      <c r="C2" s="191"/>
      <c r="D2" s="191"/>
      <c r="E2" s="191"/>
      <c r="F2" s="191"/>
      <c r="G2" s="191"/>
      <c r="H2" s="191"/>
      <c r="I2" s="191"/>
      <c r="J2" s="191"/>
      <c r="K2" s="191"/>
      <c r="L2" s="191"/>
      <c r="M2" s="191"/>
      <c r="N2" s="191"/>
      <c r="O2" s="191"/>
    </row>
    <row r="3" spans="1:19" ht="21" x14ac:dyDescent="0.35">
      <c r="A3" s="191" t="s">
        <v>262</v>
      </c>
      <c r="B3" s="191"/>
      <c r="C3" s="191"/>
      <c r="D3" s="191"/>
      <c r="E3" s="191"/>
      <c r="F3" s="192"/>
      <c r="G3" s="191"/>
      <c r="H3" s="191"/>
      <c r="I3" s="191"/>
      <c r="J3" s="191"/>
      <c r="K3" s="191"/>
      <c r="L3" s="191"/>
      <c r="M3" s="191"/>
      <c r="N3" s="191"/>
      <c r="O3" s="191"/>
    </row>
    <row r="4" spans="1:19" ht="21" customHeight="1" x14ac:dyDescent="0.35">
      <c r="A4" s="191" t="s">
        <v>63</v>
      </c>
      <c r="B4" s="191"/>
      <c r="C4" s="191"/>
      <c r="D4" s="191"/>
      <c r="E4" s="191"/>
      <c r="F4" s="41"/>
      <c r="G4" s="193" t="s">
        <v>90</v>
      </c>
      <c r="H4" s="194"/>
      <c r="I4" s="194"/>
      <c r="J4" s="194"/>
      <c r="K4" s="194"/>
      <c r="L4" s="194"/>
      <c r="M4" s="194"/>
      <c r="N4" s="194"/>
      <c r="O4" s="195"/>
    </row>
    <row r="5" spans="1:19" x14ac:dyDescent="0.25">
      <c r="A5" s="42" t="s">
        <v>40</v>
      </c>
      <c r="B5" s="42" t="s">
        <v>5</v>
      </c>
      <c r="C5" s="42" t="s">
        <v>2</v>
      </c>
      <c r="D5" s="43" t="s">
        <v>1</v>
      </c>
      <c r="E5" s="55" t="s">
        <v>64</v>
      </c>
      <c r="F5" s="44"/>
      <c r="G5" s="45" t="s">
        <v>40</v>
      </c>
      <c r="H5" s="46" t="s">
        <v>65</v>
      </c>
      <c r="I5" s="47" t="s">
        <v>0</v>
      </c>
      <c r="J5" s="47" t="s">
        <v>43</v>
      </c>
      <c r="K5" s="47" t="s">
        <v>66</v>
      </c>
      <c r="L5" s="47" t="s">
        <v>67</v>
      </c>
      <c r="M5" s="48" t="s">
        <v>2</v>
      </c>
      <c r="N5" s="48" t="s">
        <v>1</v>
      </c>
      <c r="O5" s="48" t="s">
        <v>35</v>
      </c>
    </row>
    <row r="6" spans="1:19" ht="25.5" x14ac:dyDescent="0.25">
      <c r="A6" s="215" t="s">
        <v>68</v>
      </c>
      <c r="B6" s="216" t="s">
        <v>69</v>
      </c>
      <c r="C6" s="217" t="s">
        <v>70</v>
      </c>
      <c r="D6" s="212">
        <v>23</v>
      </c>
      <c r="E6" s="218">
        <v>19165232</v>
      </c>
      <c r="F6" s="219"/>
      <c r="G6" s="213">
        <v>1</v>
      </c>
      <c r="H6" s="217" t="s">
        <v>263</v>
      </c>
      <c r="I6" s="217" t="s">
        <v>264</v>
      </c>
      <c r="J6" s="220">
        <v>34028</v>
      </c>
      <c r="K6" s="220">
        <v>34759</v>
      </c>
      <c r="L6" s="217">
        <f>+ROUND((K6-J6)/30,2)</f>
        <v>24.37</v>
      </c>
      <c r="M6" s="213">
        <v>0</v>
      </c>
      <c r="N6" s="213">
        <v>33</v>
      </c>
      <c r="O6" s="221" t="s">
        <v>265</v>
      </c>
    </row>
    <row r="7" spans="1:19" ht="25.5" customHeight="1" x14ac:dyDescent="0.25">
      <c r="A7" s="215" t="s">
        <v>72</v>
      </c>
      <c r="B7" s="201" t="s">
        <v>73</v>
      </c>
      <c r="C7" s="217" t="s">
        <v>70</v>
      </c>
      <c r="D7" s="212">
        <v>22</v>
      </c>
      <c r="E7" s="212" t="s">
        <v>96</v>
      </c>
      <c r="F7" s="219"/>
      <c r="G7" s="213">
        <v>2</v>
      </c>
      <c r="H7" s="217" t="s">
        <v>263</v>
      </c>
      <c r="I7" s="217" t="s">
        <v>266</v>
      </c>
      <c r="J7" s="220">
        <v>34819</v>
      </c>
      <c r="K7" s="220">
        <v>36525</v>
      </c>
      <c r="L7" s="217">
        <f t="shared" ref="L7:L13" si="0">+ROUND((K7-J7)/30,2)</f>
        <v>56.87</v>
      </c>
      <c r="M7" s="213">
        <v>0</v>
      </c>
      <c r="N7" s="213">
        <v>34</v>
      </c>
      <c r="O7" s="221" t="s">
        <v>265</v>
      </c>
    </row>
    <row r="8" spans="1:19" ht="38.25" x14ac:dyDescent="0.25">
      <c r="A8" s="215" t="s">
        <v>74</v>
      </c>
      <c r="B8" s="201" t="s">
        <v>75</v>
      </c>
      <c r="C8" s="217" t="s">
        <v>70</v>
      </c>
      <c r="D8" s="212">
        <v>21</v>
      </c>
      <c r="E8" s="212">
        <v>16109</v>
      </c>
      <c r="F8" s="219"/>
      <c r="G8" s="198">
        <v>3</v>
      </c>
      <c r="H8" s="217" t="s">
        <v>263</v>
      </c>
      <c r="I8" s="217" t="s">
        <v>267</v>
      </c>
      <c r="J8" s="211">
        <v>32508</v>
      </c>
      <c r="K8" s="211">
        <v>34486</v>
      </c>
      <c r="L8" s="217">
        <f t="shared" si="0"/>
        <v>65.930000000000007</v>
      </c>
      <c r="M8" s="213">
        <v>1</v>
      </c>
      <c r="N8" s="198">
        <v>35</v>
      </c>
      <c r="O8" s="201" t="s">
        <v>71</v>
      </c>
    </row>
    <row r="9" spans="1:19" ht="153" x14ac:dyDescent="0.3">
      <c r="A9" s="215" t="s">
        <v>76</v>
      </c>
      <c r="B9" s="201" t="s">
        <v>77</v>
      </c>
      <c r="C9" s="217" t="s">
        <v>70</v>
      </c>
      <c r="D9" s="222"/>
      <c r="E9" s="212" t="s">
        <v>78</v>
      </c>
      <c r="F9" s="219"/>
      <c r="G9" s="198">
        <v>4</v>
      </c>
      <c r="H9" s="217" t="s">
        <v>263</v>
      </c>
      <c r="I9" s="217" t="s">
        <v>267</v>
      </c>
      <c r="J9" s="211">
        <v>35003</v>
      </c>
      <c r="K9" s="211">
        <v>35643</v>
      </c>
      <c r="L9" s="217">
        <f t="shared" si="0"/>
        <v>21.33</v>
      </c>
      <c r="M9" s="213">
        <v>1</v>
      </c>
      <c r="N9" s="198">
        <v>35</v>
      </c>
      <c r="O9" s="201" t="s">
        <v>71</v>
      </c>
      <c r="P9" s="41"/>
      <c r="Q9" s="41"/>
      <c r="R9" s="41"/>
      <c r="S9" s="50"/>
    </row>
    <row r="10" spans="1:19" ht="25.5" x14ac:dyDescent="0.25">
      <c r="A10" s="215" t="s">
        <v>79</v>
      </c>
      <c r="B10" s="216" t="s">
        <v>80</v>
      </c>
      <c r="C10" s="213" t="s">
        <v>70</v>
      </c>
      <c r="D10" s="222">
        <v>19</v>
      </c>
      <c r="E10" s="217" t="s">
        <v>81</v>
      </c>
      <c r="F10" s="223"/>
      <c r="G10" s="198">
        <v>5</v>
      </c>
      <c r="H10" s="217" t="s">
        <v>268</v>
      </c>
      <c r="I10" s="217" t="s">
        <v>269</v>
      </c>
      <c r="J10" s="220">
        <v>36552</v>
      </c>
      <c r="K10" s="220">
        <v>36642</v>
      </c>
      <c r="L10" s="217">
        <f t="shared" si="0"/>
        <v>3</v>
      </c>
      <c r="M10" s="213">
        <v>0</v>
      </c>
      <c r="N10" s="198">
        <v>36</v>
      </c>
      <c r="O10" s="221" t="s">
        <v>270</v>
      </c>
    </row>
    <row r="11" spans="1:19" ht="38.25" x14ac:dyDescent="0.25">
      <c r="A11" s="215" t="s">
        <v>82</v>
      </c>
      <c r="B11" s="224">
        <v>1</v>
      </c>
      <c r="C11" s="213" t="s">
        <v>70</v>
      </c>
      <c r="D11" s="222">
        <v>19</v>
      </c>
      <c r="E11" s="224" t="s">
        <v>81</v>
      </c>
      <c r="F11" s="223"/>
      <c r="G11" s="198">
        <v>6</v>
      </c>
      <c r="H11" s="217" t="s">
        <v>271</v>
      </c>
      <c r="I11" s="217" t="s">
        <v>272</v>
      </c>
      <c r="J11" s="220">
        <v>37012</v>
      </c>
      <c r="K11" s="220">
        <v>38716</v>
      </c>
      <c r="L11" s="217">
        <f t="shared" si="0"/>
        <v>56.8</v>
      </c>
      <c r="M11" s="213">
        <v>0</v>
      </c>
      <c r="N11" s="198">
        <v>37</v>
      </c>
      <c r="O11" s="221" t="s">
        <v>273</v>
      </c>
    </row>
    <row r="12" spans="1:19" ht="38.25" x14ac:dyDescent="0.25">
      <c r="A12" s="215" t="s">
        <v>83</v>
      </c>
      <c r="B12" s="211" t="s">
        <v>11</v>
      </c>
      <c r="C12" s="213" t="s">
        <v>70</v>
      </c>
      <c r="D12" s="212"/>
      <c r="E12" s="211"/>
      <c r="F12" s="223"/>
      <c r="G12" s="198">
        <v>7</v>
      </c>
      <c r="H12" s="217" t="s">
        <v>274</v>
      </c>
      <c r="I12" s="217" t="s">
        <v>275</v>
      </c>
      <c r="J12" s="211">
        <v>37137</v>
      </c>
      <c r="K12" s="211">
        <v>37248</v>
      </c>
      <c r="L12" s="217">
        <f t="shared" si="0"/>
        <v>3.7</v>
      </c>
      <c r="M12" s="213">
        <v>1</v>
      </c>
      <c r="N12" s="198">
        <v>38</v>
      </c>
      <c r="O12" s="201" t="s">
        <v>71</v>
      </c>
    </row>
    <row r="13" spans="1:19" ht="111" customHeight="1" x14ac:dyDescent="0.25">
      <c r="A13" s="225" t="s">
        <v>84</v>
      </c>
      <c r="B13" s="201" t="s">
        <v>94</v>
      </c>
      <c r="C13" s="213" t="s">
        <v>70</v>
      </c>
      <c r="D13" s="212" t="s">
        <v>276</v>
      </c>
      <c r="E13" s="213" t="s">
        <v>81</v>
      </c>
      <c r="F13" s="226"/>
      <c r="G13" s="198">
        <v>8</v>
      </c>
      <c r="H13" s="217" t="s">
        <v>277</v>
      </c>
      <c r="I13" s="217" t="s">
        <v>275</v>
      </c>
      <c r="J13" s="211">
        <v>39007</v>
      </c>
      <c r="K13" s="211">
        <v>40178</v>
      </c>
      <c r="L13" s="217">
        <f t="shared" si="0"/>
        <v>39.03</v>
      </c>
      <c r="M13" s="213">
        <v>1</v>
      </c>
      <c r="N13" s="213">
        <v>39</v>
      </c>
      <c r="O13" s="201" t="s">
        <v>71</v>
      </c>
      <c r="P13" s="2"/>
    </row>
    <row r="14" spans="1:19" ht="41.25" customHeight="1" x14ac:dyDescent="0.25">
      <c r="A14" s="215" t="s">
        <v>85</v>
      </c>
      <c r="B14" s="227">
        <v>10</v>
      </c>
      <c r="C14" s="217">
        <f>+IF(E14&gt;=B14,1,0)</f>
        <v>1</v>
      </c>
      <c r="D14" s="212" t="s">
        <v>276</v>
      </c>
      <c r="E14" s="214">
        <f>E15/12</f>
        <v>10.832500000000001</v>
      </c>
      <c r="F14" s="223"/>
      <c r="G14" s="223"/>
      <c r="H14" s="228"/>
      <c r="I14" s="223"/>
      <c r="J14" s="229"/>
      <c r="K14" s="230" t="s">
        <v>46</v>
      </c>
      <c r="L14" s="231">
        <f>+SUMPRODUCT(L6:L13,M6:M13)</f>
        <v>129.99</v>
      </c>
      <c r="M14" s="223"/>
      <c r="N14" s="223"/>
      <c r="O14" s="226"/>
    </row>
    <row r="15" spans="1:19" ht="25.5" x14ac:dyDescent="0.25">
      <c r="A15" s="215" t="s">
        <v>86</v>
      </c>
      <c r="B15" s="227">
        <v>120</v>
      </c>
      <c r="C15" s="217">
        <f>+IF(E15&gt;=B15,1,0)</f>
        <v>1</v>
      </c>
      <c r="D15" s="213" t="str">
        <f>+D14</f>
        <v>15-18</v>
      </c>
      <c r="E15" s="227">
        <f>+L14</f>
        <v>129.99</v>
      </c>
      <c r="F15" s="226"/>
      <c r="G15" s="232"/>
      <c r="H15" s="233"/>
      <c r="I15" s="234"/>
      <c r="J15" s="54"/>
      <c r="K15" s="54"/>
      <c r="L15" s="233"/>
      <c r="M15" s="235"/>
      <c r="N15" s="235"/>
      <c r="O15" s="226"/>
      <c r="P15" s="2"/>
    </row>
  </sheetData>
  <mergeCells count="4">
    <mergeCell ref="A2:O2"/>
    <mergeCell ref="A3:O3"/>
    <mergeCell ref="A4:E4"/>
    <mergeCell ref="G4:O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EVAL JURÍDICA</vt:lpstr>
      <vt:lpstr>GARANTÍA</vt:lpstr>
      <vt:lpstr>EVAL FINANC</vt:lpstr>
      <vt:lpstr>EVAL TECN</vt:lpstr>
      <vt:lpstr>RUP CIIU</vt:lpstr>
      <vt:lpstr>CAP ORG TEC</vt:lpstr>
      <vt:lpstr>EXP PROB</vt:lpstr>
      <vt:lpstr>EXP ACREDITADA</vt:lpstr>
      <vt:lpstr>DIR GENERAL</vt:lpstr>
      <vt:lpstr>JURIDICO</vt:lpstr>
      <vt:lpstr>TECNICO</vt:lpstr>
      <vt:lpstr>ADMINISTRATIVO</vt:lpstr>
      <vt:lpstr>'EVAL JURÍDICA'!_Toc254162224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Albis</dc:creator>
  <cp:lastModifiedBy>Carolina Albis</cp:lastModifiedBy>
  <dcterms:created xsi:type="dcterms:W3CDTF">2012-11-01T16:00:34Z</dcterms:created>
  <dcterms:modified xsi:type="dcterms:W3CDTF">2012-11-14T17:08:33Z</dcterms:modified>
</cp:coreProperties>
</file>