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96" windowWidth="9180" windowHeight="405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'Hoja1'!$A$1:$H$192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<sst xmlns="http://schemas.openxmlformats.org/spreadsheetml/2006/main" count="592" uniqueCount="134">
  <si>
    <t xml:space="preserve"> </t>
  </si>
  <si>
    <t>DESCRIPCION</t>
  </si>
  <si>
    <t>%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</si>
  <si>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</si>
  <si>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</si>
  <si>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</si>
  <si>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</si>
  <si>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</si>
  <si>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</si>
  <si>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</si>
  <si>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</si>
  <si>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</si>
  <si>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SALDO SIN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</si>
  <si>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</si>
  <si>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</si>
  <si>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</si>
  <si>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</si>
  <si>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</si>
  <si>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</si>
  <si>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</si>
  <si>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</si>
  <si>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</si>
  <si>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</si>
  <si>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</si>
  <si>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</si>
  <si>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</si>
  <si>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</si>
  <si>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</si>
  <si>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</si>
  <si>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</si>
  <si>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</si>
  <si>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</si>
  <si>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</si>
  <si>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</si>
  <si>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</si>
  <si>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</si>
  <si>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</si>
  <si>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</si>
  <si>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</si>
  <si>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</si>
  <si>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</si>
  <si>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</si>
  <si>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</si>
  <si>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</si>
  <si>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</si>
  <si>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</si>
  <si>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</si>
  <si>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</si>
  <si>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</si>
  <si>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</si>
  <si>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</si>
  <si>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</si>
  <si>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</si>
  <si>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</si>
  <si>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</si>
  <si>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</si>
  <si>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</si>
  <si>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</si>
  <si>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</si>
  <si>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</si>
  <si>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</si>
  <si>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</si>
  <si>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</si>
  <si>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</si>
  <si>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</si>
  <si>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</si>
  <si>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</si>
  <si>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</si>
  <si>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</si>
  <si>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</si>
  <si>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</si>
  <si>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</si>
  <si>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</si>
  <si>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</si>
  <si>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</si>
  <si>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</si>
  <si>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</si>
  <si>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</si>
  <si>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</si>
  <si>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</si>
  <si>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</si>
  <si>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</si>
  <si>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</si>
  <si>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</si>
  <si>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</si>
  <si>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</si>
  <si>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</si>
  <si>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</si>
  <si>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</si>
  <si>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</si>
  <si>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</si>
  <si>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</si>
  <si>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</si>
  <si>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</si>
  <si>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</si>
  <si>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</si>
  <si>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</si>
  <si>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</si>
  <si>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</si>
  <si>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</si>
  <si>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</si>
  <si>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</si>
  <si>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</si>
  <si>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</si>
  <si>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</si>
  <si>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</si>
  <si>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</si>
  <si>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</si>
  <si>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</si>
  <si>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</si>
  <si>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</si>
  <si>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</si>
  <si>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</si>
  <si>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</si>
  <si>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</si>
  <si>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</si>
  <si>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>COMPROMETIDO</t>
  </si>
  <si>
    <t>Otros Materiales y Suministros</t>
  </si>
  <si>
    <t xml:space="preserve"> Recursos Corrientes</t>
  </si>
  <si>
    <t xml:space="preserve">  </t>
  </si>
  <si>
    <t xml:space="preserve">Sectoriales Contigentes.Distribucion Previo </t>
  </si>
  <si>
    <t>Concepto DGPPPN</t>
  </si>
  <si>
    <t>OBLIGADO</t>
  </si>
  <si>
    <t>COMP</t>
  </si>
  <si>
    <t>OBLIG</t>
  </si>
  <si>
    <t>5=(1-2-4)</t>
  </si>
  <si>
    <t>Otros Gastos por Adquisicion de Servicios</t>
  </si>
  <si>
    <t>=C10-C11</t>
  </si>
  <si>
    <t>Prima de Coordinación</t>
  </si>
  <si>
    <t>Remuneracion Servicios Técnicos</t>
  </si>
  <si>
    <t>Indemnización por Vacaciones</t>
  </si>
  <si>
    <t>INFORME DE APROPIACION  PRESUPUESTAL  A DICIEMBRE 31 DE 2013</t>
  </si>
  <si>
    <t>Otros Recursos del Tesoro</t>
  </si>
  <si>
    <t>PAGADO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</si>
</sst>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  <numFmt numFmtId="201" formatCode="0.000%"/>
    <numFmt numFmtId="202" formatCode="0.0000%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23">
    <xf numFmtId="0" fontId="0" fillId="0" borderId="0" xfId="0" applyAlignment="1">
      <alignment/>
    </xf>
    <xf numFmtId="197" fontId="11" fillId="0" borderId="10" xfId="49" applyNumberFormat="1" applyFont="1" applyBorder="1" applyAlignment="1">
      <alignment/>
    </xf>
    <xf numFmtId="197" fontId="12" fillId="0" borderId="10" xfId="49" applyNumberFormat="1" applyFont="1" applyBorder="1" applyAlignment="1">
      <alignment/>
    </xf>
    <xf numFmtId="197" fontId="12" fillId="0" borderId="11" xfId="49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33" borderId="10" xfId="0" applyFont="1" applyFill="1" applyBorder="1" applyAlignment="1">
      <alignment/>
    </xf>
    <xf numFmtId="197" fontId="11" fillId="0" borderId="10" xfId="49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97" fontId="12" fillId="0" borderId="10" xfId="49" applyNumberFormat="1" applyFont="1" applyBorder="1" applyAlignment="1">
      <alignment horizontal="right"/>
    </xf>
    <xf numFmtId="197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97" fontId="13" fillId="0" borderId="10" xfId="49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197" fontId="12" fillId="0" borderId="11" xfId="49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97" fontId="11" fillId="0" borderId="11" xfId="49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197" fontId="12" fillId="0" borderId="12" xfId="49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197" fontId="1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97" fontId="1" fillId="0" borderId="12" xfId="49" applyNumberFormat="1" applyFont="1" applyBorder="1" applyAlignment="1">
      <alignment horizontal="right"/>
    </xf>
    <xf numFmtId="197" fontId="1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97" fontId="11" fillId="0" borderId="1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9" applyNumberFormat="1" applyFont="1" applyBorder="1" applyAlignment="1">
      <alignment horizontal="right"/>
    </xf>
    <xf numFmtId="197" fontId="12" fillId="0" borderId="15" xfId="49" applyNumberFormat="1" applyFont="1" applyBorder="1" applyAlignment="1">
      <alignment horizontal="right"/>
    </xf>
    <xf numFmtId="197" fontId="1" fillId="0" borderId="16" xfId="49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197" fontId="11" fillId="0" borderId="17" xfId="49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 quotePrefix="1">
      <alignment horizontal="center"/>
    </xf>
    <xf numFmtId="49" fontId="12" fillId="0" borderId="19" xfId="0" applyNumberFormat="1" applyFont="1" applyBorder="1" applyAlignment="1" quotePrefix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197" fontId="1" fillId="0" borderId="33" xfId="49" applyNumberFormat="1" applyFont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4" borderId="36" xfId="0" applyFont="1" applyFill="1" applyBorder="1" applyAlignment="1">
      <alignment/>
    </xf>
    <xf numFmtId="198" fontId="11" fillId="34" borderId="0" xfId="49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197" fontId="0" fillId="34" borderId="0" xfId="0" applyNumberForma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97" fontId="0" fillId="34" borderId="36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left"/>
    </xf>
    <xf numFmtId="197" fontId="1" fillId="34" borderId="40" xfId="49" applyNumberFormat="1" applyFont="1" applyFill="1" applyBorder="1" applyAlignment="1">
      <alignment/>
    </xf>
    <xf numFmtId="198" fontId="1" fillId="34" borderId="40" xfId="49" applyNumberFormat="1" applyFont="1" applyFill="1" applyBorder="1" applyAlignment="1">
      <alignment/>
    </xf>
    <xf numFmtId="197" fontId="1" fillId="34" borderId="41" xfId="49" applyNumberFormat="1" applyFont="1" applyFill="1" applyBorder="1" applyAlignment="1">
      <alignment/>
    </xf>
    <xf numFmtId="197" fontId="1" fillId="34" borderId="36" xfId="49" applyNumberFormat="1" applyFont="1" applyFill="1" applyBorder="1" applyAlignment="1">
      <alignment/>
    </xf>
    <xf numFmtId="197" fontId="1" fillId="34" borderId="0" xfId="49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197" fontId="11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 horizontal="center"/>
    </xf>
    <xf numFmtId="197" fontId="12" fillId="34" borderId="36" xfId="49" applyNumberFormat="1" applyFont="1" applyFill="1" applyBorder="1" applyAlignment="1">
      <alignment/>
    </xf>
    <xf numFmtId="197" fontId="12" fillId="34" borderId="0" xfId="49" applyNumberFormat="1" applyFont="1" applyFill="1" applyBorder="1" applyAlignment="1">
      <alignment horizontal="center"/>
    </xf>
    <xf numFmtId="198" fontId="11" fillId="34" borderId="16" xfId="49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97" fontId="11" fillId="34" borderId="10" xfId="0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center"/>
    </xf>
    <xf numFmtId="197" fontId="11" fillId="34" borderId="15" xfId="0" applyNumberFormat="1" applyFont="1" applyFill="1" applyBorder="1" applyAlignment="1">
      <alignment horizontal="right"/>
    </xf>
    <xf numFmtId="197" fontId="11" fillId="34" borderId="36" xfId="0" applyNumberFormat="1" applyFont="1" applyFill="1" applyBorder="1" applyAlignment="1">
      <alignment horizontal="right"/>
    </xf>
    <xf numFmtId="197" fontId="11" fillId="34" borderId="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197" fontId="13" fillId="34" borderId="10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center"/>
    </xf>
    <xf numFmtId="197" fontId="12" fillId="34" borderId="10" xfId="49" applyNumberFormat="1" applyFont="1" applyFill="1" applyBorder="1" applyAlignment="1">
      <alignment/>
    </xf>
    <xf numFmtId="197" fontId="12" fillId="34" borderId="15" xfId="49" applyNumberFormat="1" applyFont="1" applyFill="1" applyBorder="1" applyAlignment="1">
      <alignment/>
    </xf>
    <xf numFmtId="197" fontId="12" fillId="34" borderId="36" xfId="49" applyNumberFormat="1" applyFont="1" applyFill="1" applyBorder="1" applyAlignment="1">
      <alignment horizontal="center"/>
    </xf>
    <xf numFmtId="198" fontId="12" fillId="34" borderId="0" xfId="49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98" fontId="11" fillId="34" borderId="10" xfId="49" applyNumberFormat="1" applyFont="1" applyFill="1" applyBorder="1" applyAlignment="1">
      <alignment horizontal="right"/>
    </xf>
    <xf numFmtId="4" fontId="11" fillId="34" borderId="10" xfId="49" applyNumberFormat="1" applyFont="1" applyFill="1" applyBorder="1" applyAlignment="1">
      <alignment horizontal="right"/>
    </xf>
    <xf numFmtId="198" fontId="11" fillId="34" borderId="10" xfId="49" applyNumberFormat="1" applyFont="1" applyFill="1" applyBorder="1" applyAlignment="1">
      <alignment horizontal="center"/>
    </xf>
    <xf numFmtId="197" fontId="11" fillId="34" borderId="10" xfId="49" applyNumberFormat="1" applyFont="1" applyFill="1" applyBorder="1" applyAlignment="1">
      <alignment/>
    </xf>
    <xf numFmtId="197" fontId="11" fillId="34" borderId="15" xfId="49" applyNumberFormat="1" applyFont="1" applyFill="1" applyBorder="1" applyAlignment="1">
      <alignment/>
    </xf>
    <xf numFmtId="4" fontId="12" fillId="34" borderId="0" xfId="49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197" fontId="12" fillId="34" borderId="10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right"/>
    </xf>
    <xf numFmtId="4" fontId="12" fillId="34" borderId="10" xfId="49" applyNumberFormat="1" applyFont="1" applyFill="1" applyBorder="1" applyAlignment="1">
      <alignment horizontal="right"/>
    </xf>
    <xf numFmtId="4" fontId="12" fillId="34" borderId="11" xfId="49" applyNumberFormat="1" applyFont="1" applyFill="1" applyBorder="1" applyAlignment="1">
      <alignment horizontal="right"/>
    </xf>
    <xf numFmtId="197" fontId="12" fillId="34" borderId="11" xfId="49" applyNumberFormat="1" applyFont="1" applyFill="1" applyBorder="1" applyAlignment="1">
      <alignment/>
    </xf>
    <xf numFmtId="197" fontId="11" fillId="34" borderId="10" xfId="49" applyNumberFormat="1" applyFont="1" applyFill="1" applyBorder="1" applyAlignment="1">
      <alignment horizontal="right"/>
    </xf>
    <xf numFmtId="4" fontId="11" fillId="34" borderId="11" xfId="49" applyNumberFormat="1" applyFont="1" applyFill="1" applyBorder="1" applyAlignment="1">
      <alignment horizontal="right"/>
    </xf>
    <xf numFmtId="197" fontId="11" fillId="34" borderId="11" xfId="49" applyNumberFormat="1" applyFont="1" applyFill="1" applyBorder="1" applyAlignment="1">
      <alignment/>
    </xf>
    <xf numFmtId="198" fontId="12" fillId="34" borderId="11" xfId="49" applyNumberFormat="1" applyFont="1" applyFill="1" applyBorder="1" applyAlignment="1">
      <alignment horizontal="center"/>
    </xf>
    <xf numFmtId="198" fontId="11" fillId="34" borderId="10" xfId="0" applyNumberFormat="1" applyFont="1" applyFill="1" applyBorder="1" applyAlignment="1">
      <alignment horizontal="right"/>
    </xf>
    <xf numFmtId="4" fontId="0" fillId="34" borderId="42" xfId="0" applyNumberFormat="1" applyFill="1" applyBorder="1" applyAlignment="1">
      <alignment/>
    </xf>
    <xf numFmtId="197" fontId="12" fillId="34" borderId="15" xfId="49" applyNumberFormat="1" applyFont="1" applyFill="1" applyBorder="1" applyAlignment="1">
      <alignment horizontal="right"/>
    </xf>
    <xf numFmtId="197" fontId="12" fillId="34" borderId="0" xfId="49" applyNumberFormat="1" applyFont="1" applyFill="1" applyBorder="1" applyAlignment="1">
      <alignment/>
    </xf>
    <xf numFmtId="197" fontId="11" fillId="34" borderId="36" xfId="49" applyNumberFormat="1" applyFont="1" applyFill="1" applyBorder="1" applyAlignment="1">
      <alignment/>
    </xf>
    <xf numFmtId="197" fontId="11" fillId="34" borderId="0" xfId="49" applyNumberFormat="1" applyFont="1" applyFill="1" applyBorder="1" applyAlignment="1">
      <alignment/>
    </xf>
    <xf numFmtId="197" fontId="12" fillId="34" borderId="36" xfId="49" applyNumberFormat="1" applyFont="1" applyFill="1" applyBorder="1" applyAlignment="1">
      <alignment horizontal="right"/>
    </xf>
    <xf numFmtId="197" fontId="12" fillId="34" borderId="0" xfId="49" applyNumberFormat="1" applyFont="1" applyFill="1" applyBorder="1" applyAlignment="1">
      <alignment horizontal="right"/>
    </xf>
    <xf numFmtId="198" fontId="12" fillId="34" borderId="43" xfId="49" applyNumberFormat="1" applyFont="1" applyFill="1" applyBorder="1" applyAlignment="1">
      <alignment horizontal="center"/>
    </xf>
    <xf numFmtId="4" fontId="11" fillId="34" borderId="0" xfId="49" applyNumberFormat="1" applyFont="1" applyFill="1" applyBorder="1" applyAlignment="1">
      <alignment horizontal="center"/>
    </xf>
    <xf numFmtId="4" fontId="11" fillId="34" borderId="15" xfId="49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12" fillId="34" borderId="15" xfId="49" applyNumberFormat="1" applyFont="1" applyFill="1" applyBorder="1" applyAlignment="1">
      <alignment horizontal="right"/>
    </xf>
    <xf numFmtId="197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right"/>
    </xf>
    <xf numFmtId="4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center"/>
    </xf>
    <xf numFmtId="197" fontId="12" fillId="34" borderId="17" xfId="49" applyNumberFormat="1" applyFont="1" applyFill="1" applyBorder="1" applyAlignment="1">
      <alignment/>
    </xf>
    <xf numFmtId="0" fontId="9" fillId="34" borderId="17" xfId="0" applyFont="1" applyFill="1" applyBorder="1" applyAlignment="1">
      <alignment horizontal="left"/>
    </xf>
    <xf numFmtId="197" fontId="11" fillId="34" borderId="17" xfId="49" applyNumberFormat="1" applyFont="1" applyFill="1" applyBorder="1" applyAlignment="1">
      <alignment horizontal="right"/>
    </xf>
    <xf numFmtId="4" fontId="11" fillId="34" borderId="36" xfId="49" applyNumberFormat="1" applyFont="1" applyFill="1" applyBorder="1" applyAlignment="1">
      <alignment horizontal="right"/>
    </xf>
    <xf numFmtId="197" fontId="11" fillId="34" borderId="44" xfId="49" applyNumberFormat="1" applyFont="1" applyFill="1" applyBorder="1" applyAlignment="1">
      <alignment/>
    </xf>
    <xf numFmtId="4" fontId="1" fillId="34" borderId="0" xfId="49" applyNumberFormat="1" applyFont="1" applyFill="1" applyBorder="1" applyAlignment="1">
      <alignment horizontal="center"/>
    </xf>
    <xf numFmtId="4" fontId="12" fillId="34" borderId="43" xfId="49" applyNumberFormat="1" applyFont="1" applyFill="1" applyBorder="1" applyAlignment="1">
      <alignment horizontal="right"/>
    </xf>
    <xf numFmtId="197" fontId="12" fillId="34" borderId="43" xfId="49" applyNumberFormat="1" applyFont="1" applyFill="1" applyBorder="1" applyAlignment="1">
      <alignment/>
    </xf>
    <xf numFmtId="197" fontId="0" fillId="34" borderId="36" xfId="49" applyNumberFormat="1" applyFont="1" applyFill="1" applyBorder="1" applyAlignment="1">
      <alignment/>
    </xf>
    <xf numFmtId="4" fontId="0" fillId="34" borderId="0" xfId="49" applyNumberFormat="1" applyFont="1" applyFill="1" applyBorder="1" applyAlignment="1">
      <alignment horizontal="center"/>
    </xf>
    <xf numFmtId="4" fontId="11" fillId="34" borderId="45" xfId="49" applyNumberFormat="1" applyFont="1" applyFill="1" applyBorder="1" applyAlignment="1">
      <alignment horizontal="right"/>
    </xf>
    <xf numFmtId="197" fontId="11" fillId="34" borderId="45" xfId="49" applyNumberFormat="1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197" fontId="12" fillId="34" borderId="12" xfId="49" applyNumberFormat="1" applyFont="1" applyFill="1" applyBorder="1" applyAlignment="1">
      <alignment horizontal="right"/>
    </xf>
    <xf numFmtId="198" fontId="12" fillId="34" borderId="12" xfId="49" applyNumberFormat="1" applyFont="1" applyFill="1" applyBorder="1" applyAlignment="1">
      <alignment horizontal="center"/>
    </xf>
    <xf numFmtId="4" fontId="12" fillId="34" borderId="46" xfId="49" applyNumberFormat="1" applyFont="1" applyFill="1" applyBorder="1" applyAlignment="1">
      <alignment horizontal="right"/>
    </xf>
    <xf numFmtId="197" fontId="12" fillId="34" borderId="46" xfId="49" applyNumberFormat="1" applyFont="1" applyFill="1" applyBorder="1" applyAlignment="1">
      <alignment/>
    </xf>
    <xf numFmtId="197" fontId="12" fillId="34" borderId="47" xfId="49" applyNumberFormat="1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4" fontId="12" fillId="34" borderId="44" xfId="49" applyNumberFormat="1" applyFont="1" applyFill="1" applyBorder="1" applyAlignment="1">
      <alignment horizontal="right"/>
    </xf>
    <xf numFmtId="197" fontId="12" fillId="34" borderId="44" xfId="49" applyNumberFormat="1" applyFont="1" applyFill="1" applyBorder="1" applyAlignment="1">
      <alignment/>
    </xf>
    <xf numFmtId="10" fontId="11" fillId="34" borderId="10" xfId="49" applyNumberFormat="1" applyFont="1" applyFill="1" applyBorder="1" applyAlignment="1">
      <alignment horizontal="center"/>
    </xf>
    <xf numFmtId="10" fontId="12" fillId="34" borderId="10" xfId="49" applyNumberFormat="1" applyFont="1" applyFill="1" applyBorder="1" applyAlignment="1">
      <alignment horizontal="center"/>
    </xf>
    <xf numFmtId="4" fontId="12" fillId="34" borderId="45" xfId="49" applyNumberFormat="1" applyFont="1" applyFill="1" applyBorder="1" applyAlignment="1">
      <alignment horizontal="right"/>
    </xf>
    <xf numFmtId="197" fontId="12" fillId="34" borderId="45" xfId="49" applyNumberFormat="1" applyFont="1" applyFill="1" applyBorder="1" applyAlignment="1">
      <alignment/>
    </xf>
    <xf numFmtId="197" fontId="11" fillId="34" borderId="15" xfId="49" applyNumberFormat="1" applyFont="1" applyFill="1" applyBorder="1" applyAlignment="1">
      <alignment horizontal="right"/>
    </xf>
    <xf numFmtId="10" fontId="12" fillId="34" borderId="10" xfId="49" applyNumberFormat="1" applyFont="1" applyFill="1" applyBorder="1" applyAlignment="1">
      <alignment horizontal="right"/>
    </xf>
    <xf numFmtId="197" fontId="12" fillId="34" borderId="48" xfId="49" applyNumberFormat="1" applyFont="1" applyFill="1" applyBorder="1" applyAlignment="1">
      <alignment horizontal="right"/>
    </xf>
    <xf numFmtId="198" fontId="12" fillId="34" borderId="48" xfId="49" applyNumberFormat="1" applyFont="1" applyFill="1" applyBorder="1" applyAlignment="1">
      <alignment horizontal="right"/>
    </xf>
    <xf numFmtId="197" fontId="12" fillId="34" borderId="45" xfId="49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left"/>
    </xf>
    <xf numFmtId="197" fontId="12" fillId="34" borderId="11" xfId="49" applyNumberFormat="1" applyFont="1" applyFill="1" applyBorder="1" applyAlignment="1">
      <alignment horizontal="right"/>
    </xf>
    <xf numFmtId="197" fontId="12" fillId="34" borderId="43" xfId="49" applyNumberFormat="1" applyFont="1" applyFill="1" applyBorder="1" applyAlignment="1">
      <alignment horizontal="right"/>
    </xf>
    <xf numFmtId="4" fontId="12" fillId="34" borderId="49" xfId="49" applyNumberFormat="1" applyFont="1" applyFill="1" applyBorder="1" applyAlignment="1">
      <alignment horizontal="right"/>
    </xf>
    <xf numFmtId="197" fontId="12" fillId="34" borderId="49" xfId="49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/>
    </xf>
    <xf numFmtId="197" fontId="13" fillId="34" borderId="12" xfId="49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/>
    </xf>
    <xf numFmtId="197" fontId="13" fillId="34" borderId="11" xfId="49" applyNumberFormat="1" applyFont="1" applyFill="1" applyBorder="1" applyAlignment="1">
      <alignment horizontal="right"/>
    </xf>
    <xf numFmtId="197" fontId="12" fillId="34" borderId="49" xfId="49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197" fontId="11" fillId="34" borderId="11" xfId="49" applyNumberFormat="1" applyFont="1" applyFill="1" applyBorder="1" applyAlignment="1">
      <alignment horizontal="right"/>
    </xf>
    <xf numFmtId="198" fontId="11" fillId="34" borderId="11" xfId="49" applyNumberFormat="1" applyFont="1" applyFill="1" applyBorder="1" applyAlignment="1">
      <alignment horizontal="right"/>
    </xf>
    <xf numFmtId="4" fontId="11" fillId="34" borderId="49" xfId="49" applyNumberFormat="1" applyFont="1" applyFill="1" applyBorder="1" applyAlignment="1">
      <alignment horizontal="right"/>
    </xf>
    <xf numFmtId="198" fontId="11" fillId="34" borderId="11" xfId="49" applyNumberFormat="1" applyFont="1" applyFill="1" applyBorder="1" applyAlignment="1">
      <alignment horizontal="center"/>
    </xf>
    <xf numFmtId="197" fontId="11" fillId="34" borderId="49" xfId="49" applyNumberFormat="1" applyFont="1" applyFill="1" applyBorder="1" applyAlignment="1">
      <alignment/>
    </xf>
    <xf numFmtId="197" fontId="11" fillId="34" borderId="43" xfId="49" applyNumberFormat="1" applyFont="1" applyFill="1" applyBorder="1" applyAlignment="1">
      <alignment/>
    </xf>
    <xf numFmtId="198" fontId="12" fillId="34" borderId="11" xfId="49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/>
    </xf>
    <xf numFmtId="4" fontId="11" fillId="34" borderId="43" xfId="49" applyNumberFormat="1" applyFont="1" applyFill="1" applyBorder="1" applyAlignment="1">
      <alignment horizontal="right"/>
    </xf>
    <xf numFmtId="197" fontId="0" fillId="34" borderId="0" xfId="49" applyNumberFormat="1" applyFont="1" applyFill="1" applyBorder="1" applyAlignment="1">
      <alignment/>
    </xf>
    <xf numFmtId="197" fontId="11" fillId="34" borderId="43" xfId="49" applyNumberFormat="1" applyFont="1" applyFill="1" applyBorder="1" applyAlignment="1">
      <alignment horizontal="right"/>
    </xf>
    <xf numFmtId="4" fontId="12" fillId="34" borderId="47" xfId="49" applyNumberFormat="1" applyFont="1" applyFill="1" applyBorder="1" applyAlignment="1">
      <alignment horizontal="right"/>
    </xf>
    <xf numFmtId="197" fontId="12" fillId="34" borderId="47" xfId="49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197" fontId="11" fillId="34" borderId="14" xfId="49" applyNumberFormat="1" applyFont="1" applyFill="1" applyBorder="1" applyAlignment="1">
      <alignment horizontal="right"/>
    </xf>
    <xf numFmtId="198" fontId="11" fillId="34" borderId="14" xfId="49" applyNumberFormat="1" applyFont="1" applyFill="1" applyBorder="1" applyAlignment="1">
      <alignment horizontal="center"/>
    </xf>
    <xf numFmtId="197" fontId="11" fillId="34" borderId="36" xfId="49" applyNumberFormat="1" applyFont="1" applyFill="1" applyBorder="1" applyAlignment="1">
      <alignment horizontal="right"/>
    </xf>
    <xf numFmtId="197" fontId="11" fillId="34" borderId="44" xfId="49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 horizontal="left"/>
    </xf>
    <xf numFmtId="197" fontId="12" fillId="34" borderId="14" xfId="49" applyNumberFormat="1" applyFont="1" applyFill="1" applyBorder="1" applyAlignment="1">
      <alignment horizontal="right"/>
    </xf>
    <xf numFmtId="198" fontId="11" fillId="34" borderId="14" xfId="49" applyNumberFormat="1" applyFont="1" applyFill="1" applyBorder="1" applyAlignment="1">
      <alignment/>
    </xf>
    <xf numFmtId="4" fontId="0" fillId="34" borderId="36" xfId="0" applyNumberForma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197" fontId="11" fillId="34" borderId="12" xfId="49" applyNumberFormat="1" applyFont="1" applyFill="1" applyBorder="1" applyAlignment="1">
      <alignment horizontal="right"/>
    </xf>
    <xf numFmtId="198" fontId="11" fillId="34" borderId="12" xfId="49" applyNumberFormat="1" applyFont="1" applyFill="1" applyBorder="1" applyAlignment="1">
      <alignment horizontal="center"/>
    </xf>
    <xf numFmtId="4" fontId="11" fillId="34" borderId="47" xfId="49" applyNumberFormat="1" applyFont="1" applyFill="1" applyBorder="1" applyAlignment="1">
      <alignment horizontal="right"/>
    </xf>
    <xf numFmtId="198" fontId="11" fillId="34" borderId="12" xfId="49" applyNumberFormat="1" applyFont="1" applyFill="1" applyBorder="1" applyAlignment="1">
      <alignment horizontal="right"/>
    </xf>
    <xf numFmtId="197" fontId="11" fillId="34" borderId="47" xfId="49" applyNumberFormat="1" applyFont="1" applyFill="1" applyBorder="1" applyAlignment="1">
      <alignment/>
    </xf>
    <xf numFmtId="4" fontId="1" fillId="34" borderId="36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198" fontId="12" fillId="34" borderId="14" xfId="49" applyNumberFormat="1" applyFont="1" applyFill="1" applyBorder="1" applyAlignment="1">
      <alignment horizontal="right"/>
    </xf>
    <xf numFmtId="0" fontId="10" fillId="34" borderId="19" xfId="0" applyFont="1" applyFill="1" applyBorder="1" applyAlignment="1">
      <alignment horizontal="left"/>
    </xf>
    <xf numFmtId="197" fontId="11" fillId="34" borderId="50" xfId="49" applyNumberFormat="1" applyFont="1" applyFill="1" applyBorder="1" applyAlignment="1">
      <alignment/>
    </xf>
    <xf numFmtId="198" fontId="11" fillId="34" borderId="51" xfId="49" applyNumberFormat="1" applyFont="1" applyFill="1" applyBorder="1" applyAlignment="1">
      <alignment horizontal="center"/>
    </xf>
    <xf numFmtId="198" fontId="12" fillId="34" borderId="48" xfId="49" applyNumberFormat="1" applyFont="1" applyFill="1" applyBorder="1" applyAlignment="1">
      <alignment horizontal="center"/>
    </xf>
    <xf numFmtId="4" fontId="12" fillId="34" borderId="48" xfId="49" applyNumberFormat="1" applyFont="1" applyFill="1" applyBorder="1" applyAlignment="1">
      <alignment horizontal="right"/>
    </xf>
    <xf numFmtId="197" fontId="12" fillId="34" borderId="48" xfId="49" applyNumberFormat="1" applyFont="1" applyFill="1" applyBorder="1" applyAlignment="1">
      <alignment/>
    </xf>
    <xf numFmtId="198" fontId="12" fillId="34" borderId="14" xfId="49" applyNumberFormat="1" applyFont="1" applyFill="1" applyBorder="1" applyAlignment="1">
      <alignment horizontal="center"/>
    </xf>
    <xf numFmtId="4" fontId="12" fillId="34" borderId="36" xfId="49" applyNumberFormat="1" applyFont="1" applyFill="1" applyBorder="1" applyAlignment="1">
      <alignment horizontal="right"/>
    </xf>
    <xf numFmtId="197" fontId="11" fillId="34" borderId="52" xfId="49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right"/>
    </xf>
    <xf numFmtId="4" fontId="11" fillId="34" borderId="17" xfId="49" applyNumberFormat="1" applyFont="1" applyFill="1" applyBorder="1" applyAlignment="1">
      <alignment horizontal="right"/>
    </xf>
    <xf numFmtId="197" fontId="11" fillId="34" borderId="17" xfId="49" applyNumberFormat="1" applyFont="1" applyFill="1" applyBorder="1" applyAlignment="1">
      <alignment/>
    </xf>
    <xf numFmtId="0" fontId="10" fillId="34" borderId="53" xfId="0" applyFont="1" applyFill="1" applyBorder="1" applyAlignment="1">
      <alignment horizontal="left"/>
    </xf>
    <xf numFmtId="198" fontId="12" fillId="34" borderId="12" xfId="49" applyNumberFormat="1" applyFont="1" applyFill="1" applyBorder="1" applyAlignment="1">
      <alignment horizontal="right"/>
    </xf>
    <xf numFmtId="0" fontId="10" fillId="34" borderId="54" xfId="0" applyFont="1" applyFill="1" applyBorder="1" applyAlignment="1">
      <alignment horizontal="left"/>
    </xf>
    <xf numFmtId="197" fontId="12" fillId="34" borderId="54" xfId="49" applyNumberFormat="1" applyFont="1" applyFill="1" applyBorder="1" applyAlignment="1">
      <alignment horizontal="right"/>
    </xf>
    <xf numFmtId="198" fontId="11" fillId="34" borderId="54" xfId="49" applyNumberFormat="1" applyFont="1" applyFill="1" applyBorder="1" applyAlignment="1">
      <alignment horizontal="right"/>
    </xf>
    <xf numFmtId="4" fontId="11" fillId="34" borderId="55" xfId="49" applyNumberFormat="1" applyFont="1" applyFill="1" applyBorder="1" applyAlignment="1">
      <alignment horizontal="right"/>
    </xf>
    <xf numFmtId="198" fontId="11" fillId="34" borderId="54" xfId="49" applyNumberFormat="1" applyFont="1" applyFill="1" applyBorder="1" applyAlignment="1">
      <alignment horizontal="center"/>
    </xf>
    <xf numFmtId="197" fontId="11" fillId="34" borderId="55" xfId="49" applyNumberFormat="1" applyFont="1" applyFill="1" applyBorder="1" applyAlignment="1">
      <alignment/>
    </xf>
    <xf numFmtId="197" fontId="11" fillId="34" borderId="37" xfId="49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197" fontId="1" fillId="34" borderId="13" xfId="0" applyNumberFormat="1" applyFont="1" applyFill="1" applyBorder="1" applyAlignment="1">
      <alignment horizontal="right"/>
    </xf>
    <xf numFmtId="198" fontId="11" fillId="34" borderId="13" xfId="49" applyNumberFormat="1" applyFont="1" applyFill="1" applyBorder="1" applyAlignment="1">
      <alignment horizontal="right"/>
    </xf>
    <xf numFmtId="198" fontId="11" fillId="34" borderId="13" xfId="49" applyNumberFormat="1" applyFont="1" applyFill="1" applyBorder="1" applyAlignment="1">
      <alignment horizontal="center"/>
    </xf>
    <xf numFmtId="197" fontId="1" fillId="34" borderId="37" xfId="0" applyNumberFormat="1" applyFont="1" applyFill="1" applyBorder="1" applyAlignment="1">
      <alignment horizontal="right"/>
    </xf>
    <xf numFmtId="197" fontId="1" fillId="34" borderId="36" xfId="0" applyNumberFormat="1" applyFont="1" applyFill="1" applyBorder="1" applyAlignment="1">
      <alignment horizontal="right"/>
    </xf>
    <xf numFmtId="197" fontId="1" fillId="34" borderId="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197" fontId="12" fillId="34" borderId="56" xfId="49" applyNumberFormat="1" applyFont="1" applyFill="1" applyBorder="1" applyAlignment="1">
      <alignment horizontal="right"/>
    </xf>
    <xf numFmtId="198" fontId="12" fillId="34" borderId="56" xfId="49" applyNumberFormat="1" applyFont="1" applyFill="1" applyBorder="1" applyAlignment="1">
      <alignment horizontal="right"/>
    </xf>
    <xf numFmtId="4" fontId="11" fillId="34" borderId="44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/>
    </xf>
    <xf numFmtId="198" fontId="11" fillId="34" borderId="11" xfId="49" applyNumberFormat="1" applyFont="1" applyFill="1" applyBorder="1" applyAlignment="1">
      <alignment/>
    </xf>
    <xf numFmtId="198" fontId="12" fillId="34" borderId="57" xfId="49" applyNumberFormat="1" applyFont="1" applyFill="1" applyBorder="1" applyAlignment="1">
      <alignment/>
    </xf>
    <xf numFmtId="4" fontId="12" fillId="34" borderId="57" xfId="49" applyNumberFormat="1" applyFont="1" applyFill="1" applyBorder="1" applyAlignment="1">
      <alignment horizontal="right"/>
    </xf>
    <xf numFmtId="198" fontId="12" fillId="34" borderId="57" xfId="49" applyNumberFormat="1" applyFont="1" applyFill="1" applyBorder="1" applyAlignment="1">
      <alignment horizontal="center"/>
    </xf>
    <xf numFmtId="198" fontId="11" fillId="34" borderId="57" xfId="49" applyNumberFormat="1" applyFont="1" applyFill="1" applyBorder="1" applyAlignment="1">
      <alignment/>
    </xf>
    <xf numFmtId="198" fontId="11" fillId="34" borderId="57" xfId="49" applyNumberFormat="1" applyFont="1" applyFill="1" applyBorder="1" applyAlignment="1">
      <alignment horizontal="center"/>
    </xf>
    <xf numFmtId="0" fontId="8" fillId="34" borderId="39" xfId="0" applyFont="1" applyFill="1" applyBorder="1" applyAlignment="1">
      <alignment/>
    </xf>
    <xf numFmtId="197" fontId="1" fillId="34" borderId="40" xfId="49" applyNumberFormat="1" applyFont="1" applyFill="1" applyBorder="1" applyAlignment="1">
      <alignment horizontal="right"/>
    </xf>
    <xf numFmtId="198" fontId="1" fillId="34" borderId="40" xfId="49" applyNumberFormat="1" applyFont="1" applyFill="1" applyBorder="1" applyAlignment="1">
      <alignment horizontal="right"/>
    </xf>
    <xf numFmtId="197" fontId="1" fillId="34" borderId="41" xfId="49" applyNumberFormat="1" applyFont="1" applyFill="1" applyBorder="1" applyAlignment="1">
      <alignment horizontal="right"/>
    </xf>
    <xf numFmtId="197" fontId="1" fillId="34" borderId="36" xfId="49" applyNumberFormat="1" applyFont="1" applyFill="1" applyBorder="1" applyAlignment="1">
      <alignment horizontal="right"/>
    </xf>
    <xf numFmtId="197" fontId="1" fillId="34" borderId="0" xfId="49" applyNumberFormat="1" applyFont="1" applyFill="1" applyBorder="1" applyAlignment="1">
      <alignment horizontal="right"/>
    </xf>
    <xf numFmtId="0" fontId="9" fillId="34" borderId="58" xfId="0" applyFont="1" applyFill="1" applyBorder="1" applyAlignment="1">
      <alignment/>
    </xf>
    <xf numFmtId="197" fontId="1" fillId="34" borderId="17" xfId="49" applyNumberFormat="1" applyFont="1" applyFill="1" applyBorder="1" applyAlignment="1">
      <alignment horizontal="right"/>
    </xf>
    <xf numFmtId="197" fontId="11" fillId="34" borderId="11" xfId="0" applyNumberFormat="1" applyFont="1" applyFill="1" applyBorder="1" applyAlignment="1">
      <alignment horizontal="right"/>
    </xf>
    <xf numFmtId="198" fontId="11" fillId="34" borderId="11" xfId="0" applyNumberFormat="1" applyFont="1" applyFill="1" applyBorder="1" applyAlignment="1">
      <alignment horizontal="right"/>
    </xf>
    <xf numFmtId="197" fontId="11" fillId="34" borderId="43" xfId="0" applyNumberFormat="1" applyFont="1" applyFill="1" applyBorder="1" applyAlignment="1">
      <alignment horizontal="right"/>
    </xf>
    <xf numFmtId="0" fontId="14" fillId="34" borderId="15" xfId="0" applyFont="1" applyFill="1" applyBorder="1" applyAlignment="1">
      <alignment/>
    </xf>
    <xf numFmtId="197" fontId="13" fillId="34" borderId="15" xfId="49" applyNumberFormat="1" applyFont="1" applyFill="1" applyBorder="1" applyAlignment="1">
      <alignment horizontal="right"/>
    </xf>
    <xf numFmtId="197" fontId="1" fillId="34" borderId="15" xfId="0" applyNumberFormat="1" applyFont="1" applyFill="1" applyBorder="1" applyAlignment="1">
      <alignment horizontal="right"/>
    </xf>
    <xf numFmtId="197" fontId="11" fillId="34" borderId="0" xfId="49" applyNumberFormat="1" applyFont="1" applyFill="1" applyBorder="1" applyAlignment="1">
      <alignment horizontal="right"/>
    </xf>
    <xf numFmtId="0" fontId="9" fillId="34" borderId="17" xfId="0" applyFont="1" applyFill="1" applyBorder="1" applyAlignment="1">
      <alignment/>
    </xf>
    <xf numFmtId="197" fontId="11" fillId="34" borderId="17" xfId="0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right"/>
    </xf>
    <xf numFmtId="197" fontId="11" fillId="34" borderId="44" xfId="0" applyNumberFormat="1" applyFont="1" applyFill="1" applyBorder="1" applyAlignment="1">
      <alignment horizontal="right"/>
    </xf>
    <xf numFmtId="197" fontId="11" fillId="34" borderId="36" xfId="0" applyNumberFormat="1" applyFont="1" applyFill="1" applyBorder="1" applyAlignment="1">
      <alignment horizontal="right"/>
    </xf>
    <xf numFmtId="197" fontId="11" fillId="34" borderId="0" xfId="0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center"/>
    </xf>
    <xf numFmtId="197" fontId="12" fillId="34" borderId="44" xfId="49" applyNumberFormat="1" applyFont="1" applyFill="1" applyBorder="1" applyAlignment="1">
      <alignment horizontal="right"/>
    </xf>
    <xf numFmtId="198" fontId="12" fillId="34" borderId="44" xfId="49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198" fontId="12" fillId="34" borderId="14" xfId="49" applyNumberFormat="1" applyFont="1" applyFill="1" applyBorder="1" applyAlignment="1">
      <alignment/>
    </xf>
    <xf numFmtId="197" fontId="11" fillId="34" borderId="12" xfId="49" applyNumberFormat="1" applyFont="1" applyFill="1" applyBorder="1" applyAlignment="1">
      <alignment/>
    </xf>
    <xf numFmtId="4" fontId="11" fillId="34" borderId="52" xfId="49" applyNumberFormat="1" applyFont="1" applyFill="1" applyBorder="1" applyAlignment="1">
      <alignment horizontal="right"/>
    </xf>
    <xf numFmtId="197" fontId="11" fillId="34" borderId="52" xfId="49" applyNumberFormat="1" applyFont="1" applyFill="1" applyBorder="1" applyAlignment="1">
      <alignment/>
    </xf>
    <xf numFmtId="198" fontId="12" fillId="34" borderId="10" xfId="49" applyNumberFormat="1" applyFont="1" applyFill="1" applyBorder="1" applyAlignment="1">
      <alignment/>
    </xf>
    <xf numFmtId="198" fontId="11" fillId="34" borderId="12" xfId="49" applyNumberFormat="1" applyFont="1" applyFill="1" applyBorder="1" applyAlignment="1">
      <alignment/>
    </xf>
    <xf numFmtId="198" fontId="11" fillId="34" borderId="17" xfId="49" applyNumberFormat="1" applyFont="1" applyFill="1" applyBorder="1" applyAlignment="1">
      <alignment/>
    </xf>
    <xf numFmtId="197" fontId="12" fillId="34" borderId="52" xfId="49" applyNumberFormat="1" applyFont="1" applyFill="1" applyBorder="1" applyAlignment="1">
      <alignment/>
    </xf>
    <xf numFmtId="4" fontId="11" fillId="34" borderId="44" xfId="0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center"/>
    </xf>
    <xf numFmtId="4" fontId="11" fillId="34" borderId="36" xfId="0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198" fontId="11" fillId="34" borderId="10" xfId="0" applyNumberFormat="1" applyFont="1" applyFill="1" applyBorder="1" applyAlignment="1">
      <alignment horizontal="right"/>
    </xf>
    <xf numFmtId="4" fontId="11" fillId="34" borderId="15" xfId="0" applyNumberFormat="1" applyFont="1" applyFill="1" applyBorder="1" applyAlignment="1">
      <alignment horizontal="right"/>
    </xf>
    <xf numFmtId="198" fontId="11" fillId="34" borderId="10" xfId="0" applyNumberFormat="1" applyFont="1" applyFill="1" applyBorder="1" applyAlignment="1">
      <alignment horizontal="center"/>
    </xf>
    <xf numFmtId="4" fontId="11" fillId="34" borderId="14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right"/>
    </xf>
    <xf numFmtId="197" fontId="11" fillId="34" borderId="11" xfId="0" applyNumberFormat="1" applyFont="1" applyFill="1" applyBorder="1" applyAlignment="1">
      <alignment horizontal="right"/>
    </xf>
    <xf numFmtId="197" fontId="11" fillId="34" borderId="43" xfId="0" applyNumberFormat="1" applyFont="1" applyFill="1" applyBorder="1" applyAlignment="1">
      <alignment horizontal="right"/>
    </xf>
    <xf numFmtId="4" fontId="0" fillId="34" borderId="36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97" fontId="12" fillId="34" borderId="11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197" fontId="11" fillId="34" borderId="45" xfId="49" applyNumberFormat="1" applyFont="1" applyFill="1" applyBorder="1" applyAlignment="1">
      <alignment horizontal="right"/>
    </xf>
    <xf numFmtId="4" fontId="12" fillId="34" borderId="45" xfId="0" applyNumberFormat="1" applyFont="1" applyFill="1" applyBorder="1" applyAlignment="1">
      <alignment horizontal="right"/>
    </xf>
    <xf numFmtId="0" fontId="15" fillId="34" borderId="16" xfId="0" applyFont="1" applyFill="1" applyBorder="1" applyAlignment="1">
      <alignment/>
    </xf>
    <xf numFmtId="197" fontId="1" fillId="34" borderId="16" xfId="49" applyNumberFormat="1" applyFont="1" applyFill="1" applyBorder="1" applyAlignment="1">
      <alignment/>
    </xf>
    <xf numFmtId="198" fontId="1" fillId="34" borderId="16" xfId="49" applyNumberFormat="1" applyFont="1" applyFill="1" applyBorder="1" applyAlignment="1">
      <alignment horizontal="center"/>
    </xf>
    <xf numFmtId="197" fontId="1" fillId="34" borderId="59" xfId="49" applyNumberFormat="1" applyFont="1" applyFill="1" applyBorder="1" applyAlignment="1">
      <alignment horizontal="right"/>
    </xf>
    <xf numFmtId="4" fontId="0" fillId="34" borderId="0" xfId="0" applyNumberFormat="1" applyFont="1" applyFill="1" applyAlignment="1">
      <alignment/>
    </xf>
    <xf numFmtId="197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198" fontId="0" fillId="34" borderId="0" xfId="0" applyNumberFormat="1" applyFill="1" applyAlignment="1">
      <alignment/>
    </xf>
    <xf numFmtId="0" fontId="16" fillId="34" borderId="0" xfId="0" applyFont="1" applyFill="1" applyAlignment="1">
      <alignment/>
    </xf>
    <xf numFmtId="199" fontId="0" fillId="34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3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49.140625" style="65" customWidth="1"/>
    <col min="2" max="2" width="19.00390625" style="65" customWidth="1"/>
    <col min="3" max="3" width="18.28125" style="65" customWidth="1"/>
    <col min="4" max="4" width="8.421875" style="65" customWidth="1"/>
    <col min="5" max="5" width="18.00390625" style="65" customWidth="1"/>
    <col min="6" max="6" width="7.57421875" style="65" customWidth="1"/>
    <col min="7" max="9" width="18.7109375" style="65" customWidth="1"/>
    <col min="10" max="10" width="18.28125" style="65" customWidth="1"/>
    <col min="11" max="11" width="18.57421875" style="65" bestFit="1" customWidth="1"/>
    <col min="12" max="12" width="19.00390625" style="65" customWidth="1"/>
    <col min="13" max="13" width="17.57421875" style="65" bestFit="1" customWidth="1"/>
    <col min="14" max="14" width="17.57421875" style="65" customWidth="1"/>
    <col min="15" max="15" width="14.28125" style="65" bestFit="1" customWidth="1"/>
    <col min="16" max="16" width="15.7109375" style="65" customWidth="1"/>
    <col min="17" max="17" width="15.28125" style="65" bestFit="1" customWidth="1"/>
    <col min="18" max="18" width="13.7109375" style="65" bestFit="1" customWidth="1"/>
    <col min="19" max="19" width="16.28125" style="65" customWidth="1"/>
    <col min="20" max="20" width="14.8515625" style="65" customWidth="1"/>
    <col min="21" max="21" width="17.28125" style="65" customWidth="1"/>
    <col min="22" max="22" width="15.7109375" style="65" customWidth="1"/>
    <col min="23" max="23" width="16.421875" style="65" customWidth="1"/>
    <col min="24" max="24" width="15.421875" style="65" customWidth="1"/>
    <col min="25" max="25" width="17.421875" style="65" customWidth="1"/>
    <col min="26" max="26" width="16.28125" style="65" customWidth="1"/>
    <col min="27" max="27" width="20.421875" style="65" customWidth="1"/>
    <col min="28" max="28" width="19.421875" style="65" customWidth="1"/>
    <col min="29" max="29" width="16.57421875" style="65" customWidth="1"/>
    <col min="30" max="30" width="16.28125" style="65" customWidth="1"/>
    <col min="31" max="31" width="17.00390625" style="65" bestFit="1" customWidth="1"/>
    <col min="32" max="32" width="17.421875" style="65" customWidth="1"/>
    <col min="33" max="33" width="13.7109375" style="65" bestFit="1" customWidth="1"/>
    <col min="34" max="16384" width="11.57421875" style="65" customWidth="1"/>
  </cols>
  <sheetData>
    <row r="1" spans="1:32" ht="21">
      <c r="A1" s="61" t="s">
        <v>109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5.25" customHeight="1">
      <c r="A2" s="66" t="s">
        <v>0</v>
      </c>
      <c r="B2" s="67"/>
      <c r="C2" s="68"/>
      <c r="D2" s="64"/>
      <c r="E2" s="68"/>
      <c r="F2" s="64"/>
      <c r="G2" s="69"/>
      <c r="H2" s="70"/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2.75" customHeight="1">
      <c r="A3" s="66"/>
      <c r="B3" s="64"/>
      <c r="C3" s="68"/>
      <c r="D3" s="64"/>
      <c r="E3" s="64"/>
      <c r="F3" s="64"/>
      <c r="G3" s="64"/>
      <c r="H3" s="68"/>
      <c r="I3" s="63"/>
      <c r="J3" s="68"/>
      <c r="K3" s="68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ht="17.25">
      <c r="A4" s="71" t="s">
        <v>131</v>
      </c>
      <c r="B4" s="72"/>
      <c r="C4" s="72"/>
      <c r="D4" s="72"/>
      <c r="E4" s="72"/>
      <c r="F4" s="72"/>
      <c r="G4" s="72"/>
      <c r="H4" s="72"/>
      <c r="I4" s="73"/>
      <c r="J4" s="68"/>
      <c r="K4" s="68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ht="12.75">
      <c r="A5" s="63"/>
      <c r="B5" s="74"/>
      <c r="C5" s="74"/>
      <c r="D5" s="64"/>
      <c r="E5" s="68"/>
      <c r="F5" s="64"/>
      <c r="G5" s="64"/>
      <c r="H5" s="64"/>
      <c r="I5" s="7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2" ht="15">
      <c r="A6" s="75" t="s">
        <v>1</v>
      </c>
      <c r="B6" s="76" t="s">
        <v>3</v>
      </c>
      <c r="C6" s="76" t="s">
        <v>116</v>
      </c>
      <c r="D6" s="76" t="s">
        <v>2</v>
      </c>
      <c r="E6" s="76" t="s">
        <v>122</v>
      </c>
      <c r="F6" s="76" t="s">
        <v>2</v>
      </c>
      <c r="G6" s="76" t="s">
        <v>133</v>
      </c>
      <c r="H6" s="77" t="s">
        <v>12</v>
      </c>
      <c r="I6" s="78"/>
      <c r="J6" s="79"/>
      <c r="K6" s="64"/>
      <c r="L6" s="64"/>
      <c r="M6" s="64"/>
      <c r="N6" s="64"/>
      <c r="O6" s="64"/>
      <c r="P6" s="64"/>
      <c r="Q6" s="68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ht="12.75">
      <c r="A7" s="80"/>
      <c r="B7" s="76">
        <v>2013</v>
      </c>
      <c r="C7" s="81" t="s">
        <v>127</v>
      </c>
      <c r="D7" s="76" t="s">
        <v>123</v>
      </c>
      <c r="E7" s="76"/>
      <c r="F7" s="76" t="s">
        <v>124</v>
      </c>
      <c r="G7" s="81"/>
      <c r="H7" s="77" t="s">
        <v>13</v>
      </c>
      <c r="I7" s="78"/>
      <c r="J7" s="79"/>
      <c r="K7" s="79"/>
      <c r="L7" s="79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13.5" thickBot="1">
      <c r="A8" s="82"/>
      <c r="B8" s="83">
        <v>1</v>
      </c>
      <c r="C8" s="83">
        <v>2</v>
      </c>
      <c r="D8" s="83"/>
      <c r="E8" s="83">
        <v>3</v>
      </c>
      <c r="F8" s="83"/>
      <c r="G8" s="83">
        <v>4</v>
      </c>
      <c r="H8" s="84" t="s">
        <v>125</v>
      </c>
      <c r="I8" s="78"/>
      <c r="J8" s="79"/>
      <c r="K8" s="79"/>
      <c r="L8" s="79"/>
      <c r="M8" s="79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ht="19.5" customHeight="1" thickBot="1">
      <c r="A9" s="85" t="s">
        <v>7</v>
      </c>
      <c r="B9" s="86">
        <v>56272000000</v>
      </c>
      <c r="C9" s="86">
        <v>34757547258.91</v>
      </c>
      <c r="D9" s="87">
        <v>0.617670373523422</v>
      </c>
      <c r="E9" s="86">
        <v>30523547258.91</v>
      </c>
      <c r="F9" s="87">
        <v>0.5424286902706497</v>
      </c>
      <c r="G9" s="86">
        <v>29596277068.91</v>
      </c>
      <c r="H9" s="88">
        <v>21514452741.09</v>
      </c>
      <c r="I9" s="89"/>
      <c r="J9" s="90"/>
      <c r="K9" s="90"/>
      <c r="L9" s="90"/>
      <c r="M9" s="90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ht="14.25" customHeight="1" thickBot="1">
      <c r="A10" s="92"/>
      <c r="B10" s="93"/>
      <c r="C10" s="94"/>
      <c r="D10" s="95"/>
      <c r="E10" s="95"/>
      <c r="F10" s="95"/>
      <c r="G10" s="94"/>
      <c r="H10" s="96"/>
      <c r="I10" s="96"/>
      <c r="J10" s="97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ht="14.25" customHeight="1" thickBot="1">
      <c r="A11" s="85" t="s">
        <v>4</v>
      </c>
      <c r="B11" s="86">
        <v>40190239000</v>
      </c>
      <c r="C11" s="86">
        <v>21846091285</v>
      </c>
      <c r="D11" s="98">
        <v>0.5435670906311356</v>
      </c>
      <c r="E11" s="86">
        <v>21846091285</v>
      </c>
      <c r="F11" s="98">
        <v>0.5435670906311356</v>
      </c>
      <c r="G11" s="86">
        <v>21754636867</v>
      </c>
      <c r="H11" s="88">
        <v>18344147715</v>
      </c>
      <c r="I11" s="89"/>
      <c r="J11" s="90"/>
      <c r="K11" s="90"/>
      <c r="L11" s="90"/>
      <c r="M11" s="90"/>
      <c r="N11" s="64"/>
      <c r="O11" s="64"/>
      <c r="P11" s="64"/>
      <c r="Q11" s="64"/>
      <c r="R11" s="64"/>
      <c r="S11" s="64"/>
      <c r="T11" s="68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ht="14.25" customHeight="1">
      <c r="A12" s="99" t="s">
        <v>14</v>
      </c>
      <c r="B12" s="100">
        <v>29251526455</v>
      </c>
      <c r="C12" s="100">
        <v>15211051929</v>
      </c>
      <c r="D12" s="101">
        <v>0.5200088259462424</v>
      </c>
      <c r="E12" s="100">
        <v>15211051929</v>
      </c>
      <c r="F12" s="101">
        <v>0.5200088259462424</v>
      </c>
      <c r="G12" s="100">
        <v>15164592171</v>
      </c>
      <c r="H12" s="102">
        <v>14040474526</v>
      </c>
      <c r="I12" s="103"/>
      <c r="J12" s="104"/>
      <c r="K12" s="104"/>
      <c r="L12" s="10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1:34" ht="14.25" customHeight="1">
      <c r="A13" s="105"/>
      <c r="B13" s="106"/>
      <c r="C13" s="106"/>
      <c r="D13" s="107"/>
      <c r="E13" s="107"/>
      <c r="F13" s="107"/>
      <c r="G13" s="108"/>
      <c r="H13" s="109"/>
      <c r="I13" s="110"/>
      <c r="J13" s="111"/>
      <c r="K13" s="112"/>
      <c r="L13" s="97"/>
      <c r="M13" s="113"/>
      <c r="N13" s="113"/>
      <c r="O13" s="113"/>
      <c r="P13" s="64"/>
      <c r="Q13" s="64"/>
      <c r="R13" s="64"/>
      <c r="S13" s="64"/>
      <c r="T13" s="113"/>
      <c r="U13" s="64"/>
      <c r="V13" s="113"/>
      <c r="W13" s="64"/>
      <c r="X13" s="113"/>
      <c r="Y13" s="64"/>
      <c r="Z13" s="113"/>
      <c r="AA13" s="64"/>
      <c r="AB13" s="113"/>
      <c r="AC13" s="64"/>
      <c r="AD13" s="113"/>
      <c r="AE13" s="64"/>
      <c r="AF13" s="112"/>
      <c r="AH13" s="65">
        <v>5521738</v>
      </c>
    </row>
    <row r="14" spans="1:32" ht="14.25" customHeight="1">
      <c r="A14" s="99" t="s">
        <v>15</v>
      </c>
      <c r="B14" s="100">
        <v>18943819380</v>
      </c>
      <c r="C14" s="100">
        <v>9520657585</v>
      </c>
      <c r="D14" s="114">
        <v>0.5025732875732264</v>
      </c>
      <c r="E14" s="115">
        <v>9520657585</v>
      </c>
      <c r="F14" s="116">
        <v>0.5025732875732264</v>
      </c>
      <c r="G14" s="117">
        <v>9520657585</v>
      </c>
      <c r="H14" s="118">
        <v>9423161795</v>
      </c>
      <c r="I14" s="96"/>
      <c r="J14" s="119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4" ht="13.5" customHeight="1">
      <c r="A15" s="120" t="s">
        <v>16</v>
      </c>
      <c r="B15" s="121">
        <v>18943819380</v>
      </c>
      <c r="C15" s="121">
        <v>9520657585</v>
      </c>
      <c r="D15" s="122">
        <v>0.5025732875732264</v>
      </c>
      <c r="E15" s="123">
        <v>9520657585</v>
      </c>
      <c r="F15" s="107">
        <v>0.5025732875732264</v>
      </c>
      <c r="G15" s="123">
        <v>9520657585</v>
      </c>
      <c r="H15" s="109">
        <v>9423161795</v>
      </c>
      <c r="I15" s="96"/>
      <c r="J15" s="119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H15" s="65">
        <v>9346088</v>
      </c>
    </row>
    <row r="16" spans="1:32" ht="13.5" customHeight="1">
      <c r="A16" s="120"/>
      <c r="B16" s="121"/>
      <c r="C16" s="121"/>
      <c r="D16" s="107"/>
      <c r="E16" s="124"/>
      <c r="F16" s="107"/>
      <c r="G16" s="125"/>
      <c r="H16" s="109"/>
      <c r="I16" s="96"/>
      <c r="J16" s="119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ht="13.5" customHeight="1">
      <c r="A17" s="99" t="s">
        <v>21</v>
      </c>
      <c r="B17" s="126">
        <v>410000000</v>
      </c>
      <c r="C17" s="126">
        <v>396373180</v>
      </c>
      <c r="D17" s="116">
        <v>0.9667638536585366</v>
      </c>
      <c r="E17" s="127">
        <v>396373180</v>
      </c>
      <c r="F17" s="116">
        <v>0.9667638536585366</v>
      </c>
      <c r="G17" s="128">
        <v>396373180</v>
      </c>
      <c r="H17" s="118">
        <v>13626820</v>
      </c>
      <c r="I17" s="96"/>
      <c r="J17" s="119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ht="13.5" customHeight="1">
      <c r="A18" s="120" t="s">
        <v>16</v>
      </c>
      <c r="B18" s="121">
        <v>410000000</v>
      </c>
      <c r="C18" s="121">
        <v>396373180</v>
      </c>
      <c r="D18" s="129">
        <v>0.9667638536585366</v>
      </c>
      <c r="E18" s="124">
        <v>396373180</v>
      </c>
      <c r="F18" s="129">
        <v>0.9667638536585366</v>
      </c>
      <c r="G18" s="125">
        <v>396373180</v>
      </c>
      <c r="H18" s="109">
        <v>13626820</v>
      </c>
      <c r="I18" s="96"/>
      <c r="J18" s="119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3.5" customHeight="1">
      <c r="A19" s="120"/>
      <c r="B19" s="121"/>
      <c r="C19" s="121"/>
      <c r="D19" s="107"/>
      <c r="E19" s="124"/>
      <c r="F19" s="107"/>
      <c r="G19" s="125"/>
      <c r="H19" s="109"/>
      <c r="I19" s="96"/>
      <c r="J19" s="119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3" ht="13.5" customHeight="1">
      <c r="A20" s="99" t="s">
        <v>17</v>
      </c>
      <c r="B20" s="100">
        <v>3515248583</v>
      </c>
      <c r="C20" s="100">
        <v>1912119021</v>
      </c>
      <c r="D20" s="130">
        <v>0.5439498732030354</v>
      </c>
      <c r="E20" s="100">
        <v>1912119021</v>
      </c>
      <c r="F20" s="116">
        <v>0.5439498732030354</v>
      </c>
      <c r="G20" s="128">
        <v>1912119021</v>
      </c>
      <c r="H20" s="118">
        <v>1603129562</v>
      </c>
      <c r="I20" s="103"/>
      <c r="J20" s="104"/>
      <c r="K20" s="104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131"/>
    </row>
    <row r="21" spans="1:32" ht="13.5" customHeight="1">
      <c r="A21" s="120" t="s">
        <v>16</v>
      </c>
      <c r="B21" s="121">
        <v>3515248583</v>
      </c>
      <c r="C21" s="121">
        <v>1912119021</v>
      </c>
      <c r="D21" s="122">
        <v>0.5439498732030354</v>
      </c>
      <c r="E21" s="121">
        <v>1912119021</v>
      </c>
      <c r="F21" s="129">
        <v>0.5439498732030354</v>
      </c>
      <c r="G21" s="121">
        <v>1912119021</v>
      </c>
      <c r="H21" s="132">
        <v>1603129562</v>
      </c>
      <c r="I21" s="96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</row>
    <row r="22" spans="1:32" ht="13.5" customHeight="1">
      <c r="A22" s="120"/>
      <c r="B22" s="121"/>
      <c r="C22" s="121"/>
      <c r="D22" s="107"/>
      <c r="E22" s="123"/>
      <c r="F22" s="107"/>
      <c r="G22" s="121"/>
      <c r="H22" s="109"/>
      <c r="I22" s="96"/>
      <c r="J22" s="11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3.5" customHeight="1">
      <c r="A23" s="105" t="s">
        <v>22</v>
      </c>
      <c r="B23" s="126">
        <v>1585548442</v>
      </c>
      <c r="C23" s="126">
        <v>777720448</v>
      </c>
      <c r="D23" s="116">
        <v>0.490505636660958</v>
      </c>
      <c r="E23" s="127">
        <v>777720448</v>
      </c>
      <c r="F23" s="116">
        <v>0.490505636660958</v>
      </c>
      <c r="G23" s="128">
        <v>777720448</v>
      </c>
      <c r="H23" s="118">
        <v>807827994</v>
      </c>
      <c r="I23" s="96"/>
      <c r="J23" s="119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3.5" customHeight="1">
      <c r="A24" s="120" t="s">
        <v>16</v>
      </c>
      <c r="B24" s="121">
        <v>1585548442</v>
      </c>
      <c r="C24" s="121">
        <v>777720448</v>
      </c>
      <c r="D24" s="129">
        <v>0.490505636660958</v>
      </c>
      <c r="E24" s="124">
        <v>777720448</v>
      </c>
      <c r="F24" s="129">
        <v>0.490505636660958</v>
      </c>
      <c r="G24" s="125">
        <v>777720448</v>
      </c>
      <c r="H24" s="109">
        <v>807827994</v>
      </c>
      <c r="I24" s="96"/>
      <c r="J24" s="119"/>
      <c r="K24" s="68"/>
      <c r="L24" s="68"/>
      <c r="M24" s="133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3.5" customHeight="1">
      <c r="A25" s="120"/>
      <c r="B25" s="121"/>
      <c r="C25" s="121"/>
      <c r="D25" s="107"/>
      <c r="E25" s="124"/>
      <c r="F25" s="107"/>
      <c r="G25" s="125"/>
      <c r="H25" s="109"/>
      <c r="I25" s="96"/>
      <c r="J25" s="119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3.5" customHeight="1">
      <c r="A26" s="105" t="s">
        <v>23</v>
      </c>
      <c r="B26" s="126">
        <v>1929700141</v>
      </c>
      <c r="C26" s="126">
        <v>1134398573</v>
      </c>
      <c r="D26" s="116">
        <v>0.5878626160083801</v>
      </c>
      <c r="E26" s="127">
        <v>1134398573</v>
      </c>
      <c r="F26" s="116">
        <v>0.5878626160083801</v>
      </c>
      <c r="G26" s="128">
        <v>1134398573</v>
      </c>
      <c r="H26" s="118">
        <v>795301568</v>
      </c>
      <c r="I26" s="96"/>
      <c r="J26" s="119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3.5" customHeight="1">
      <c r="A27" s="120" t="s">
        <v>16</v>
      </c>
      <c r="B27" s="121">
        <v>1929700141</v>
      </c>
      <c r="C27" s="121">
        <v>1134398573</v>
      </c>
      <c r="D27" s="129">
        <v>0.5878626160083801</v>
      </c>
      <c r="E27" s="124">
        <v>1134398573</v>
      </c>
      <c r="F27" s="129">
        <v>0.5878626160083801</v>
      </c>
      <c r="G27" s="125">
        <v>1134398573</v>
      </c>
      <c r="H27" s="109">
        <v>795301568</v>
      </c>
      <c r="I27" s="96"/>
      <c r="J27" s="119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3.5" customHeight="1">
      <c r="A28" s="120"/>
      <c r="B28" s="121"/>
      <c r="C28" s="121"/>
      <c r="D28" s="107"/>
      <c r="E28" s="124"/>
      <c r="F28" s="107"/>
      <c r="G28" s="125"/>
      <c r="H28" s="109"/>
      <c r="I28" s="96"/>
      <c r="J28" s="119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3.5" customHeight="1">
      <c r="A29" s="99" t="s">
        <v>18</v>
      </c>
      <c r="B29" s="100">
        <v>6081719608</v>
      </c>
      <c r="C29" s="100">
        <v>3098740618</v>
      </c>
      <c r="D29" s="114">
        <v>0.5095171789774495</v>
      </c>
      <c r="E29" s="127">
        <v>3098740618</v>
      </c>
      <c r="F29" s="114">
        <v>0.5095171789774495</v>
      </c>
      <c r="G29" s="128">
        <v>3067975428</v>
      </c>
      <c r="H29" s="118">
        <v>2982978990</v>
      </c>
      <c r="I29" s="134"/>
      <c r="J29" s="135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3.5" customHeight="1">
      <c r="A30" s="120" t="s">
        <v>16</v>
      </c>
      <c r="B30" s="121">
        <v>6081719608</v>
      </c>
      <c r="C30" s="121">
        <v>3098740618</v>
      </c>
      <c r="D30" s="122">
        <v>0.5095171789774495</v>
      </c>
      <c r="E30" s="121">
        <v>3098740618</v>
      </c>
      <c r="F30" s="122">
        <v>0.5095171789774495</v>
      </c>
      <c r="G30" s="121">
        <v>3067975428</v>
      </c>
      <c r="H30" s="132">
        <v>2982978990</v>
      </c>
      <c r="I30" s="136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13.5" customHeight="1">
      <c r="A31" s="120"/>
      <c r="B31" s="121"/>
      <c r="C31" s="121"/>
      <c r="D31" s="122"/>
      <c r="E31" s="123"/>
      <c r="F31" s="107"/>
      <c r="G31" s="121"/>
      <c r="H31" s="109"/>
      <c r="I31" s="96"/>
      <c r="J31" s="119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3.5" customHeight="1">
      <c r="A32" s="105" t="s">
        <v>24</v>
      </c>
      <c r="B32" s="126">
        <v>224100000</v>
      </c>
      <c r="C32" s="126">
        <v>188292216</v>
      </c>
      <c r="D32" s="116">
        <v>0.8402151539491298</v>
      </c>
      <c r="E32" s="127">
        <v>188292216</v>
      </c>
      <c r="F32" s="116">
        <v>0.8402151539491298</v>
      </c>
      <c r="G32" s="128">
        <v>188292216</v>
      </c>
      <c r="H32" s="118">
        <v>35807784</v>
      </c>
      <c r="I32" s="96"/>
      <c r="J32" s="119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3.5" customHeight="1">
      <c r="A33" s="120" t="s">
        <v>16</v>
      </c>
      <c r="B33" s="121">
        <v>224100000</v>
      </c>
      <c r="C33" s="121">
        <v>188292216</v>
      </c>
      <c r="D33" s="138">
        <v>0.8402151539491298</v>
      </c>
      <c r="E33" s="124">
        <v>188292216</v>
      </c>
      <c r="F33" s="107">
        <v>0.8402151539491298</v>
      </c>
      <c r="G33" s="125">
        <v>188292216</v>
      </c>
      <c r="H33" s="109">
        <v>35807784</v>
      </c>
      <c r="I33" s="96"/>
      <c r="J33" s="119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3.5" customHeight="1">
      <c r="A34" s="120"/>
      <c r="B34" s="121"/>
      <c r="C34" s="121"/>
      <c r="D34" s="122"/>
      <c r="E34" s="124"/>
      <c r="F34" s="107"/>
      <c r="G34" s="125"/>
      <c r="H34" s="109"/>
      <c r="I34" s="96"/>
      <c r="J34" s="119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3.5" customHeight="1">
      <c r="A35" s="105" t="s">
        <v>25</v>
      </c>
      <c r="B35" s="126">
        <v>76077912</v>
      </c>
      <c r="C35" s="126">
        <v>45625566</v>
      </c>
      <c r="D35" s="116">
        <v>0.5997215854189059</v>
      </c>
      <c r="E35" s="127">
        <v>45625566</v>
      </c>
      <c r="F35" s="116">
        <v>0.5997215854189059</v>
      </c>
      <c r="G35" s="128">
        <v>45625566</v>
      </c>
      <c r="H35" s="118">
        <v>30452346</v>
      </c>
      <c r="I35" s="134"/>
      <c r="J35" s="139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ht="13.5" customHeight="1">
      <c r="A36" s="120" t="s">
        <v>26</v>
      </c>
      <c r="B36" s="121">
        <v>76077912</v>
      </c>
      <c r="C36" s="121">
        <v>45625566</v>
      </c>
      <c r="D36" s="138">
        <v>0.5997215854189059</v>
      </c>
      <c r="E36" s="124">
        <v>45625566</v>
      </c>
      <c r="F36" s="107">
        <v>0.5997215854189059</v>
      </c>
      <c r="G36" s="125">
        <v>45625566</v>
      </c>
      <c r="H36" s="109">
        <v>30452346</v>
      </c>
      <c r="I36" s="96"/>
      <c r="J36" s="119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</row>
    <row r="37" spans="1:32" ht="13.5" customHeight="1">
      <c r="A37" s="120"/>
      <c r="B37" s="121"/>
      <c r="C37" s="121"/>
      <c r="D37" s="122"/>
      <c r="E37" s="123"/>
      <c r="F37" s="107"/>
      <c r="G37" s="108"/>
      <c r="H37" s="109"/>
      <c r="I37" s="96"/>
      <c r="J37" s="119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3" ht="13.5" customHeight="1">
      <c r="A38" s="105" t="s">
        <v>27</v>
      </c>
      <c r="B38" s="126">
        <v>50760000</v>
      </c>
      <c r="C38" s="126">
        <v>29195383</v>
      </c>
      <c r="D38" s="116">
        <v>0.5751651497241923</v>
      </c>
      <c r="E38" s="140">
        <v>29195383</v>
      </c>
      <c r="F38" s="116">
        <v>0.5751651497241923</v>
      </c>
      <c r="G38" s="118">
        <v>29195383</v>
      </c>
      <c r="H38" s="118">
        <v>21564617</v>
      </c>
      <c r="I38" s="134"/>
      <c r="J38" s="139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141">
        <v>520052</v>
      </c>
    </row>
    <row r="39" spans="1:33" ht="13.5" customHeight="1">
      <c r="A39" s="120" t="s">
        <v>16</v>
      </c>
      <c r="B39" s="121">
        <v>50760000</v>
      </c>
      <c r="C39" s="121">
        <v>29195383</v>
      </c>
      <c r="D39" s="138">
        <v>0.5751651497241923</v>
      </c>
      <c r="E39" s="142">
        <v>29195383</v>
      </c>
      <c r="F39" s="107">
        <v>0.5751651497241923</v>
      </c>
      <c r="G39" s="109">
        <v>29195383</v>
      </c>
      <c r="H39" s="109">
        <v>21564617</v>
      </c>
      <c r="I39" s="96"/>
      <c r="J39" s="119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5">
        <v>1769968</v>
      </c>
    </row>
    <row r="40" spans="1:32" ht="13.5" customHeight="1">
      <c r="A40" s="120"/>
      <c r="B40" s="143"/>
      <c r="C40" s="143"/>
      <c r="D40" s="144"/>
      <c r="E40" s="145"/>
      <c r="F40" s="146"/>
      <c r="G40" s="147"/>
      <c r="H40" s="109"/>
      <c r="I40" s="96"/>
      <c r="J40" s="119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4.25" customHeight="1">
      <c r="A41" s="148" t="s">
        <v>28</v>
      </c>
      <c r="B41" s="149">
        <v>912560810</v>
      </c>
      <c r="C41" s="149">
        <v>305960561</v>
      </c>
      <c r="D41" s="101">
        <v>0.33527690171135005</v>
      </c>
      <c r="E41" s="150">
        <v>305960561</v>
      </c>
      <c r="F41" s="101">
        <v>0.33527690171135005</v>
      </c>
      <c r="G41" s="134">
        <v>303999131</v>
      </c>
      <c r="H41" s="151">
        <v>606600249</v>
      </c>
      <c r="I41" s="89"/>
      <c r="J41" s="152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4.25" customHeight="1">
      <c r="A42" s="120" t="s">
        <v>16</v>
      </c>
      <c r="B42" s="121">
        <v>912560810</v>
      </c>
      <c r="C42" s="121">
        <v>305960561</v>
      </c>
      <c r="D42" s="138">
        <v>0.33527690171135005</v>
      </c>
      <c r="E42" s="153">
        <v>305960561</v>
      </c>
      <c r="F42" s="107">
        <v>0.33527690171135005</v>
      </c>
      <c r="G42" s="154">
        <v>303999131</v>
      </c>
      <c r="H42" s="109">
        <v>606600249</v>
      </c>
      <c r="I42" s="155"/>
      <c r="J42" s="156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ht="14.25" customHeight="1">
      <c r="A43" s="120"/>
      <c r="B43" s="121"/>
      <c r="C43" s="121"/>
      <c r="D43" s="122"/>
      <c r="E43" s="142"/>
      <c r="F43" s="107"/>
      <c r="G43" s="109"/>
      <c r="H43" s="109"/>
      <c r="I43" s="134"/>
      <c r="J43" s="139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ht="14.25" customHeight="1">
      <c r="A44" s="105" t="s">
        <v>29</v>
      </c>
      <c r="B44" s="126">
        <v>950584177</v>
      </c>
      <c r="C44" s="126">
        <v>334751982</v>
      </c>
      <c r="D44" s="116">
        <v>0.3521539597434305</v>
      </c>
      <c r="E44" s="157">
        <v>334751982</v>
      </c>
      <c r="F44" s="116">
        <v>0.3521539597434305</v>
      </c>
      <c r="G44" s="158">
        <v>325911813</v>
      </c>
      <c r="H44" s="118">
        <v>615832195</v>
      </c>
      <c r="I44" s="134"/>
      <c r="J44" s="139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ht="14.25" customHeight="1">
      <c r="A45" s="159" t="s">
        <v>16</v>
      </c>
      <c r="B45" s="160">
        <v>950584177</v>
      </c>
      <c r="C45" s="160">
        <v>334751982</v>
      </c>
      <c r="D45" s="161">
        <v>0.3521539597434305</v>
      </c>
      <c r="E45" s="162">
        <v>334751982</v>
      </c>
      <c r="F45" s="161">
        <v>0.3521539597434305</v>
      </c>
      <c r="G45" s="163">
        <v>325911813</v>
      </c>
      <c r="H45" s="164">
        <v>615832195</v>
      </c>
      <c r="I45" s="96"/>
      <c r="J45" s="119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ht="14.25" customHeight="1">
      <c r="A46" s="165"/>
      <c r="B46" s="143"/>
      <c r="C46" s="143"/>
      <c r="D46" s="144"/>
      <c r="E46" s="166"/>
      <c r="F46" s="146"/>
      <c r="G46" s="167"/>
      <c r="H46" s="167"/>
      <c r="I46" s="134"/>
      <c r="J46" s="139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ht="14.25" customHeight="1">
      <c r="A47" s="105" t="s">
        <v>30</v>
      </c>
      <c r="B47" s="126">
        <v>1936401601</v>
      </c>
      <c r="C47" s="126">
        <v>1028052322</v>
      </c>
      <c r="D47" s="168">
        <v>0.5309086304561468</v>
      </c>
      <c r="E47" s="157">
        <v>1028052322</v>
      </c>
      <c r="F47" s="168">
        <v>0.5309086304561468</v>
      </c>
      <c r="G47" s="158">
        <v>1009233173</v>
      </c>
      <c r="H47" s="118">
        <v>908349279</v>
      </c>
      <c r="I47" s="134"/>
      <c r="J47" s="139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ht="14.25" customHeight="1">
      <c r="A48" s="120" t="s">
        <v>16</v>
      </c>
      <c r="B48" s="121">
        <v>1936401601</v>
      </c>
      <c r="C48" s="121">
        <v>1028052322</v>
      </c>
      <c r="D48" s="169">
        <v>0.5309086304561468</v>
      </c>
      <c r="E48" s="170">
        <v>1028052322</v>
      </c>
      <c r="F48" s="169">
        <v>0.5309086304561468</v>
      </c>
      <c r="G48" s="171">
        <v>1009233173</v>
      </c>
      <c r="H48" s="109">
        <v>908349279</v>
      </c>
      <c r="I48" s="96"/>
      <c r="J48" s="119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1:32" ht="14.25" customHeight="1">
      <c r="A49" s="105"/>
      <c r="B49" s="121"/>
      <c r="C49" s="121"/>
      <c r="D49" s="122"/>
      <c r="E49" s="142"/>
      <c r="F49" s="107"/>
      <c r="G49" s="109"/>
      <c r="H49" s="109"/>
      <c r="I49" s="96"/>
      <c r="J49" s="119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ht="14.25" customHeight="1">
      <c r="A50" s="105" t="s">
        <v>31</v>
      </c>
      <c r="B50" s="126">
        <v>806599367</v>
      </c>
      <c r="C50" s="126">
        <v>570229861</v>
      </c>
      <c r="D50" s="116">
        <v>0.7069555027310107</v>
      </c>
      <c r="E50" s="140">
        <v>570229861</v>
      </c>
      <c r="F50" s="116">
        <v>0.7069555027310107</v>
      </c>
      <c r="G50" s="172">
        <v>570229861</v>
      </c>
      <c r="H50" s="118">
        <v>236369506</v>
      </c>
      <c r="I50" s="89"/>
      <c r="J50" s="152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2" ht="13.5">
      <c r="A51" s="120" t="s">
        <v>16</v>
      </c>
      <c r="B51" s="121">
        <v>806599367</v>
      </c>
      <c r="C51" s="121">
        <v>570229861</v>
      </c>
      <c r="D51" s="107">
        <v>0.7069555027310107</v>
      </c>
      <c r="E51" s="142">
        <v>570229861</v>
      </c>
      <c r="F51" s="107">
        <v>0.7069555027310107</v>
      </c>
      <c r="G51" s="109">
        <v>570229861</v>
      </c>
      <c r="H51" s="109">
        <v>236369506</v>
      </c>
      <c r="I51" s="155"/>
      <c r="J51" s="156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2" ht="12.75">
      <c r="A52" s="105"/>
      <c r="B52" s="121"/>
      <c r="C52" s="121"/>
      <c r="D52" s="173"/>
      <c r="E52" s="142"/>
      <c r="F52" s="107"/>
      <c r="G52" s="109"/>
      <c r="H52" s="109"/>
      <c r="I52" s="134"/>
      <c r="J52" s="139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1:32" ht="12.75">
      <c r="A53" s="105" t="s">
        <v>32</v>
      </c>
      <c r="B53" s="126">
        <v>15000000</v>
      </c>
      <c r="C53" s="126">
        <v>10010101</v>
      </c>
      <c r="D53" s="116">
        <v>0.6673400666666667</v>
      </c>
      <c r="E53" s="140">
        <v>10010101</v>
      </c>
      <c r="F53" s="116">
        <v>0.6673400666666667</v>
      </c>
      <c r="G53" s="118">
        <v>10010101</v>
      </c>
      <c r="H53" s="118">
        <v>4989899</v>
      </c>
      <c r="I53" s="134"/>
      <c r="J53" s="139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ht="13.5">
      <c r="A54" s="120" t="s">
        <v>16</v>
      </c>
      <c r="B54" s="121">
        <v>15000000</v>
      </c>
      <c r="C54" s="121">
        <v>10010101</v>
      </c>
      <c r="D54" s="107">
        <v>0.6673400666666667</v>
      </c>
      <c r="E54" s="142">
        <v>10010101</v>
      </c>
      <c r="F54" s="107">
        <v>0.6673400666666667</v>
      </c>
      <c r="G54" s="109">
        <v>10010101</v>
      </c>
      <c r="H54" s="109">
        <v>4989899</v>
      </c>
      <c r="I54" s="96"/>
      <c r="J54" s="119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2.75">
      <c r="A55" s="105"/>
      <c r="B55" s="121"/>
      <c r="C55" s="121"/>
      <c r="D55" s="173"/>
      <c r="E55" s="142"/>
      <c r="F55" s="107"/>
      <c r="G55" s="109"/>
      <c r="H55" s="109"/>
      <c r="I55" s="96"/>
      <c r="J55" s="119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32" ht="12.75">
      <c r="A56" s="105" t="s">
        <v>33</v>
      </c>
      <c r="B56" s="126">
        <v>584940675</v>
      </c>
      <c r="C56" s="126">
        <v>198598319</v>
      </c>
      <c r="D56" s="116">
        <v>0.3395187366650473</v>
      </c>
      <c r="E56" s="157">
        <v>198598319</v>
      </c>
      <c r="F56" s="116">
        <v>0.3395187366650473</v>
      </c>
      <c r="G56" s="158">
        <v>198598319</v>
      </c>
      <c r="H56" s="118">
        <v>386342356</v>
      </c>
      <c r="I56" s="134"/>
      <c r="J56" s="135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ht="13.5">
      <c r="A57" s="120" t="s">
        <v>16</v>
      </c>
      <c r="B57" s="121">
        <v>584940675</v>
      </c>
      <c r="C57" s="121">
        <v>198598319</v>
      </c>
      <c r="D57" s="107">
        <v>0.3395187366650473</v>
      </c>
      <c r="E57" s="170">
        <v>198598319</v>
      </c>
      <c r="F57" s="107">
        <v>0.3395187366650473</v>
      </c>
      <c r="G57" s="171">
        <v>198598319</v>
      </c>
      <c r="H57" s="109">
        <v>386342356</v>
      </c>
      <c r="I57" s="96"/>
      <c r="J57" s="133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1:32" ht="12.75">
      <c r="A58" s="105"/>
      <c r="B58" s="121"/>
      <c r="C58" s="121"/>
      <c r="D58" s="173"/>
      <c r="E58" s="170"/>
      <c r="F58" s="107"/>
      <c r="G58" s="171"/>
      <c r="H58" s="109"/>
      <c r="I58" s="96"/>
      <c r="J58" s="119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</row>
    <row r="59" spans="1:32" ht="12.75">
      <c r="A59" s="105" t="s">
        <v>35</v>
      </c>
      <c r="B59" s="126">
        <v>107546582</v>
      </c>
      <c r="C59" s="126">
        <v>38252618</v>
      </c>
      <c r="D59" s="116">
        <v>0.35568418157631454</v>
      </c>
      <c r="E59" s="157">
        <v>38252618</v>
      </c>
      <c r="F59" s="116">
        <v>0.35568418157631454</v>
      </c>
      <c r="G59" s="158">
        <v>37108176</v>
      </c>
      <c r="H59" s="118">
        <v>69293964</v>
      </c>
      <c r="I59" s="96"/>
      <c r="J59" s="119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</row>
    <row r="60" spans="1:32" ht="13.5">
      <c r="A60" s="120" t="s">
        <v>16</v>
      </c>
      <c r="B60" s="121">
        <v>107546582</v>
      </c>
      <c r="C60" s="121">
        <v>38252618</v>
      </c>
      <c r="D60" s="107">
        <v>0.35568418157631454</v>
      </c>
      <c r="E60" s="170">
        <v>38252618</v>
      </c>
      <c r="F60" s="107">
        <v>0.35568418157631454</v>
      </c>
      <c r="G60" s="171">
        <v>37108176</v>
      </c>
      <c r="H60" s="109">
        <v>69293964</v>
      </c>
      <c r="I60" s="96"/>
      <c r="J60" s="119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</row>
    <row r="61" spans="1:32" ht="12.75">
      <c r="A61" s="105"/>
      <c r="B61" s="121"/>
      <c r="C61" s="121"/>
      <c r="D61" s="173"/>
      <c r="E61" s="170"/>
      <c r="F61" s="107"/>
      <c r="G61" s="171"/>
      <c r="H61" s="109"/>
      <c r="I61" s="96"/>
      <c r="J61" s="119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  <row r="62" spans="1:32" ht="12.75">
      <c r="A62" s="105" t="s">
        <v>128</v>
      </c>
      <c r="B62" s="126">
        <v>50000000</v>
      </c>
      <c r="C62" s="126">
        <v>23545550</v>
      </c>
      <c r="D62" s="116">
        <v>0.470911</v>
      </c>
      <c r="E62" s="157">
        <v>23545550</v>
      </c>
      <c r="F62" s="116">
        <v>0.470911</v>
      </c>
      <c r="G62" s="158">
        <v>23545550</v>
      </c>
      <c r="H62" s="118">
        <v>26454450</v>
      </c>
      <c r="I62" s="96"/>
      <c r="J62" s="119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1:32" ht="13.5">
      <c r="A63" s="120" t="s">
        <v>16</v>
      </c>
      <c r="B63" s="121">
        <v>50000000</v>
      </c>
      <c r="C63" s="121">
        <v>23545550</v>
      </c>
      <c r="D63" s="107">
        <v>0.470911</v>
      </c>
      <c r="E63" s="170">
        <v>23545550</v>
      </c>
      <c r="F63" s="107">
        <v>0.470911</v>
      </c>
      <c r="G63" s="171">
        <v>23545550</v>
      </c>
      <c r="H63" s="109">
        <v>26454450</v>
      </c>
      <c r="I63" s="96"/>
      <c r="J63" s="119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1:32" ht="13.5">
      <c r="A64" s="120"/>
      <c r="B64" s="121"/>
      <c r="C64" s="121"/>
      <c r="D64" s="173"/>
      <c r="E64" s="170"/>
      <c r="F64" s="107"/>
      <c r="G64" s="171"/>
      <c r="H64" s="109"/>
      <c r="I64" s="96"/>
      <c r="J64" s="119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</row>
    <row r="65" spans="1:32" ht="12.75">
      <c r="A65" s="105" t="s">
        <v>36</v>
      </c>
      <c r="B65" s="126">
        <v>367148484</v>
      </c>
      <c r="C65" s="126">
        <v>326226139</v>
      </c>
      <c r="D65" s="116">
        <v>0.8885400681649008</v>
      </c>
      <c r="E65" s="157">
        <v>326226139</v>
      </c>
      <c r="F65" s="116">
        <v>0.8885400681649008</v>
      </c>
      <c r="G65" s="158">
        <v>326226139</v>
      </c>
      <c r="H65" s="118">
        <v>40922345</v>
      </c>
      <c r="I65" s="96"/>
      <c r="J65" s="119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</row>
    <row r="66" spans="1:32" ht="13.5">
      <c r="A66" s="120" t="s">
        <v>16</v>
      </c>
      <c r="B66" s="121">
        <v>367148484</v>
      </c>
      <c r="C66" s="121">
        <v>326226139</v>
      </c>
      <c r="D66" s="107">
        <v>0.8885400681649008</v>
      </c>
      <c r="E66" s="170">
        <v>326226139</v>
      </c>
      <c r="F66" s="107">
        <v>0.8885400681649008</v>
      </c>
      <c r="G66" s="171">
        <v>326226139</v>
      </c>
      <c r="H66" s="109">
        <v>40922345</v>
      </c>
      <c r="I66" s="96"/>
      <c r="J66" s="119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</row>
    <row r="67" spans="1:32" ht="12.75">
      <c r="A67" s="105"/>
      <c r="B67" s="121"/>
      <c r="C67" s="121"/>
      <c r="D67" s="173"/>
      <c r="E67" s="170"/>
      <c r="F67" s="107"/>
      <c r="G67" s="171"/>
      <c r="H67" s="109"/>
      <c r="I67" s="96"/>
      <c r="J67" s="119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</row>
    <row r="68" spans="1:32" ht="12.75">
      <c r="A68" s="105" t="s">
        <v>37</v>
      </c>
      <c r="B68" s="121"/>
      <c r="C68" s="121"/>
      <c r="D68" s="116"/>
      <c r="E68" s="140"/>
      <c r="F68" s="116"/>
      <c r="G68" s="118"/>
      <c r="H68" s="109"/>
      <c r="I68" s="134"/>
      <c r="J68" s="139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</row>
    <row r="69" spans="1:32" ht="12.75">
      <c r="A69" s="105" t="s">
        <v>38</v>
      </c>
      <c r="B69" s="126">
        <v>300738884</v>
      </c>
      <c r="C69" s="126">
        <v>283161525</v>
      </c>
      <c r="D69" s="114">
        <v>0.9415527557786642</v>
      </c>
      <c r="E69" s="140">
        <v>283161525</v>
      </c>
      <c r="F69" s="116">
        <v>0.9415527557786642</v>
      </c>
      <c r="G69" s="118">
        <v>267466957</v>
      </c>
      <c r="H69" s="118">
        <v>17577359</v>
      </c>
      <c r="I69" s="134"/>
      <c r="J69" s="135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</row>
    <row r="70" spans="1:32" ht="13.5">
      <c r="A70" s="120" t="s">
        <v>16</v>
      </c>
      <c r="B70" s="174">
        <v>300738884</v>
      </c>
      <c r="C70" s="174">
        <v>283161525</v>
      </c>
      <c r="D70" s="122">
        <v>0.9415527557786642</v>
      </c>
      <c r="E70" s="174">
        <v>283161525</v>
      </c>
      <c r="F70" s="175">
        <v>0.9415527557786642</v>
      </c>
      <c r="G70" s="174">
        <v>267466957</v>
      </c>
      <c r="H70" s="176">
        <v>17577359</v>
      </c>
      <c r="I70" s="136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</row>
    <row r="71" spans="1:32" ht="12.75">
      <c r="A71" s="177"/>
      <c r="B71" s="178"/>
      <c r="C71" s="179"/>
      <c r="D71" s="129"/>
      <c r="E71" s="180"/>
      <c r="F71" s="129"/>
      <c r="G71" s="181"/>
      <c r="H71" s="109"/>
      <c r="I71" s="96"/>
      <c r="J71" s="119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32" ht="12.75">
      <c r="A72" s="99" t="s">
        <v>39</v>
      </c>
      <c r="B72" s="126">
        <v>180114098</v>
      </c>
      <c r="C72" s="126">
        <v>178972180</v>
      </c>
      <c r="D72" s="116">
        <v>0.9936600298772836</v>
      </c>
      <c r="E72" s="157">
        <v>178972180</v>
      </c>
      <c r="F72" s="116">
        <v>0.9936600298772836</v>
      </c>
      <c r="G72" s="158">
        <v>178972180</v>
      </c>
      <c r="H72" s="118">
        <v>1141918</v>
      </c>
      <c r="I72" s="134"/>
      <c r="J72" s="139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ht="13.5">
      <c r="A73" s="120" t="s">
        <v>16</v>
      </c>
      <c r="B73" s="121">
        <v>180114098</v>
      </c>
      <c r="C73" s="121">
        <v>178972180</v>
      </c>
      <c r="D73" s="107">
        <v>0.9936600298772836</v>
      </c>
      <c r="E73" s="170">
        <v>178972180</v>
      </c>
      <c r="F73" s="107">
        <v>0.9936600298772836</v>
      </c>
      <c r="G73" s="171">
        <v>178972180</v>
      </c>
      <c r="H73" s="109">
        <v>1141918</v>
      </c>
      <c r="I73" s="136"/>
      <c r="J73" s="119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</row>
    <row r="74" spans="1:32" ht="13.5">
      <c r="A74" s="182"/>
      <c r="B74" s="183" t="s">
        <v>119</v>
      </c>
      <c r="C74" s="160"/>
      <c r="D74" s="161"/>
      <c r="E74" s="162"/>
      <c r="F74" s="161"/>
      <c r="G74" s="163"/>
      <c r="H74" s="164"/>
      <c r="I74" s="96"/>
      <c r="J74" s="119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</row>
    <row r="75" spans="1:32" ht="13.5">
      <c r="A75" s="184"/>
      <c r="B75" s="185"/>
      <c r="C75" s="178"/>
      <c r="D75" s="129"/>
      <c r="E75" s="180"/>
      <c r="F75" s="129"/>
      <c r="G75" s="186"/>
      <c r="H75" s="154"/>
      <c r="I75" s="96"/>
      <c r="J75" s="119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</row>
    <row r="76" spans="1:32" ht="12.75">
      <c r="A76" s="187" t="s">
        <v>130</v>
      </c>
      <c r="B76" s="188">
        <v>120624786</v>
      </c>
      <c r="C76" s="188">
        <v>104189345</v>
      </c>
      <c r="D76" s="189">
        <v>0.8637473976534142</v>
      </c>
      <c r="E76" s="190">
        <v>104189345</v>
      </c>
      <c r="F76" s="191">
        <v>0.8637473976534142</v>
      </c>
      <c r="G76" s="192">
        <v>88494777</v>
      </c>
      <c r="H76" s="193">
        <v>16435441</v>
      </c>
      <c r="I76" s="96"/>
      <c r="J76" s="119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</row>
    <row r="77" spans="1:32" ht="13.5">
      <c r="A77" s="120" t="s">
        <v>16</v>
      </c>
      <c r="B77" s="178">
        <v>120624786</v>
      </c>
      <c r="C77" s="121">
        <v>104189345</v>
      </c>
      <c r="D77" s="194">
        <v>0.8637473976534142</v>
      </c>
      <c r="E77" s="170">
        <v>104189345</v>
      </c>
      <c r="F77" s="107">
        <v>0.8637473976534142</v>
      </c>
      <c r="G77" s="186">
        <v>88494777</v>
      </c>
      <c r="H77" s="109">
        <v>16435441</v>
      </c>
      <c r="I77" s="96"/>
      <c r="J77" s="119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</row>
    <row r="78" spans="1:32" ht="13.5">
      <c r="A78" s="195"/>
      <c r="B78" s="185"/>
      <c r="C78" s="178"/>
      <c r="D78" s="129"/>
      <c r="E78" s="180"/>
      <c r="F78" s="129"/>
      <c r="G78" s="186"/>
      <c r="H78" s="154"/>
      <c r="I78" s="96"/>
      <c r="J78" s="119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</row>
    <row r="79" spans="1:32" ht="12.75">
      <c r="A79" s="177" t="s">
        <v>97</v>
      </c>
      <c r="B79" s="188">
        <v>1990539000</v>
      </c>
      <c r="C79" s="188">
        <v>1899544680</v>
      </c>
      <c r="D79" s="114">
        <v>0.9542865927268945</v>
      </c>
      <c r="E79" s="196">
        <v>1899544680</v>
      </c>
      <c r="F79" s="116">
        <v>0.9542865927268945</v>
      </c>
      <c r="G79" s="193">
        <v>1854550020</v>
      </c>
      <c r="H79" s="118">
        <v>90994320</v>
      </c>
      <c r="I79" s="134"/>
      <c r="J79" s="135"/>
      <c r="K79" s="135"/>
      <c r="L79" s="135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</row>
    <row r="80" spans="1:32" ht="13.5">
      <c r="A80" s="195" t="s">
        <v>16</v>
      </c>
      <c r="B80" s="178">
        <v>1990539000</v>
      </c>
      <c r="C80" s="178">
        <v>1899544680</v>
      </c>
      <c r="D80" s="194">
        <v>0.9542865927268945</v>
      </c>
      <c r="E80" s="178">
        <v>1899544680</v>
      </c>
      <c r="F80" s="129">
        <v>0.9542865927268945</v>
      </c>
      <c r="G80" s="178">
        <v>1854550020</v>
      </c>
      <c r="H80" s="109">
        <v>90994320</v>
      </c>
      <c r="I80" s="136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</row>
    <row r="81" spans="1:32" ht="13.5">
      <c r="A81" s="195"/>
      <c r="B81" s="178"/>
      <c r="C81" s="178"/>
      <c r="D81" s="129"/>
      <c r="E81" s="153"/>
      <c r="F81" s="129"/>
      <c r="G81" s="179"/>
      <c r="H81" s="132"/>
      <c r="I81" s="155"/>
      <c r="J81" s="197"/>
      <c r="K81" s="197"/>
      <c r="L81" s="197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</row>
    <row r="82" spans="1:32" ht="12.75">
      <c r="A82" s="177" t="s">
        <v>98</v>
      </c>
      <c r="B82" s="188">
        <v>1828007000</v>
      </c>
      <c r="C82" s="188">
        <v>1758716680</v>
      </c>
      <c r="D82" s="189">
        <v>0.9620951560907589</v>
      </c>
      <c r="E82" s="196">
        <v>1758716680</v>
      </c>
      <c r="F82" s="191">
        <v>0.9620951560907589</v>
      </c>
      <c r="G82" s="198">
        <v>1713722020</v>
      </c>
      <c r="H82" s="172">
        <v>69290320</v>
      </c>
      <c r="I82" s="155"/>
      <c r="J82" s="197"/>
      <c r="K82" s="197"/>
      <c r="L82" s="197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</row>
    <row r="83" spans="1:32" ht="13.5">
      <c r="A83" s="195" t="s">
        <v>16</v>
      </c>
      <c r="B83" s="178">
        <v>1828007000</v>
      </c>
      <c r="C83" s="121">
        <v>1758716680</v>
      </c>
      <c r="D83" s="194">
        <v>0.9620951560907589</v>
      </c>
      <c r="E83" s="170">
        <v>1758716680</v>
      </c>
      <c r="F83" s="129">
        <v>0.9620951560907589</v>
      </c>
      <c r="G83" s="179">
        <v>1713722020</v>
      </c>
      <c r="H83" s="109">
        <v>69290320</v>
      </c>
      <c r="I83" s="155"/>
      <c r="J83" s="197"/>
      <c r="K83" s="197"/>
      <c r="L83" s="197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</row>
    <row r="84" spans="1:32" ht="13.5">
      <c r="A84" s="159"/>
      <c r="B84" s="160"/>
      <c r="C84" s="160"/>
      <c r="D84" s="161"/>
      <c r="E84" s="199"/>
      <c r="F84" s="161"/>
      <c r="G84" s="200"/>
      <c r="H84" s="200"/>
      <c r="I84" s="155"/>
      <c r="J84" s="197"/>
      <c r="K84" s="197"/>
      <c r="L84" s="197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</row>
    <row r="85" spans="1:32" ht="12.75">
      <c r="A85" s="201" t="s">
        <v>129</v>
      </c>
      <c r="B85" s="202">
        <v>162532000</v>
      </c>
      <c r="C85" s="202">
        <v>140828000</v>
      </c>
      <c r="D85" s="203">
        <v>0.8664632195506116</v>
      </c>
      <c r="E85" s="150">
        <v>140828000</v>
      </c>
      <c r="F85" s="203">
        <v>0.8664632195506116</v>
      </c>
      <c r="G85" s="204">
        <v>140828000</v>
      </c>
      <c r="H85" s="205">
        <v>21704000</v>
      </c>
      <c r="I85" s="89"/>
      <c r="J85" s="90"/>
      <c r="K85" s="197"/>
      <c r="L85" s="197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 ht="13.5">
      <c r="A86" s="159" t="s">
        <v>16</v>
      </c>
      <c r="B86" s="160">
        <v>162532000</v>
      </c>
      <c r="C86" s="160">
        <v>140828000</v>
      </c>
      <c r="D86" s="161">
        <v>0.8664632195506116</v>
      </c>
      <c r="E86" s="199">
        <v>140828000</v>
      </c>
      <c r="F86" s="161">
        <v>0.8664632195506116</v>
      </c>
      <c r="G86" s="200">
        <v>140828000</v>
      </c>
      <c r="H86" s="200">
        <v>21704000</v>
      </c>
      <c r="I86" s="155"/>
      <c r="J86" s="197"/>
      <c r="K86" s="197"/>
      <c r="L86" s="197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2" ht="13.5">
      <c r="A87" s="206"/>
      <c r="B87" s="207"/>
      <c r="C87" s="207"/>
      <c r="D87" s="208"/>
      <c r="E87" s="150"/>
      <c r="F87" s="203"/>
      <c r="G87" s="134"/>
      <c r="H87" s="151"/>
      <c r="I87" s="209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</row>
    <row r="88" spans="1:32" ht="12.75">
      <c r="A88" s="177" t="s">
        <v>43</v>
      </c>
      <c r="B88" s="178"/>
      <c r="C88" s="178"/>
      <c r="D88" s="122"/>
      <c r="E88" s="153"/>
      <c r="F88" s="107"/>
      <c r="G88" s="179"/>
      <c r="H88" s="132"/>
      <c r="I88" s="209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</row>
    <row r="89" spans="1:32" ht="13.5" customHeight="1">
      <c r="A89" s="210" t="s">
        <v>44</v>
      </c>
      <c r="B89" s="211">
        <v>8948173545</v>
      </c>
      <c r="C89" s="211">
        <v>4735494676</v>
      </c>
      <c r="D89" s="212">
        <v>0.5292135486851468</v>
      </c>
      <c r="E89" s="213">
        <v>4735494676</v>
      </c>
      <c r="F89" s="214">
        <v>0.5292135486851468</v>
      </c>
      <c r="G89" s="215">
        <v>4735494676</v>
      </c>
      <c r="H89" s="215">
        <v>4212678869</v>
      </c>
      <c r="I89" s="216"/>
      <c r="J89" s="217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</row>
    <row r="90" spans="1:32" ht="13.5">
      <c r="A90" s="206" t="s">
        <v>16</v>
      </c>
      <c r="B90" s="207">
        <v>8948173545</v>
      </c>
      <c r="C90" s="207">
        <v>4735494676</v>
      </c>
      <c r="D90" s="218">
        <v>0.5292135486851468</v>
      </c>
      <c r="E90" s="207">
        <v>4735494676</v>
      </c>
      <c r="F90" s="218">
        <v>0.5292135486851468</v>
      </c>
      <c r="G90" s="207">
        <v>4735494676</v>
      </c>
      <c r="H90" s="136">
        <v>4212678869</v>
      </c>
      <c r="I90" s="136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</row>
    <row r="91" spans="1:32" ht="13.5">
      <c r="A91" s="219"/>
      <c r="B91" s="121"/>
      <c r="C91" s="121"/>
      <c r="D91" s="117"/>
      <c r="E91" s="140"/>
      <c r="F91" s="116"/>
      <c r="G91" s="220"/>
      <c r="H91" s="158"/>
      <c r="I91" s="209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</row>
    <row r="92" spans="1:32" ht="13.5" customHeight="1">
      <c r="A92" s="105" t="s">
        <v>45</v>
      </c>
      <c r="B92" s="126">
        <v>4185450120</v>
      </c>
      <c r="C92" s="126">
        <v>2270406568</v>
      </c>
      <c r="D92" s="114">
        <v>0.542452186241799</v>
      </c>
      <c r="E92" s="140">
        <v>2270406568</v>
      </c>
      <c r="F92" s="114">
        <v>0.542452186241799</v>
      </c>
      <c r="G92" s="118">
        <v>2270406568</v>
      </c>
      <c r="H92" s="118">
        <v>1915043552</v>
      </c>
      <c r="I92" s="216"/>
      <c r="J92" s="217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</row>
    <row r="93" spans="1:32" ht="13.5">
      <c r="A93" s="165" t="s">
        <v>16</v>
      </c>
      <c r="B93" s="143">
        <v>4185450120</v>
      </c>
      <c r="C93" s="143">
        <v>2270406568</v>
      </c>
      <c r="D93" s="144">
        <v>0.542452186241799</v>
      </c>
      <c r="E93" s="143">
        <v>2270406568</v>
      </c>
      <c r="F93" s="144">
        <v>0.542452186241799</v>
      </c>
      <c r="G93" s="143">
        <v>2270406568</v>
      </c>
      <c r="H93" s="200">
        <v>1915043552</v>
      </c>
      <c r="I93" s="136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</row>
    <row r="94" spans="1:32" ht="13.5">
      <c r="A94" s="120"/>
      <c r="B94" s="121"/>
      <c r="C94" s="121"/>
      <c r="D94" s="107"/>
      <c r="E94" s="142"/>
      <c r="F94" s="107"/>
      <c r="G94" s="109"/>
      <c r="H94" s="109"/>
      <c r="I94" s="209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 ht="12.75">
      <c r="A95" s="201" t="s">
        <v>70</v>
      </c>
      <c r="B95" s="202">
        <v>958049294</v>
      </c>
      <c r="C95" s="202">
        <v>535814520</v>
      </c>
      <c r="D95" s="203">
        <v>0.5592765668276772</v>
      </c>
      <c r="E95" s="127">
        <v>535814520</v>
      </c>
      <c r="F95" s="221">
        <v>0.5592765668276772</v>
      </c>
      <c r="G95" s="134">
        <v>535814520</v>
      </c>
      <c r="H95" s="151">
        <v>422234774</v>
      </c>
      <c r="I95" s="209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</row>
    <row r="96" spans="1:32" ht="13.5">
      <c r="A96" s="195" t="s">
        <v>16</v>
      </c>
      <c r="B96" s="179">
        <v>958049294</v>
      </c>
      <c r="C96" s="121">
        <v>535814520</v>
      </c>
      <c r="D96" s="222">
        <v>0.5592765668276772</v>
      </c>
      <c r="E96" s="123">
        <v>535814520</v>
      </c>
      <c r="F96" s="222">
        <v>0.5592765668276772</v>
      </c>
      <c r="G96" s="154">
        <v>535814520</v>
      </c>
      <c r="H96" s="109">
        <v>422234774</v>
      </c>
      <c r="I96" s="209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</row>
    <row r="97" spans="1:32" ht="13.5">
      <c r="A97" s="195"/>
      <c r="B97" s="178"/>
      <c r="C97" s="207"/>
      <c r="D97" s="129"/>
      <c r="E97" s="153"/>
      <c r="F97" s="129"/>
      <c r="G97" s="154"/>
      <c r="H97" s="109"/>
      <c r="I97" s="209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</row>
    <row r="98" spans="1:32" ht="12.75">
      <c r="A98" s="177" t="s">
        <v>110</v>
      </c>
      <c r="B98" s="188">
        <v>1241477333</v>
      </c>
      <c r="C98" s="188">
        <v>724128132</v>
      </c>
      <c r="D98" s="191">
        <v>0.583279382355022</v>
      </c>
      <c r="E98" s="196">
        <v>724128132</v>
      </c>
      <c r="F98" s="191">
        <v>0.583279382355022</v>
      </c>
      <c r="G98" s="198">
        <v>724128132</v>
      </c>
      <c r="H98" s="172">
        <v>517349201</v>
      </c>
      <c r="I98" s="209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</row>
    <row r="99" spans="1:32" ht="13.5">
      <c r="A99" s="120" t="s">
        <v>16</v>
      </c>
      <c r="B99" s="121">
        <v>1241477333</v>
      </c>
      <c r="C99" s="174">
        <v>724128132</v>
      </c>
      <c r="D99" s="107">
        <v>0.583279382355022</v>
      </c>
      <c r="E99" s="223">
        <v>724128132</v>
      </c>
      <c r="F99" s="107">
        <v>0.583279382355022</v>
      </c>
      <c r="G99" s="224">
        <v>724128132</v>
      </c>
      <c r="H99" s="171">
        <v>517349201</v>
      </c>
      <c r="I99" s="209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</row>
    <row r="100" spans="1:32" ht="13.5">
      <c r="A100" s="195"/>
      <c r="B100" s="178"/>
      <c r="C100" s="178"/>
      <c r="D100" s="129"/>
      <c r="E100" s="153"/>
      <c r="F100" s="129"/>
      <c r="G100" s="154"/>
      <c r="H100" s="109"/>
      <c r="I100" s="209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</row>
    <row r="101" spans="1:32" ht="12.75">
      <c r="A101" s="177" t="s">
        <v>111</v>
      </c>
      <c r="B101" s="188">
        <v>1871020804</v>
      </c>
      <c r="C101" s="188">
        <v>950589011</v>
      </c>
      <c r="D101" s="191">
        <v>0.5080590279743357</v>
      </c>
      <c r="E101" s="196">
        <v>950589011</v>
      </c>
      <c r="F101" s="191">
        <v>0.5080590279743357</v>
      </c>
      <c r="G101" s="198">
        <v>950589011</v>
      </c>
      <c r="H101" s="172">
        <v>920431793</v>
      </c>
      <c r="I101" s="216"/>
      <c r="J101" s="217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</row>
    <row r="102" spans="1:32" ht="13.5">
      <c r="A102" s="195" t="s">
        <v>16</v>
      </c>
      <c r="B102" s="178">
        <v>1871020804</v>
      </c>
      <c r="C102" s="121">
        <v>950589011</v>
      </c>
      <c r="D102" s="107">
        <v>0.5080590279743357</v>
      </c>
      <c r="E102" s="153">
        <v>950589011</v>
      </c>
      <c r="F102" s="107">
        <v>0.5080590279743357</v>
      </c>
      <c r="G102" s="154">
        <v>950589011</v>
      </c>
      <c r="H102" s="109">
        <v>920431793</v>
      </c>
      <c r="I102" s="209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</row>
    <row r="103" spans="1:32" ht="13.5">
      <c r="A103" s="120"/>
      <c r="B103" s="121"/>
      <c r="C103" s="121"/>
      <c r="D103" s="107"/>
      <c r="E103" s="142"/>
      <c r="F103" s="107"/>
      <c r="G103" s="109"/>
      <c r="H103" s="109"/>
      <c r="I103" s="209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</row>
    <row r="104" spans="1:32" ht="12.75">
      <c r="A104" s="201" t="s">
        <v>112</v>
      </c>
      <c r="B104" s="207"/>
      <c r="C104" s="207"/>
      <c r="D104" s="225"/>
      <c r="E104" s="226"/>
      <c r="F104" s="225"/>
      <c r="G104" s="96"/>
      <c r="H104" s="167"/>
      <c r="I104" s="20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</row>
    <row r="105" spans="1:32" ht="12.75">
      <c r="A105" s="177" t="s">
        <v>113</v>
      </c>
      <c r="B105" s="188">
        <v>114902689</v>
      </c>
      <c r="C105" s="188">
        <v>59874905</v>
      </c>
      <c r="D105" s="191">
        <v>0.52109228705692</v>
      </c>
      <c r="E105" s="196">
        <v>59874905</v>
      </c>
      <c r="F105" s="191">
        <v>0.52109228705692</v>
      </c>
      <c r="G105" s="198">
        <v>59874905</v>
      </c>
      <c r="H105" s="172">
        <v>55027784</v>
      </c>
      <c r="I105" s="216"/>
      <c r="J105" s="21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</row>
    <row r="106" spans="1:33" ht="13.5">
      <c r="A106" s="195" t="s">
        <v>16</v>
      </c>
      <c r="B106" s="178">
        <v>114902689</v>
      </c>
      <c r="C106" s="121">
        <v>59874905</v>
      </c>
      <c r="D106" s="107">
        <v>0.52109228705692</v>
      </c>
      <c r="E106" s="153">
        <v>59874905</v>
      </c>
      <c r="F106" s="107">
        <v>0.52109228705692</v>
      </c>
      <c r="G106" s="154">
        <v>59874905</v>
      </c>
      <c r="H106" s="109">
        <v>55027784</v>
      </c>
      <c r="I106" s="209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141"/>
    </row>
    <row r="107" spans="1:32" ht="13.5">
      <c r="A107" s="120"/>
      <c r="B107" s="121"/>
      <c r="C107" s="121"/>
      <c r="D107" s="117"/>
      <c r="E107" s="140"/>
      <c r="F107" s="116"/>
      <c r="G107" s="118"/>
      <c r="H107" s="118"/>
      <c r="I107" s="209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</row>
    <row r="108" spans="1:32" ht="12.75">
      <c r="A108" s="148" t="s">
        <v>46</v>
      </c>
      <c r="B108" s="227">
        <v>3565161806</v>
      </c>
      <c r="C108" s="149">
        <v>1795372848</v>
      </c>
      <c r="D108" s="228">
        <v>0.5035880405143104</v>
      </c>
      <c r="E108" s="229">
        <v>1795372848</v>
      </c>
      <c r="F108" s="228">
        <v>0.5035880405143104</v>
      </c>
      <c r="G108" s="230">
        <v>1795372848</v>
      </c>
      <c r="H108" s="151">
        <v>1769788958</v>
      </c>
      <c r="I108" s="216"/>
      <c r="J108" s="217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</row>
    <row r="109" spans="1:33" ht="13.5">
      <c r="A109" s="206" t="s">
        <v>16</v>
      </c>
      <c r="B109" s="207">
        <v>3565161806</v>
      </c>
      <c r="C109" s="207">
        <v>1795372848</v>
      </c>
      <c r="D109" s="218">
        <v>0.5035880405143104</v>
      </c>
      <c r="E109" s="207">
        <v>1795372848</v>
      </c>
      <c r="F109" s="218">
        <v>0.5035880405143104</v>
      </c>
      <c r="G109" s="207">
        <v>1795372848</v>
      </c>
      <c r="H109" s="136">
        <v>1769788958</v>
      </c>
      <c r="I109" s="136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41"/>
    </row>
    <row r="110" spans="1:32" ht="13.5">
      <c r="A110" s="195"/>
      <c r="B110" s="178"/>
      <c r="C110" s="178"/>
      <c r="D110" s="129"/>
      <c r="E110" s="153"/>
      <c r="F110" s="129"/>
      <c r="G110" s="154"/>
      <c r="H110" s="109"/>
      <c r="I110" s="209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</row>
    <row r="111" spans="1:32" ht="12.75">
      <c r="A111" s="177" t="s">
        <v>114</v>
      </c>
      <c r="B111" s="188">
        <v>2165198005</v>
      </c>
      <c r="C111" s="188">
        <v>1178094669</v>
      </c>
      <c r="D111" s="191">
        <v>0.5441048191802671</v>
      </c>
      <c r="E111" s="196">
        <v>1178094669</v>
      </c>
      <c r="F111" s="191">
        <v>0.5441048191802671</v>
      </c>
      <c r="G111" s="198">
        <v>1178094669</v>
      </c>
      <c r="H111" s="172">
        <v>987103336</v>
      </c>
      <c r="I111" s="209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</row>
    <row r="112" spans="1:32" ht="13.5">
      <c r="A112" s="120" t="s">
        <v>16</v>
      </c>
      <c r="B112" s="132">
        <v>2165198005</v>
      </c>
      <c r="C112" s="121">
        <v>1178094669</v>
      </c>
      <c r="D112" s="107">
        <v>0.5441048191802671</v>
      </c>
      <c r="E112" s="142">
        <v>1178094669</v>
      </c>
      <c r="F112" s="107">
        <v>0.5441048191802671</v>
      </c>
      <c r="G112" s="109">
        <v>1178094669</v>
      </c>
      <c r="H112" s="109">
        <v>987103336</v>
      </c>
      <c r="I112" s="209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</row>
    <row r="113" spans="1:32" ht="13.5">
      <c r="A113" s="231"/>
      <c r="B113" s="121"/>
      <c r="C113" s="121"/>
      <c r="D113" s="107"/>
      <c r="E113" s="142"/>
      <c r="F113" s="107"/>
      <c r="G113" s="109"/>
      <c r="H113" s="109"/>
      <c r="I113" s="209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</row>
    <row r="114" spans="1:32" ht="12.75">
      <c r="A114" s="177" t="s">
        <v>115</v>
      </c>
      <c r="B114" s="188">
        <v>1399963801</v>
      </c>
      <c r="C114" s="188">
        <v>617278179</v>
      </c>
      <c r="D114" s="191">
        <v>0.440924385729885</v>
      </c>
      <c r="E114" s="196">
        <v>617278179</v>
      </c>
      <c r="F114" s="191">
        <v>0.440924385729885</v>
      </c>
      <c r="G114" s="198">
        <v>617278179</v>
      </c>
      <c r="H114" s="172">
        <v>782685622</v>
      </c>
      <c r="I114" s="209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</row>
    <row r="115" spans="1:32" ht="13.5">
      <c r="A115" s="195" t="s">
        <v>16</v>
      </c>
      <c r="B115" s="178">
        <v>1399963801</v>
      </c>
      <c r="C115" s="121">
        <v>617278179</v>
      </c>
      <c r="D115" s="107">
        <v>0.440924385729885</v>
      </c>
      <c r="E115" s="153">
        <v>617278179</v>
      </c>
      <c r="F115" s="107">
        <v>0.440924385729885</v>
      </c>
      <c r="G115" s="154">
        <v>617278179</v>
      </c>
      <c r="H115" s="109">
        <v>782685622</v>
      </c>
      <c r="I115" s="209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</row>
    <row r="116" spans="1:32" ht="13.5">
      <c r="A116" s="231"/>
      <c r="B116" s="121"/>
      <c r="C116" s="121"/>
      <c r="D116" s="107"/>
      <c r="E116" s="142"/>
      <c r="F116" s="107"/>
      <c r="G116" s="109"/>
      <c r="H116" s="109"/>
      <c r="I116" s="209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</row>
    <row r="117" spans="1:32" ht="12.75">
      <c r="A117" s="177" t="s">
        <v>47</v>
      </c>
      <c r="B117" s="188">
        <v>718536971</v>
      </c>
      <c r="C117" s="188">
        <v>401851000</v>
      </c>
      <c r="D117" s="116">
        <v>0.5592628023589895</v>
      </c>
      <c r="E117" s="196">
        <v>401851000</v>
      </c>
      <c r="F117" s="116">
        <v>0.5592628023589895</v>
      </c>
      <c r="G117" s="193">
        <v>401851000</v>
      </c>
      <c r="H117" s="118">
        <v>316685971</v>
      </c>
      <c r="I117" s="209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</row>
    <row r="118" spans="1:32" ht="13.5">
      <c r="A118" s="195" t="s">
        <v>16</v>
      </c>
      <c r="B118" s="178">
        <v>718536971</v>
      </c>
      <c r="C118" s="121">
        <v>401851000</v>
      </c>
      <c r="D118" s="107">
        <v>0.5592628023589895</v>
      </c>
      <c r="E118" s="153">
        <v>401851000</v>
      </c>
      <c r="F118" s="107">
        <v>0.5592628023589895</v>
      </c>
      <c r="G118" s="154">
        <v>401851000</v>
      </c>
      <c r="H118" s="109">
        <v>316685971</v>
      </c>
      <c r="I118" s="209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</row>
    <row r="119" spans="1:32" ht="13.5">
      <c r="A119" s="120"/>
      <c r="B119" s="121"/>
      <c r="C119" s="121"/>
      <c r="D119" s="122"/>
      <c r="E119" s="142"/>
      <c r="F119" s="107"/>
      <c r="G119" s="109"/>
      <c r="H119" s="109"/>
      <c r="I119" s="209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</row>
    <row r="120" spans="1:32" ht="12.75">
      <c r="A120" s="201" t="s">
        <v>48</v>
      </c>
      <c r="B120" s="202">
        <v>119756162</v>
      </c>
      <c r="C120" s="202">
        <v>66962270</v>
      </c>
      <c r="D120" s="101">
        <v>0.5591551105320158</v>
      </c>
      <c r="E120" s="150">
        <v>66962270</v>
      </c>
      <c r="F120" s="101">
        <v>0.5591551105320158</v>
      </c>
      <c r="G120" s="134">
        <v>66962270</v>
      </c>
      <c r="H120" s="118">
        <v>52793892</v>
      </c>
      <c r="I120" s="209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</row>
    <row r="121" spans="1:32" ht="13.5">
      <c r="A121" s="120" t="s">
        <v>16</v>
      </c>
      <c r="B121" s="132">
        <v>119756162</v>
      </c>
      <c r="C121" s="121">
        <v>66962270</v>
      </c>
      <c r="D121" s="107">
        <v>0.5591551105320158</v>
      </c>
      <c r="E121" s="153">
        <v>66962270</v>
      </c>
      <c r="F121" s="107">
        <v>0.5591551105320158</v>
      </c>
      <c r="G121" s="154">
        <v>66962270</v>
      </c>
      <c r="H121" s="109">
        <v>52793892</v>
      </c>
      <c r="I121" s="209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</row>
    <row r="122" spans="1:32" ht="13.5">
      <c r="A122" s="206"/>
      <c r="B122" s="207"/>
      <c r="C122" s="207"/>
      <c r="D122" s="122"/>
      <c r="E122" s="153"/>
      <c r="F122" s="107"/>
      <c r="G122" s="179"/>
      <c r="H122" s="132"/>
      <c r="I122" s="209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</row>
    <row r="123" spans="1:32" ht="12.75">
      <c r="A123" s="210" t="s">
        <v>49</v>
      </c>
      <c r="B123" s="211">
        <v>119756162</v>
      </c>
      <c r="C123" s="211">
        <v>66962270</v>
      </c>
      <c r="D123" s="212">
        <v>0.5591551105320158</v>
      </c>
      <c r="E123" s="213">
        <v>66962270</v>
      </c>
      <c r="F123" s="212">
        <v>0.5591551105320158</v>
      </c>
      <c r="G123" s="215">
        <v>66962270</v>
      </c>
      <c r="H123" s="215">
        <v>52793892</v>
      </c>
      <c r="I123" s="209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</row>
    <row r="124" spans="1:32" ht="13.5">
      <c r="A124" s="165" t="s">
        <v>16</v>
      </c>
      <c r="B124" s="143">
        <v>119756162</v>
      </c>
      <c r="C124" s="143">
        <v>66962270</v>
      </c>
      <c r="D124" s="146">
        <v>0.5591551105320158</v>
      </c>
      <c r="E124" s="166">
        <v>66962270</v>
      </c>
      <c r="F124" s="146">
        <v>0.5591551105320158</v>
      </c>
      <c r="G124" s="167">
        <v>66962270</v>
      </c>
      <c r="H124" s="167">
        <v>52793892</v>
      </c>
      <c r="I124" s="209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</row>
    <row r="125" spans="1:32" ht="13.5">
      <c r="A125" s="159"/>
      <c r="B125" s="160"/>
      <c r="C125" s="160"/>
      <c r="D125" s="232"/>
      <c r="E125" s="199"/>
      <c r="F125" s="161"/>
      <c r="G125" s="164"/>
      <c r="H125" s="164"/>
      <c r="I125" s="209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</row>
    <row r="126" spans="1:32" ht="12.75">
      <c r="A126" s="201" t="s">
        <v>50</v>
      </c>
      <c r="B126" s="207"/>
      <c r="C126" s="207"/>
      <c r="D126" s="93"/>
      <c r="E126" s="150"/>
      <c r="F126" s="203"/>
      <c r="G126" s="134"/>
      <c r="H126" s="151"/>
      <c r="I126" s="209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</row>
    <row r="127" spans="1:32" ht="12.75">
      <c r="A127" s="177" t="s">
        <v>51</v>
      </c>
      <c r="B127" s="188">
        <v>239512324</v>
      </c>
      <c r="C127" s="188">
        <v>133939720</v>
      </c>
      <c r="D127" s="116">
        <v>0.55921848931665</v>
      </c>
      <c r="E127" s="196">
        <v>133939720</v>
      </c>
      <c r="F127" s="116">
        <v>0.55921848931665</v>
      </c>
      <c r="G127" s="193">
        <v>133939720</v>
      </c>
      <c r="H127" s="118">
        <v>105572604</v>
      </c>
      <c r="I127" s="209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</row>
    <row r="128" spans="1:32" ht="13.5">
      <c r="A128" s="159" t="s">
        <v>16</v>
      </c>
      <c r="B128" s="160">
        <v>239512324</v>
      </c>
      <c r="C128" s="160">
        <v>133939720</v>
      </c>
      <c r="D128" s="161">
        <v>0.55921848931665</v>
      </c>
      <c r="E128" s="199">
        <v>133939720</v>
      </c>
      <c r="F128" s="161">
        <v>0.55921848931665</v>
      </c>
      <c r="G128" s="164">
        <v>133939720</v>
      </c>
      <c r="H128" s="164">
        <v>105572604</v>
      </c>
      <c r="I128" s="209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</row>
    <row r="129" spans="1:32" ht="13.5">
      <c r="A129" s="233"/>
      <c r="B129" s="234"/>
      <c r="C129" s="234"/>
      <c r="D129" s="235"/>
      <c r="E129" s="236"/>
      <c r="F129" s="237"/>
      <c r="G129" s="238"/>
      <c r="H129" s="239"/>
      <c r="I129" s="209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</row>
    <row r="130" spans="1:32" ht="15">
      <c r="A130" s="240" t="s">
        <v>5</v>
      </c>
      <c r="B130" s="241">
        <v>1570161000</v>
      </c>
      <c r="C130" s="241">
        <v>654341430</v>
      </c>
      <c r="D130" s="242">
        <v>0.4167352456213089</v>
      </c>
      <c r="E130" s="241">
        <v>654341430</v>
      </c>
      <c r="F130" s="243">
        <v>0.4167352456213089</v>
      </c>
      <c r="G130" s="244">
        <v>654341430</v>
      </c>
      <c r="H130" s="244">
        <v>915819570</v>
      </c>
      <c r="I130" s="245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</row>
    <row r="131" spans="1:32" ht="12.75">
      <c r="A131" s="99" t="s">
        <v>52</v>
      </c>
      <c r="B131" s="126">
        <v>1569161000</v>
      </c>
      <c r="C131" s="126">
        <v>654341430</v>
      </c>
      <c r="D131" s="122">
        <v>0.41700082400722427</v>
      </c>
      <c r="E131" s="150">
        <v>654341430</v>
      </c>
      <c r="F131" s="101">
        <v>0.41700082400722427</v>
      </c>
      <c r="G131" s="96">
        <v>654341430</v>
      </c>
      <c r="H131" s="167">
        <v>914819570</v>
      </c>
      <c r="I131" s="96"/>
      <c r="J131" s="133"/>
      <c r="K131" s="133"/>
      <c r="L131" s="133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</row>
    <row r="132" spans="1:32" ht="13.5">
      <c r="A132" s="120" t="s">
        <v>16</v>
      </c>
      <c r="B132" s="121">
        <v>1569161000</v>
      </c>
      <c r="C132" s="121">
        <v>654341430</v>
      </c>
      <c r="D132" s="122">
        <v>0.41700082400722427</v>
      </c>
      <c r="E132" s="121">
        <v>654341430</v>
      </c>
      <c r="F132" s="107">
        <v>0.41700082400722427</v>
      </c>
      <c r="G132" s="121">
        <v>654341430</v>
      </c>
      <c r="H132" s="132">
        <v>914819570</v>
      </c>
      <c r="I132" s="136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</row>
    <row r="133" spans="1:32" ht="13.5">
      <c r="A133" s="247"/>
      <c r="B133" s="121"/>
      <c r="C133" s="248"/>
      <c r="D133" s="249"/>
      <c r="E133" s="166"/>
      <c r="F133" s="146"/>
      <c r="G133" s="167"/>
      <c r="H133" s="167"/>
      <c r="I133" s="209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</row>
    <row r="134" spans="1:32" ht="12.75">
      <c r="A134" s="99" t="s">
        <v>53</v>
      </c>
      <c r="B134" s="100">
        <v>5000000</v>
      </c>
      <c r="C134" s="149">
        <v>2750000</v>
      </c>
      <c r="D134" s="228">
        <v>0.55</v>
      </c>
      <c r="E134" s="250">
        <v>2750000</v>
      </c>
      <c r="F134" s="101">
        <v>0.55</v>
      </c>
      <c r="G134" s="151">
        <v>2750000</v>
      </c>
      <c r="H134" s="151">
        <v>2250000</v>
      </c>
      <c r="I134" s="209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</row>
    <row r="135" spans="1:32" ht="13.5">
      <c r="A135" s="120" t="s">
        <v>16</v>
      </c>
      <c r="B135" s="121">
        <v>5000000</v>
      </c>
      <c r="C135" s="121">
        <v>2750000</v>
      </c>
      <c r="D135" s="122">
        <v>0.55</v>
      </c>
      <c r="E135" s="153">
        <v>2750000</v>
      </c>
      <c r="F135" s="107">
        <v>0.55</v>
      </c>
      <c r="G135" s="153">
        <v>2750000</v>
      </c>
      <c r="H135" s="109">
        <v>2250000</v>
      </c>
      <c r="I135" s="209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</row>
    <row r="136" spans="1:32" ht="13.5">
      <c r="A136" s="195"/>
      <c r="B136" s="178"/>
      <c r="C136" s="178"/>
      <c r="D136" s="251"/>
      <c r="E136" s="153"/>
      <c r="F136" s="129"/>
      <c r="G136" s="154"/>
      <c r="H136" s="109"/>
      <c r="I136" s="209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</row>
    <row r="137" spans="1:32" ht="13.5">
      <c r="A137" s="120"/>
      <c r="B137" s="121"/>
      <c r="C137" s="121"/>
      <c r="D137" s="114"/>
      <c r="E137" s="140"/>
      <c r="F137" s="116"/>
      <c r="G137" s="118"/>
      <c r="H137" s="118"/>
      <c r="I137" s="20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</row>
    <row r="138" spans="1:32" ht="12.75">
      <c r="A138" s="201" t="s">
        <v>54</v>
      </c>
      <c r="B138" s="202">
        <v>72000000</v>
      </c>
      <c r="C138" s="202">
        <v>53454191</v>
      </c>
      <c r="D138" s="228">
        <v>0.7424193194444444</v>
      </c>
      <c r="E138" s="150">
        <v>53454191</v>
      </c>
      <c r="F138" s="101">
        <v>0.7424193194444444</v>
      </c>
      <c r="G138" s="134">
        <v>53454191</v>
      </c>
      <c r="H138" s="151">
        <v>18545809</v>
      </c>
      <c r="I138" s="209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</row>
    <row r="139" spans="1:32" ht="13.5">
      <c r="A139" s="195" t="s">
        <v>16</v>
      </c>
      <c r="B139" s="178">
        <v>72000000</v>
      </c>
      <c r="C139" s="121">
        <v>53454191</v>
      </c>
      <c r="D139" s="251">
        <v>0.7424193194444444</v>
      </c>
      <c r="E139" s="153">
        <v>53454191</v>
      </c>
      <c r="F139" s="129">
        <v>0.7424193194444444</v>
      </c>
      <c r="G139" s="154">
        <v>53454191</v>
      </c>
      <c r="H139" s="109">
        <v>18545809</v>
      </c>
      <c r="I139" s="209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</row>
    <row r="140" spans="1:32" ht="13.5">
      <c r="A140" s="195"/>
      <c r="B140" s="178"/>
      <c r="C140" s="178"/>
      <c r="D140" s="251"/>
      <c r="E140" s="153"/>
      <c r="F140" s="129"/>
      <c r="G140" s="154"/>
      <c r="H140" s="109"/>
      <c r="I140" s="209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</row>
    <row r="141" spans="1:32" ht="12.75">
      <c r="A141" s="105" t="s">
        <v>117</v>
      </c>
      <c r="B141" s="188">
        <v>1000000</v>
      </c>
      <c r="C141" s="188">
        <v>0</v>
      </c>
      <c r="D141" s="252">
        <v>0</v>
      </c>
      <c r="E141" s="196">
        <v>0</v>
      </c>
      <c r="F141" s="191">
        <v>0</v>
      </c>
      <c r="G141" s="193">
        <v>0</v>
      </c>
      <c r="H141" s="118">
        <v>1000000</v>
      </c>
      <c r="I141" s="209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</row>
    <row r="142" spans="1:32" ht="13.5">
      <c r="A142" s="120" t="s">
        <v>16</v>
      </c>
      <c r="B142" s="178">
        <v>1000000</v>
      </c>
      <c r="C142" s="121">
        <v>0</v>
      </c>
      <c r="D142" s="253">
        <v>0</v>
      </c>
      <c r="E142" s="254">
        <v>0</v>
      </c>
      <c r="F142" s="255">
        <v>0</v>
      </c>
      <c r="G142" s="125">
        <v>0</v>
      </c>
      <c r="H142" s="109">
        <v>1000000</v>
      </c>
      <c r="I142" s="209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</row>
    <row r="143" spans="1:32" ht="13.5">
      <c r="A143" s="195"/>
      <c r="B143" s="178"/>
      <c r="C143" s="178"/>
      <c r="D143" s="253"/>
      <c r="E143" s="123"/>
      <c r="F143" s="255"/>
      <c r="G143" s="154"/>
      <c r="H143" s="154"/>
      <c r="I143" s="209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</row>
    <row r="144" spans="1:32" ht="12.75">
      <c r="A144" s="177" t="s">
        <v>126</v>
      </c>
      <c r="B144" s="188">
        <v>1491161000</v>
      </c>
      <c r="C144" s="188">
        <v>598137239</v>
      </c>
      <c r="D144" s="256">
        <v>0.40112183660919243</v>
      </c>
      <c r="E144" s="115">
        <v>598137239</v>
      </c>
      <c r="F144" s="257">
        <v>0.40112183660919243</v>
      </c>
      <c r="G144" s="193">
        <v>598137239</v>
      </c>
      <c r="H144" s="193">
        <v>893023761</v>
      </c>
      <c r="I144" s="209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</row>
    <row r="145" spans="1:32" ht="14.25" thickBot="1">
      <c r="A145" s="195" t="s">
        <v>16</v>
      </c>
      <c r="B145" s="178">
        <v>1491161000</v>
      </c>
      <c r="C145" s="178">
        <v>598137239</v>
      </c>
      <c r="D145" s="253">
        <v>0.40112183660919243</v>
      </c>
      <c r="E145" s="254">
        <v>598137239</v>
      </c>
      <c r="F145" s="255">
        <v>0.40112183660919243</v>
      </c>
      <c r="G145" s="125">
        <v>598137239</v>
      </c>
      <c r="H145" s="154">
        <v>893023761</v>
      </c>
      <c r="I145" s="209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</row>
    <row r="146" spans="1:32" ht="15.75" thickBot="1">
      <c r="A146" s="258" t="s">
        <v>6</v>
      </c>
      <c r="B146" s="259">
        <v>14511600000</v>
      </c>
      <c r="C146" s="259">
        <v>12257114543.91</v>
      </c>
      <c r="D146" s="260">
        <v>0.8446425303832795</v>
      </c>
      <c r="E146" s="259">
        <v>8023114543.91</v>
      </c>
      <c r="F146" s="260">
        <v>0.552875943652664</v>
      </c>
      <c r="G146" s="259">
        <v>7187298771.91</v>
      </c>
      <c r="H146" s="261">
        <v>2254485456.09</v>
      </c>
      <c r="I146" s="262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</row>
    <row r="147" spans="1:32" ht="12.75">
      <c r="A147" s="264"/>
      <c r="B147" s="265"/>
      <c r="C147" s="265"/>
      <c r="D147" s="144"/>
      <c r="E147" s="166"/>
      <c r="F147" s="146"/>
      <c r="G147" s="167"/>
      <c r="H147" s="167"/>
      <c r="I147" s="209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</row>
    <row r="148" spans="1:32" ht="12.75">
      <c r="A148" s="99" t="s">
        <v>8</v>
      </c>
      <c r="B148" s="266">
        <v>107024496</v>
      </c>
      <c r="C148" s="266">
        <v>78063201</v>
      </c>
      <c r="D148" s="267">
        <v>0.7293956422836133</v>
      </c>
      <c r="E148" s="266">
        <v>78063201</v>
      </c>
      <c r="F148" s="267">
        <v>0.7293956422836133</v>
      </c>
      <c r="G148" s="266">
        <v>78063201</v>
      </c>
      <c r="H148" s="268">
        <v>28961295</v>
      </c>
      <c r="I148" s="103"/>
      <c r="J148" s="104"/>
      <c r="K148" s="104"/>
      <c r="L148" s="104"/>
      <c r="M148" s="104"/>
      <c r="N148" s="104"/>
      <c r="O148" s="104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</row>
    <row r="149" spans="1:32" ht="12.75">
      <c r="A149" s="269"/>
      <c r="B149" s="270"/>
      <c r="C149" s="106"/>
      <c r="D149" s="114"/>
      <c r="E149" s="140"/>
      <c r="F149" s="116"/>
      <c r="G149" s="271"/>
      <c r="H149" s="271"/>
      <c r="I149" s="209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</row>
    <row r="150" spans="1:32" ht="12.75">
      <c r="A150" s="99" t="s">
        <v>8</v>
      </c>
      <c r="B150" s="149">
        <v>107024496</v>
      </c>
      <c r="C150" s="149">
        <v>78063201</v>
      </c>
      <c r="D150" s="228">
        <v>0.7293956422836133</v>
      </c>
      <c r="E150" s="149">
        <v>78063201</v>
      </c>
      <c r="F150" s="228">
        <v>0.7293956422836133</v>
      </c>
      <c r="G150" s="149">
        <v>78063201</v>
      </c>
      <c r="H150" s="205">
        <v>28961295</v>
      </c>
      <c r="I150" s="204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</row>
    <row r="151" spans="1:32" ht="12.75">
      <c r="A151" s="99"/>
      <c r="B151" s="126"/>
      <c r="C151" s="126"/>
      <c r="D151" s="122"/>
      <c r="E151" s="142"/>
      <c r="F151" s="107"/>
      <c r="G151" s="132"/>
      <c r="H151" s="132"/>
      <c r="I151" s="209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</row>
    <row r="152" spans="1:32" ht="12.75">
      <c r="A152" s="99" t="s">
        <v>55</v>
      </c>
      <c r="B152" s="126">
        <v>107024496</v>
      </c>
      <c r="C152" s="126">
        <v>78063201</v>
      </c>
      <c r="D152" s="114">
        <v>0.7293956422836133</v>
      </c>
      <c r="E152" s="126">
        <v>78063201</v>
      </c>
      <c r="F152" s="116">
        <v>0.7293956422836133</v>
      </c>
      <c r="G152" s="193">
        <v>78063201</v>
      </c>
      <c r="H152" s="118">
        <v>28961295</v>
      </c>
      <c r="I152" s="20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</row>
    <row r="153" spans="1:32" ht="13.5">
      <c r="A153" s="247" t="s">
        <v>56</v>
      </c>
      <c r="B153" s="121">
        <v>107024496</v>
      </c>
      <c r="C153" s="121">
        <v>78063201</v>
      </c>
      <c r="D153" s="122">
        <v>0.7293956422836133</v>
      </c>
      <c r="E153" s="153">
        <v>78063201</v>
      </c>
      <c r="F153" s="107">
        <v>0.7293956422836133</v>
      </c>
      <c r="G153" s="154">
        <v>78063201</v>
      </c>
      <c r="H153" s="109">
        <v>28961295</v>
      </c>
      <c r="I153" s="209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</row>
    <row r="154" spans="1:32" ht="13.5">
      <c r="A154" s="120" t="s">
        <v>16</v>
      </c>
      <c r="B154" s="121">
        <v>107024496</v>
      </c>
      <c r="C154" s="121">
        <v>78063201</v>
      </c>
      <c r="D154" s="122">
        <v>0.7293956422836133</v>
      </c>
      <c r="E154" s="121">
        <v>78063201</v>
      </c>
      <c r="F154" s="107">
        <v>0.7293956422836133</v>
      </c>
      <c r="G154" s="109">
        <v>78063201</v>
      </c>
      <c r="H154" s="109">
        <v>28961295</v>
      </c>
      <c r="I154" s="209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</row>
    <row r="155" spans="1:32" ht="13.5">
      <c r="A155" s="165"/>
      <c r="B155" s="143"/>
      <c r="C155" s="143"/>
      <c r="D155" s="144"/>
      <c r="E155" s="166"/>
      <c r="F155" s="146"/>
      <c r="G155" s="167"/>
      <c r="H155" s="109"/>
      <c r="I155" s="209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</row>
    <row r="156" spans="1:32" ht="12.75">
      <c r="A156" s="273" t="s">
        <v>57</v>
      </c>
      <c r="B156" s="274">
        <v>7053000000</v>
      </c>
      <c r="C156" s="274">
        <v>6019981618</v>
      </c>
      <c r="D156" s="275">
        <v>0.8535348955054587</v>
      </c>
      <c r="E156" s="274">
        <v>6019981618</v>
      </c>
      <c r="F156" s="275">
        <v>0.8535348955054587</v>
      </c>
      <c r="G156" s="274">
        <v>6019981618</v>
      </c>
      <c r="H156" s="276">
        <v>1033018382</v>
      </c>
      <c r="I156" s="277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</row>
    <row r="157" spans="1:32" ht="12.75">
      <c r="A157" s="99" t="s">
        <v>58</v>
      </c>
      <c r="B157" s="106" t="s">
        <v>0</v>
      </c>
      <c r="C157" s="106"/>
      <c r="D157" s="279"/>
      <c r="E157" s="142"/>
      <c r="F157" s="280"/>
      <c r="G157" s="118"/>
      <c r="H157" s="109"/>
      <c r="I157" s="209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</row>
    <row r="158" spans="1:32" ht="12.75">
      <c r="A158" s="99"/>
      <c r="B158" s="106"/>
      <c r="C158" s="106"/>
      <c r="D158" s="128"/>
      <c r="E158" s="196"/>
      <c r="F158" s="191"/>
      <c r="G158" s="193"/>
      <c r="H158" s="118"/>
      <c r="I158" s="209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</row>
    <row r="159" spans="1:32" ht="13.5">
      <c r="A159" s="247" t="s">
        <v>59</v>
      </c>
      <c r="B159" s="121">
        <v>1382500000</v>
      </c>
      <c r="C159" s="121">
        <v>733496455</v>
      </c>
      <c r="D159" s="122">
        <v>0.5305580144665462</v>
      </c>
      <c r="E159" s="121">
        <v>733496455</v>
      </c>
      <c r="F159" s="122">
        <v>0.5305580144665462</v>
      </c>
      <c r="G159" s="121">
        <v>733496455</v>
      </c>
      <c r="H159" s="132">
        <v>649003545</v>
      </c>
      <c r="I159" s="136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</row>
    <row r="160" spans="1:32" ht="13.5">
      <c r="A160" s="247"/>
      <c r="B160" s="121"/>
      <c r="C160" s="132"/>
      <c r="D160" s="281"/>
      <c r="E160" s="166"/>
      <c r="F160" s="282"/>
      <c r="G160" s="132"/>
      <c r="H160" s="132"/>
      <c r="I160" s="209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</row>
    <row r="161" spans="1:32" ht="13.5">
      <c r="A161" s="182" t="s">
        <v>104</v>
      </c>
      <c r="B161" s="211">
        <v>454500000</v>
      </c>
      <c r="C161" s="211">
        <v>276680414</v>
      </c>
      <c r="D161" s="214">
        <v>0.6087577865786579</v>
      </c>
      <c r="E161" s="213">
        <v>276680414</v>
      </c>
      <c r="F161" s="212">
        <v>0.6087577865786579</v>
      </c>
      <c r="G161" s="215">
        <v>276680414</v>
      </c>
      <c r="H161" s="215">
        <v>177819586</v>
      </c>
      <c r="I161" s="209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</row>
    <row r="162" spans="1:32" ht="13.5">
      <c r="A162" s="283" t="s">
        <v>16</v>
      </c>
      <c r="B162" s="143">
        <v>454500000</v>
      </c>
      <c r="C162" s="121">
        <v>276680414</v>
      </c>
      <c r="D162" s="284">
        <v>0.6087577865786579</v>
      </c>
      <c r="E162" s="226">
        <v>276680414</v>
      </c>
      <c r="F162" s="225">
        <v>0.6087577865786579</v>
      </c>
      <c r="G162" s="96">
        <v>276680414</v>
      </c>
      <c r="H162" s="167">
        <v>177819586</v>
      </c>
      <c r="I162" s="209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</row>
    <row r="163" spans="1:32" ht="13.5">
      <c r="A163" s="182"/>
      <c r="B163" s="160"/>
      <c r="C163" s="160"/>
      <c r="D163" s="285"/>
      <c r="E163" s="213"/>
      <c r="F163" s="212"/>
      <c r="G163" s="215"/>
      <c r="H163" s="215"/>
      <c r="I163" s="209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</row>
    <row r="164" spans="1:32" ht="13.5">
      <c r="A164" s="283" t="s">
        <v>20</v>
      </c>
      <c r="B164" s="143">
        <v>928000000</v>
      </c>
      <c r="C164" s="149">
        <v>456816041</v>
      </c>
      <c r="D164" s="228">
        <v>0.49225866487068964</v>
      </c>
      <c r="E164" s="286">
        <v>456816041</v>
      </c>
      <c r="F164" s="101">
        <v>0.49225866487068964</v>
      </c>
      <c r="G164" s="230">
        <v>456816041</v>
      </c>
      <c r="H164" s="287">
        <v>471183959</v>
      </c>
      <c r="I164" s="209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</row>
    <row r="165" spans="1:32" ht="13.5">
      <c r="A165" s="120" t="s">
        <v>16</v>
      </c>
      <c r="B165" s="121">
        <v>928000000</v>
      </c>
      <c r="C165" s="121">
        <v>456816041</v>
      </c>
      <c r="D165" s="288">
        <v>0.49225866487068964</v>
      </c>
      <c r="E165" s="123">
        <v>456816041</v>
      </c>
      <c r="F165" s="107">
        <v>0.49225866487068964</v>
      </c>
      <c r="G165" s="108">
        <v>456816041</v>
      </c>
      <c r="H165" s="109">
        <v>471183959</v>
      </c>
      <c r="I165" s="209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</row>
    <row r="166" spans="1:32" ht="13.5">
      <c r="A166" s="159"/>
      <c r="B166" s="160"/>
      <c r="C166" s="160"/>
      <c r="D166" s="289"/>
      <c r="E166" s="213"/>
      <c r="F166" s="212"/>
      <c r="G166" s="164"/>
      <c r="H166" s="164"/>
      <c r="I166" s="209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</row>
    <row r="167" spans="1:32" ht="13.5">
      <c r="A167" s="165" t="s">
        <v>60</v>
      </c>
      <c r="B167" s="143"/>
      <c r="C167" s="143"/>
      <c r="D167" s="290"/>
      <c r="E167" s="229"/>
      <c r="F167" s="101"/>
      <c r="G167" s="147"/>
      <c r="H167" s="291"/>
      <c r="I167" s="209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</row>
    <row r="168" spans="1:32" ht="13.5">
      <c r="A168" s="120" t="s">
        <v>61</v>
      </c>
      <c r="B168" s="121">
        <v>5670500000</v>
      </c>
      <c r="C168" s="121">
        <v>5286485163</v>
      </c>
      <c r="D168" s="122">
        <v>0.9322784874349704</v>
      </c>
      <c r="E168" s="121">
        <v>5286485163</v>
      </c>
      <c r="F168" s="122">
        <v>0.9322784874349704</v>
      </c>
      <c r="G168" s="121">
        <v>5286485163</v>
      </c>
      <c r="H168" s="132">
        <v>384014837</v>
      </c>
      <c r="I168" s="136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</row>
    <row r="169" spans="1:32" ht="13.5">
      <c r="A169" s="120"/>
      <c r="B169" s="121"/>
      <c r="C169" s="121"/>
      <c r="D169" s="117"/>
      <c r="E169" s="115"/>
      <c r="F169" s="116"/>
      <c r="G169" s="117"/>
      <c r="H169" s="118"/>
      <c r="I169" s="209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</row>
    <row r="170" spans="1:32" ht="13.5">
      <c r="A170" s="120" t="s">
        <v>19</v>
      </c>
      <c r="B170" s="121">
        <v>20500000</v>
      </c>
      <c r="C170" s="126">
        <v>18050585</v>
      </c>
      <c r="D170" s="275">
        <v>0.8805163414634146</v>
      </c>
      <c r="E170" s="292">
        <v>18050585</v>
      </c>
      <c r="F170" s="293">
        <v>0.8805163414634146</v>
      </c>
      <c r="G170" s="276">
        <v>18050585</v>
      </c>
      <c r="H170" s="118">
        <v>2449415</v>
      </c>
      <c r="I170" s="294"/>
      <c r="J170" s="295"/>
      <c r="K170" s="295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</row>
    <row r="171" spans="1:32" ht="13.5">
      <c r="A171" s="120" t="s">
        <v>16</v>
      </c>
      <c r="B171" s="121">
        <v>20500000</v>
      </c>
      <c r="C171" s="121">
        <v>18050585</v>
      </c>
      <c r="D171" s="251">
        <v>0.8805163414634146</v>
      </c>
      <c r="E171" s="153">
        <v>18050585</v>
      </c>
      <c r="F171" s="129">
        <v>0.8805163414634146</v>
      </c>
      <c r="G171" s="154">
        <v>18050585</v>
      </c>
      <c r="H171" s="109">
        <v>2449415</v>
      </c>
      <c r="I171" s="209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</row>
    <row r="172" spans="1:32" ht="13.5">
      <c r="A172" s="120"/>
      <c r="B172" s="121"/>
      <c r="C172" s="121"/>
      <c r="D172" s="117"/>
      <c r="E172" s="140"/>
      <c r="F172" s="116"/>
      <c r="G172" s="118"/>
      <c r="H172" s="118"/>
      <c r="I172" s="209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</row>
    <row r="173" spans="1:32" ht="13.5">
      <c r="A173" s="247" t="s">
        <v>62</v>
      </c>
      <c r="B173" s="106"/>
      <c r="C173" s="121"/>
      <c r="D173" s="296"/>
      <c r="E173" s="297"/>
      <c r="F173" s="298"/>
      <c r="G173" s="109"/>
      <c r="H173" s="109"/>
      <c r="I173" s="209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</row>
    <row r="174" spans="1:32" ht="13.5">
      <c r="A174" s="283" t="s">
        <v>63</v>
      </c>
      <c r="B174" s="143">
        <v>5650000000</v>
      </c>
      <c r="C174" s="205">
        <v>5268434578</v>
      </c>
      <c r="D174" s="275">
        <v>0.9324662969911505</v>
      </c>
      <c r="E174" s="299">
        <v>5268434578</v>
      </c>
      <c r="F174" s="293">
        <v>0.9324662969911505</v>
      </c>
      <c r="G174" s="93">
        <v>5268434578</v>
      </c>
      <c r="H174" s="151">
        <v>381565422</v>
      </c>
      <c r="I174" s="209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</row>
    <row r="175" spans="1:32" ht="13.5">
      <c r="A175" s="120" t="s">
        <v>16</v>
      </c>
      <c r="B175" s="121">
        <v>5650000000</v>
      </c>
      <c r="C175" s="132">
        <v>5268434578</v>
      </c>
      <c r="D175" s="300">
        <v>0.9324662969911505</v>
      </c>
      <c r="E175" s="301">
        <v>5268434578</v>
      </c>
      <c r="F175" s="302">
        <v>0.9324662969911505</v>
      </c>
      <c r="G175" s="125">
        <v>5268434578</v>
      </c>
      <c r="H175" s="109">
        <v>381565422</v>
      </c>
      <c r="I175" s="209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</row>
    <row r="176" spans="1:32" ht="13.5">
      <c r="A176" s="120"/>
      <c r="B176" s="121"/>
      <c r="C176" s="132"/>
      <c r="D176" s="296"/>
      <c r="E176" s="303"/>
      <c r="F176" s="298"/>
      <c r="G176" s="125"/>
      <c r="H176" s="109"/>
      <c r="I176" s="209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</row>
    <row r="177" spans="1:32" ht="12.75">
      <c r="A177" s="99" t="s">
        <v>9</v>
      </c>
      <c r="B177" s="100">
        <v>7351575504</v>
      </c>
      <c r="C177" s="100">
        <v>5970994220.91</v>
      </c>
      <c r="D177" s="130">
        <v>0.8122060662590183</v>
      </c>
      <c r="E177" s="100">
        <v>1736994220.91</v>
      </c>
      <c r="F177" s="298">
        <v>0.23627509776168384</v>
      </c>
      <c r="G177" s="100">
        <v>1089253952.91</v>
      </c>
      <c r="H177" s="102">
        <v>1192505779.0900002</v>
      </c>
      <c r="I177" s="103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</row>
    <row r="178" spans="1:32" ht="12.75">
      <c r="A178" s="99"/>
      <c r="B178" s="100"/>
      <c r="C178" s="102"/>
      <c r="D178" s="117"/>
      <c r="E178" s="115"/>
      <c r="F178" s="116"/>
      <c r="G178" s="117"/>
      <c r="H178" s="118"/>
      <c r="I178" s="209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</row>
    <row r="179" spans="1:32" ht="13.5">
      <c r="A179" s="184" t="s">
        <v>10</v>
      </c>
      <c r="B179" s="304">
        <v>6357900000</v>
      </c>
      <c r="C179" s="305">
        <v>5970994220.91</v>
      </c>
      <c r="D179" s="252">
        <v>0.9391456645920823</v>
      </c>
      <c r="E179" s="196">
        <v>1736994220.91</v>
      </c>
      <c r="F179" s="191">
        <v>0.2732025072602589</v>
      </c>
      <c r="G179" s="118">
        <v>1089253952.91</v>
      </c>
      <c r="H179" s="118">
        <v>386905779.09000015</v>
      </c>
      <c r="I179" s="306"/>
      <c r="J179" s="307"/>
      <c r="K179" s="307"/>
      <c r="L179" s="307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</row>
    <row r="180" spans="1:33" ht="13.5">
      <c r="A180" s="184" t="s">
        <v>118</v>
      </c>
      <c r="B180" s="308">
        <v>6357900000</v>
      </c>
      <c r="C180" s="132">
        <v>5970994220.91</v>
      </c>
      <c r="D180" s="300">
        <v>0.9391456645920823</v>
      </c>
      <c r="E180" s="309">
        <v>1736994220.91</v>
      </c>
      <c r="F180" s="302">
        <v>0.2732025072602589</v>
      </c>
      <c r="G180" s="108">
        <v>1089253952.91</v>
      </c>
      <c r="H180" s="167">
        <v>386905779.09000015</v>
      </c>
      <c r="I180" s="209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141"/>
    </row>
    <row r="181" spans="1:32" ht="13.5">
      <c r="A181" s="195"/>
      <c r="B181" s="178"/>
      <c r="C181" s="179"/>
      <c r="D181" s="128"/>
      <c r="E181" s="127"/>
      <c r="F181" s="191"/>
      <c r="G181" s="117"/>
      <c r="H181" s="151"/>
      <c r="I181" s="209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</row>
    <row r="182" spans="1:32" ht="13.5">
      <c r="A182" s="184" t="s">
        <v>10</v>
      </c>
      <c r="B182" s="304">
        <v>188075504</v>
      </c>
      <c r="C182" s="305">
        <v>188075504</v>
      </c>
      <c r="D182" s="252">
        <v>1</v>
      </c>
      <c r="E182" s="196">
        <v>188075504</v>
      </c>
      <c r="F182" s="191">
        <v>1</v>
      </c>
      <c r="G182" s="118">
        <v>0</v>
      </c>
      <c r="H182" s="118">
        <v>0</v>
      </c>
      <c r="I182" s="209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</row>
    <row r="183" spans="1:32" ht="13.5">
      <c r="A183" s="184" t="s">
        <v>132</v>
      </c>
      <c r="B183" s="308">
        <v>188075504</v>
      </c>
      <c r="C183" s="132">
        <v>188075504</v>
      </c>
      <c r="D183" s="300">
        <v>1</v>
      </c>
      <c r="E183" s="309">
        <v>188075504</v>
      </c>
      <c r="F183" s="302">
        <v>1</v>
      </c>
      <c r="G183" s="108">
        <v>0</v>
      </c>
      <c r="H183" s="167">
        <v>0</v>
      </c>
      <c r="I183" s="209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</row>
    <row r="184" spans="1:32" ht="13.5">
      <c r="A184" s="195"/>
      <c r="B184" s="178"/>
      <c r="C184" s="179"/>
      <c r="D184" s="128"/>
      <c r="E184" s="127"/>
      <c r="F184" s="191"/>
      <c r="G184" s="117"/>
      <c r="H184" s="151"/>
      <c r="I184" s="209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</row>
    <row r="185" spans="1:32" ht="13.5">
      <c r="A185" s="120" t="s">
        <v>64</v>
      </c>
      <c r="B185" s="121">
        <v>805600000</v>
      </c>
      <c r="C185" s="121">
        <v>0</v>
      </c>
      <c r="D185" s="122">
        <v>0</v>
      </c>
      <c r="E185" s="121">
        <v>0</v>
      </c>
      <c r="F185" s="107">
        <v>0</v>
      </c>
      <c r="G185" s="121">
        <v>0</v>
      </c>
      <c r="H185" s="132">
        <v>805600000</v>
      </c>
      <c r="I185" s="136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</row>
    <row r="186" spans="1:32" ht="13.5">
      <c r="A186" s="120"/>
      <c r="B186" s="121"/>
      <c r="C186" s="132"/>
      <c r="D186" s="121"/>
      <c r="E186" s="170"/>
      <c r="F186" s="107"/>
      <c r="G186" s="176"/>
      <c r="H186" s="132"/>
      <c r="I186" s="136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</row>
    <row r="187" spans="1:32" ht="13.5">
      <c r="A187" s="206" t="s">
        <v>65</v>
      </c>
      <c r="B187" s="121"/>
      <c r="C187" s="132"/>
      <c r="D187" s="121"/>
      <c r="E187" s="170"/>
      <c r="F187" s="107"/>
      <c r="G187" s="176"/>
      <c r="H187" s="132"/>
      <c r="I187" s="136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</row>
    <row r="188" spans="1:32" ht="13.5">
      <c r="A188" s="120" t="s">
        <v>120</v>
      </c>
      <c r="B188" s="121"/>
      <c r="C188" s="132"/>
      <c r="D188" s="121"/>
      <c r="E188" s="170"/>
      <c r="F188" s="107"/>
      <c r="G188" s="176"/>
      <c r="H188" s="132"/>
      <c r="I188" s="136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</row>
    <row r="189" spans="1:32" ht="13.5">
      <c r="A189" s="120" t="s">
        <v>121</v>
      </c>
      <c r="B189" s="121">
        <v>805600000</v>
      </c>
      <c r="C189" s="172">
        <v>0</v>
      </c>
      <c r="D189" s="122">
        <v>0</v>
      </c>
      <c r="E189" s="157">
        <v>0</v>
      </c>
      <c r="F189" s="107">
        <v>0</v>
      </c>
      <c r="G189" s="310">
        <v>0</v>
      </c>
      <c r="H189" s="151">
        <v>805600000</v>
      </c>
      <c r="I189" s="136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</row>
    <row r="190" spans="1:32" ht="13.5">
      <c r="A190" s="206" t="s">
        <v>16</v>
      </c>
      <c r="B190" s="121">
        <v>805600000</v>
      </c>
      <c r="C190" s="132">
        <v>0</v>
      </c>
      <c r="D190" s="300">
        <v>0</v>
      </c>
      <c r="E190" s="311">
        <v>0</v>
      </c>
      <c r="F190" s="302">
        <v>0</v>
      </c>
      <c r="G190" s="176">
        <v>0</v>
      </c>
      <c r="H190" s="132">
        <v>805600000</v>
      </c>
      <c r="I190" s="136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</row>
    <row r="191" spans="1:32" ht="14.25" thickBot="1">
      <c r="A191" s="195"/>
      <c r="B191" s="121"/>
      <c r="C191" s="132"/>
      <c r="D191" s="122"/>
      <c r="E191" s="170"/>
      <c r="F191" s="107"/>
      <c r="G191" s="176"/>
      <c r="H191" s="132"/>
      <c r="I191" s="136"/>
      <c r="J191" s="137"/>
      <c r="K191" s="137"/>
      <c r="L191" s="137"/>
      <c r="M191" s="137"/>
      <c r="N191" s="137"/>
      <c r="O191" s="137"/>
      <c r="P191" s="137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</row>
    <row r="192" spans="1:32" ht="18" thickBot="1">
      <c r="A192" s="312" t="s">
        <v>11</v>
      </c>
      <c r="B192" s="313">
        <v>56272000000</v>
      </c>
      <c r="C192" s="313">
        <v>34757547258.91</v>
      </c>
      <c r="D192" s="314">
        <v>0.617670373523422</v>
      </c>
      <c r="E192" s="313">
        <v>30523547258.91</v>
      </c>
      <c r="F192" s="314">
        <v>0.5424286902706497</v>
      </c>
      <c r="G192" s="313">
        <v>29596277068.91</v>
      </c>
      <c r="H192" s="315">
        <v>21514452741.089996</v>
      </c>
      <c r="I192" s="262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</row>
    <row r="193" spans="2:20" ht="12.75">
      <c r="B193" s="316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</row>
    <row r="194" spans="2:20" ht="12.75">
      <c r="B194" s="317"/>
      <c r="E194" s="317"/>
      <c r="G194" s="317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</row>
    <row r="195" spans="1:20" ht="12.75">
      <c r="A195" s="318"/>
      <c r="B195" s="141"/>
      <c r="C195" s="319"/>
      <c r="E195" s="318"/>
      <c r="G195" s="317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</row>
    <row r="196" spans="2:20" ht="12.75">
      <c r="B196" s="141"/>
      <c r="C196" s="320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</row>
    <row r="197" spans="2:20" ht="13.5">
      <c r="B197" s="141"/>
      <c r="E197" s="317"/>
      <c r="H197" s="32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</row>
    <row r="198" spans="2:20" ht="12.75">
      <c r="B198" s="322"/>
      <c r="C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</row>
    <row r="199" spans="2:20" ht="12.75">
      <c r="B199" s="141"/>
      <c r="C199" s="141"/>
      <c r="E199" s="320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</row>
    <row r="200" spans="2:20" ht="12.75">
      <c r="B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</row>
    <row r="201" spans="2:20" ht="12.75">
      <c r="B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</row>
    <row r="202" spans="2:20" ht="12.75">
      <c r="B202" s="317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</row>
    <row r="203" spans="2:20" ht="12.75">
      <c r="B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</row>
    <row r="204" spans="9:20" ht="12.75"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</row>
    <row r="205" spans="9:20" ht="12.75"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</row>
    <row r="206" spans="9:20" ht="12.75"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</row>
    <row r="207" spans="9:20" ht="12.75"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</row>
    <row r="208" spans="9:20" ht="12.75"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</row>
    <row r="209" spans="9:20" ht="12.75"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</row>
    <row r="210" spans="9:20" ht="12.75"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</row>
    <row r="211" spans="9:20" ht="12.75"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</row>
    <row r="212" spans="9:20" ht="12.75"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</row>
    <row r="213" spans="9:20" ht="12.75"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</row>
  </sheetData>
  <sheetProtection/>
  <mergeCells count="2">
    <mergeCell ref="A1:H1"/>
    <mergeCell ref="A4:H4"/>
  </mergeCells>
  <printOptions horizontalCentered="1" verticalCentered="1"/>
  <pageMargins left="0.4330708661417323" right="0.2362204724409449" top="0.7874015748031497" bottom="0.3937007874015748" header="0.3937007874015748" footer="0.1968503937007874"/>
  <pageSetup errors="blank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4" t="s">
        <v>14</v>
      </c>
      <c r="B1" s="1">
        <f>SUM(B2)</f>
        <v>5957490340</v>
      </c>
      <c r="C1" s="36" t="s">
        <v>78</v>
      </c>
      <c r="D1" s="36" t="s">
        <v>77</v>
      </c>
      <c r="E1" s="36"/>
      <c r="F1" s="37"/>
      <c r="G1" s="38"/>
      <c r="H1" s="8" t="s">
        <v>14</v>
      </c>
      <c r="I1" s="12">
        <f>I4+I7+I9+I18+I59</f>
        <v>8281198543</v>
      </c>
    </row>
    <row r="2" spans="1:9" ht="13.5">
      <c r="A2" s="5"/>
      <c r="B2" s="2">
        <f>B4+B7+B10</f>
        <v>5957490340</v>
      </c>
      <c r="C2" s="39"/>
      <c r="D2" s="39"/>
      <c r="E2" s="39"/>
      <c r="F2" s="37"/>
      <c r="G2" s="38"/>
      <c r="H2" s="13" t="s">
        <v>0</v>
      </c>
      <c r="I2" s="14"/>
    </row>
    <row r="3" spans="1:9" ht="13.5">
      <c r="A3" s="5"/>
      <c r="B3" s="2"/>
      <c r="C3" s="36" t="s">
        <v>78</v>
      </c>
      <c r="D3" s="36" t="s">
        <v>77</v>
      </c>
      <c r="E3" s="36" t="s">
        <v>77</v>
      </c>
      <c r="F3" s="39"/>
      <c r="G3" s="40"/>
      <c r="H3" s="8" t="s">
        <v>15</v>
      </c>
      <c r="I3" s="12">
        <f>SUM(I4)</f>
        <v>5347461000</v>
      </c>
    </row>
    <row r="4" spans="1:9" ht="13.5">
      <c r="A4" s="4" t="s">
        <v>15</v>
      </c>
      <c r="B4" s="1">
        <f>B5</f>
        <v>5240788584</v>
      </c>
      <c r="C4" s="39" t="s">
        <v>0</v>
      </c>
      <c r="D4" s="36"/>
      <c r="E4" s="36"/>
      <c r="F4" s="36"/>
      <c r="G4" s="40" t="s">
        <v>79</v>
      </c>
      <c r="H4" s="10" t="s">
        <v>16</v>
      </c>
      <c r="I4" s="11">
        <v>5347461000</v>
      </c>
    </row>
    <row r="5" spans="1:9" ht="13.5">
      <c r="A5" s="6" t="s">
        <v>16</v>
      </c>
      <c r="B5" s="3">
        <v>5240788584</v>
      </c>
      <c r="C5" s="39"/>
      <c r="D5" s="36"/>
      <c r="E5" s="36"/>
      <c r="F5" s="36"/>
      <c r="G5" s="40"/>
      <c r="H5" s="10"/>
      <c r="I5" s="11"/>
    </row>
    <row r="6" spans="1:9" ht="13.5">
      <c r="A6" s="6"/>
      <c r="B6" s="3"/>
      <c r="C6" s="36" t="s">
        <v>78</v>
      </c>
      <c r="D6" s="36" t="s">
        <v>77</v>
      </c>
      <c r="E6" s="36" t="s">
        <v>80</v>
      </c>
      <c r="F6" s="36"/>
      <c r="G6" s="40"/>
      <c r="H6" s="8" t="s">
        <v>21</v>
      </c>
      <c r="I6" s="9">
        <f>I7</f>
        <v>300150000</v>
      </c>
    </row>
    <row r="7" spans="1:9" ht="13.5">
      <c r="A7" s="8" t="s">
        <v>21</v>
      </c>
      <c r="B7" s="9">
        <f>B8</f>
        <v>300000000</v>
      </c>
      <c r="C7" s="39"/>
      <c r="D7" s="36"/>
      <c r="E7" s="36"/>
      <c r="F7" s="36"/>
      <c r="G7" s="40" t="s">
        <v>79</v>
      </c>
      <c r="H7" s="10" t="s">
        <v>16</v>
      </c>
      <c r="I7" s="11">
        <v>300150000</v>
      </c>
    </row>
    <row r="8" spans="1:9" ht="13.5">
      <c r="A8" s="10" t="s">
        <v>16</v>
      </c>
      <c r="B8" s="11">
        <v>300000000</v>
      </c>
      <c r="C8" s="39"/>
      <c r="D8" s="36"/>
      <c r="E8" s="36"/>
      <c r="F8" s="36"/>
      <c r="G8" s="40"/>
      <c r="H8" s="10"/>
      <c r="I8" s="11"/>
    </row>
    <row r="9" spans="1:9" ht="13.5">
      <c r="A9" s="10"/>
      <c r="B9" s="11"/>
      <c r="C9" s="36" t="s">
        <v>78</v>
      </c>
      <c r="D9" s="36" t="s">
        <v>77</v>
      </c>
      <c r="E9" s="36" t="s">
        <v>81</v>
      </c>
      <c r="F9" s="36" t="s">
        <v>0</v>
      </c>
      <c r="G9" s="40" t="s">
        <v>0</v>
      </c>
      <c r="H9" s="8" t="s">
        <v>17</v>
      </c>
      <c r="I9" s="12">
        <f>I12+I15</f>
        <v>496192660</v>
      </c>
    </row>
    <row r="10" spans="1:9" ht="13.5">
      <c r="A10" s="8" t="s">
        <v>17</v>
      </c>
      <c r="B10" s="12">
        <f>B11</f>
        <v>416701756</v>
      </c>
      <c r="C10" s="39" t="s">
        <v>0</v>
      </c>
      <c r="D10" s="39"/>
      <c r="E10" s="39"/>
      <c r="F10" s="39"/>
      <c r="G10" s="40" t="s">
        <v>79</v>
      </c>
      <c r="H10" s="10" t="s">
        <v>16</v>
      </c>
      <c r="I10" s="11">
        <f>I13+I16</f>
        <v>496192660</v>
      </c>
    </row>
    <row r="11" spans="1:9" ht="13.5">
      <c r="A11" s="10" t="s">
        <v>16</v>
      </c>
      <c r="B11" s="11">
        <f>B14+B17</f>
        <v>416701756</v>
      </c>
      <c r="C11" s="39"/>
      <c r="D11" s="39"/>
      <c r="E11" s="39"/>
      <c r="F11" s="39"/>
      <c r="G11" s="40"/>
      <c r="H11" s="10"/>
      <c r="I11" s="11"/>
    </row>
    <row r="12" spans="1:9" ht="13.5">
      <c r="A12" s="10"/>
      <c r="B12" s="11"/>
      <c r="C12" s="36" t="s">
        <v>78</v>
      </c>
      <c r="D12" s="36" t="s">
        <v>77</v>
      </c>
      <c r="E12" s="36" t="s">
        <v>81</v>
      </c>
      <c r="F12" s="36" t="s">
        <v>77</v>
      </c>
      <c r="G12" s="40"/>
      <c r="H12" s="13" t="s">
        <v>22</v>
      </c>
      <c r="I12" s="9">
        <f>I13</f>
        <v>346943554</v>
      </c>
    </row>
    <row r="13" spans="1:9" ht="13.5">
      <c r="A13" s="13" t="s">
        <v>22</v>
      </c>
      <c r="B13" s="9">
        <f>B14</f>
        <v>283164473</v>
      </c>
      <c r="C13" s="36"/>
      <c r="D13" s="36"/>
      <c r="E13" s="36"/>
      <c r="F13" s="36"/>
      <c r="G13" s="40" t="s">
        <v>79</v>
      </c>
      <c r="H13" s="10" t="s">
        <v>16</v>
      </c>
      <c r="I13" s="11">
        <v>346943554</v>
      </c>
    </row>
    <row r="14" spans="1:9" ht="13.5">
      <c r="A14" s="10" t="s">
        <v>16</v>
      </c>
      <c r="B14" s="11">
        <v>283164473</v>
      </c>
      <c r="C14" s="36"/>
      <c r="D14" s="36"/>
      <c r="E14" s="36"/>
      <c r="F14" s="36"/>
      <c r="G14" s="40"/>
      <c r="H14" s="10"/>
      <c r="I14" s="11"/>
    </row>
    <row r="15" spans="1:9" ht="13.5">
      <c r="A15" s="10"/>
      <c r="B15" s="11"/>
      <c r="C15" s="36" t="s">
        <v>78</v>
      </c>
      <c r="D15" s="36" t="s">
        <v>77</v>
      </c>
      <c r="E15" s="36" t="s">
        <v>81</v>
      </c>
      <c r="F15" s="36" t="s">
        <v>77</v>
      </c>
      <c r="G15" s="40"/>
      <c r="H15" s="13" t="s">
        <v>23</v>
      </c>
      <c r="I15" s="9">
        <f>I16</f>
        <v>149249106</v>
      </c>
    </row>
    <row r="16" spans="1:9" ht="13.5">
      <c r="A16" s="13" t="s">
        <v>23</v>
      </c>
      <c r="B16" s="9">
        <f>B17</f>
        <v>133537283</v>
      </c>
      <c r="C16" s="36"/>
      <c r="D16" s="36"/>
      <c r="E16" s="36"/>
      <c r="F16" s="36"/>
      <c r="G16" s="40" t="s">
        <v>79</v>
      </c>
      <c r="H16" s="10" t="s">
        <v>16</v>
      </c>
      <c r="I16" s="11">
        <v>149249106</v>
      </c>
    </row>
    <row r="17" spans="1:9" ht="13.5">
      <c r="A17" s="10" t="s">
        <v>16</v>
      </c>
      <c r="B17" s="11">
        <v>133537283</v>
      </c>
      <c r="C17" s="36"/>
      <c r="D17" s="36"/>
      <c r="E17" s="36"/>
      <c r="F17" s="36"/>
      <c r="G17" s="40"/>
      <c r="H17" s="10"/>
      <c r="I17" s="11"/>
    </row>
    <row r="18" spans="1:9" ht="13.5">
      <c r="A18" s="10"/>
      <c r="B18" s="11"/>
      <c r="C18" s="36" t="s">
        <v>78</v>
      </c>
      <c r="D18" s="36" t="s">
        <v>77</v>
      </c>
      <c r="E18" s="36" t="s">
        <v>82</v>
      </c>
      <c r="F18" s="39"/>
      <c r="G18" s="40"/>
      <c r="H18" s="8" t="s">
        <v>18</v>
      </c>
      <c r="I18" s="12">
        <f>SUM(I19)</f>
        <v>2031883208</v>
      </c>
    </row>
    <row r="19" spans="1:9" ht="13.5">
      <c r="A19" s="8" t="s">
        <v>18</v>
      </c>
      <c r="B19" s="12">
        <f>SUM(B20)</f>
        <v>1842291745</v>
      </c>
      <c r="C19" s="39" t="s">
        <v>0</v>
      </c>
      <c r="D19" s="39"/>
      <c r="E19" s="39"/>
      <c r="F19" s="39"/>
      <c r="G19" s="40" t="s">
        <v>79</v>
      </c>
      <c r="H19" s="10" t="s">
        <v>16</v>
      </c>
      <c r="I19" s="11">
        <f>I22+I24+I27+I30+I33+I36+I39+I42+I45+I48+I51+I54</f>
        <v>2031883208</v>
      </c>
    </row>
    <row r="20" spans="1:9" ht="13.5">
      <c r="A20" s="10" t="s">
        <v>16</v>
      </c>
      <c r="B20" s="11">
        <f>B23+B25+B28+B31+B34+B37+B40+B43+B46+B49+B52+B55</f>
        <v>1842291745</v>
      </c>
      <c r="C20" s="39"/>
      <c r="D20" s="39"/>
      <c r="E20" s="39"/>
      <c r="F20" s="39"/>
      <c r="G20" s="40"/>
      <c r="H20" s="10"/>
      <c r="I20" s="11"/>
    </row>
    <row r="21" spans="1:9" ht="13.5">
      <c r="A21" s="10"/>
      <c r="B21" s="11"/>
      <c r="C21" s="39" t="s">
        <v>78</v>
      </c>
      <c r="D21" s="39" t="s">
        <v>77</v>
      </c>
      <c r="E21" s="39" t="s">
        <v>82</v>
      </c>
      <c r="F21" s="39" t="s">
        <v>77</v>
      </c>
      <c r="G21" s="40"/>
      <c r="H21" s="13" t="s">
        <v>24</v>
      </c>
      <c r="I21" s="9">
        <f>I22</f>
        <v>110060000</v>
      </c>
    </row>
    <row r="22" spans="1:9" ht="13.5">
      <c r="A22" s="13" t="s">
        <v>24</v>
      </c>
      <c r="B22" s="9">
        <f>B23</f>
        <v>100000000</v>
      </c>
      <c r="C22" s="39"/>
      <c r="D22" s="39"/>
      <c r="E22" s="39"/>
      <c r="F22" s="39"/>
      <c r="G22" s="40" t="s">
        <v>79</v>
      </c>
      <c r="H22" s="10" t="s">
        <v>16</v>
      </c>
      <c r="I22" s="11">
        <v>110060000</v>
      </c>
    </row>
    <row r="23" spans="1:9" ht="13.5">
      <c r="A23" s="10" t="s">
        <v>16</v>
      </c>
      <c r="B23" s="11">
        <v>100000000</v>
      </c>
      <c r="C23" s="39"/>
      <c r="D23" s="39"/>
      <c r="E23" s="39"/>
      <c r="F23" s="39"/>
      <c r="G23" s="40"/>
      <c r="H23" s="10"/>
      <c r="I23" s="11"/>
    </row>
    <row r="24" spans="1:9" ht="13.5">
      <c r="A24" s="10"/>
      <c r="B24" s="11"/>
      <c r="C24" s="39" t="s">
        <v>78</v>
      </c>
      <c r="D24" s="39" t="s">
        <v>77</v>
      </c>
      <c r="E24" s="39" t="s">
        <v>82</v>
      </c>
      <c r="F24" s="39" t="s">
        <v>83</v>
      </c>
      <c r="G24" s="40"/>
      <c r="H24" s="13" t="s">
        <v>25</v>
      </c>
      <c r="I24" s="9">
        <f>I25</f>
        <v>96353715</v>
      </c>
    </row>
    <row r="25" spans="1:9" ht="13.5">
      <c r="A25" s="13" t="s">
        <v>25</v>
      </c>
      <c r="B25" s="9">
        <f>B26</f>
        <v>96295937</v>
      </c>
      <c r="C25" s="39"/>
      <c r="D25" s="39"/>
      <c r="E25" s="39"/>
      <c r="F25" s="39"/>
      <c r="G25" s="40" t="s">
        <v>79</v>
      </c>
      <c r="H25" s="10" t="s">
        <v>26</v>
      </c>
      <c r="I25" s="11">
        <v>96353715</v>
      </c>
    </row>
    <row r="26" spans="1:9" ht="13.5">
      <c r="A26" s="10" t="s">
        <v>26</v>
      </c>
      <c r="B26" s="11">
        <v>96295937</v>
      </c>
      <c r="C26" s="39"/>
      <c r="D26" s="39"/>
      <c r="E26" s="39"/>
      <c r="F26" s="39"/>
      <c r="G26" s="40"/>
      <c r="H26" s="10"/>
      <c r="I26" s="11"/>
    </row>
    <row r="27" spans="1:9" ht="13.5">
      <c r="A27" s="10"/>
      <c r="B27" s="11"/>
      <c r="C27" s="39" t="s">
        <v>78</v>
      </c>
      <c r="D27" s="39" t="s">
        <v>77</v>
      </c>
      <c r="E27" s="39" t="s">
        <v>82</v>
      </c>
      <c r="F27" s="39" t="s">
        <v>84</v>
      </c>
      <c r="G27" s="40"/>
      <c r="H27" s="13" t="s">
        <v>27</v>
      </c>
      <c r="I27" s="9">
        <f>I28</f>
        <v>46691378</v>
      </c>
    </row>
    <row r="28" spans="1:9" ht="13.5">
      <c r="A28" s="34" t="s">
        <v>27</v>
      </c>
      <c r="B28" s="35">
        <f>B29</f>
        <v>46663380</v>
      </c>
      <c r="C28" s="39"/>
      <c r="D28" s="39"/>
      <c r="E28" s="39"/>
      <c r="F28" s="39"/>
      <c r="G28" s="40" t="s">
        <v>79</v>
      </c>
      <c r="H28" s="10" t="s">
        <v>16</v>
      </c>
      <c r="I28" s="11">
        <v>46691378</v>
      </c>
    </row>
    <row r="29" spans="1:9" ht="13.5">
      <c r="A29" s="10" t="s">
        <v>16</v>
      </c>
      <c r="B29" s="31">
        <v>46663380</v>
      </c>
      <c r="C29" s="39"/>
      <c r="D29" s="39"/>
      <c r="E29" s="39"/>
      <c r="F29" s="39"/>
      <c r="G29" s="40"/>
      <c r="H29" s="10"/>
      <c r="I29" s="11"/>
    </row>
    <row r="30" spans="1:9" ht="13.5">
      <c r="A30" s="10"/>
      <c r="B30" s="31"/>
      <c r="C30" s="39" t="s">
        <v>78</v>
      </c>
      <c r="D30" s="39" t="s">
        <v>77</v>
      </c>
      <c r="E30" s="39" t="s">
        <v>82</v>
      </c>
      <c r="F30" s="39" t="s">
        <v>85</v>
      </c>
      <c r="G30" s="40"/>
      <c r="H30" s="13" t="s">
        <v>28</v>
      </c>
      <c r="I30" s="9">
        <f>I31</f>
        <v>252990607</v>
      </c>
    </row>
    <row r="31" spans="1:9" ht="13.5">
      <c r="A31" s="13" t="s">
        <v>28</v>
      </c>
      <c r="B31" s="9">
        <f>B32</f>
        <v>273871846</v>
      </c>
      <c r="C31" s="39"/>
      <c r="D31" s="39"/>
      <c r="E31" s="39"/>
      <c r="F31" s="39"/>
      <c r="G31" s="40" t="s">
        <v>79</v>
      </c>
      <c r="H31" s="10" t="s">
        <v>16</v>
      </c>
      <c r="I31" s="11">
        <v>252990607</v>
      </c>
    </row>
    <row r="32" spans="1:9" ht="13.5">
      <c r="A32" s="10" t="s">
        <v>16</v>
      </c>
      <c r="B32" s="11">
        <v>273871846</v>
      </c>
      <c r="C32" s="39"/>
      <c r="D32" s="39"/>
      <c r="E32" s="39"/>
      <c r="F32" s="39"/>
      <c r="G32" s="40"/>
      <c r="H32" s="10"/>
      <c r="I32" s="11"/>
    </row>
    <row r="33" spans="1:9" ht="13.5">
      <c r="A33" s="10"/>
      <c r="B33" s="11"/>
      <c r="C33" s="39" t="s">
        <v>78</v>
      </c>
      <c r="D33" s="39" t="s">
        <v>77</v>
      </c>
      <c r="E33" s="39" t="s">
        <v>82</v>
      </c>
      <c r="F33" s="39" t="s">
        <v>86</v>
      </c>
      <c r="G33" s="40"/>
      <c r="H33" s="13" t="s">
        <v>29</v>
      </c>
      <c r="I33" s="9">
        <f>I34</f>
        <v>285454343</v>
      </c>
    </row>
    <row r="34" spans="1:9" ht="13.5">
      <c r="A34" s="13" t="s">
        <v>29</v>
      </c>
      <c r="B34" s="9">
        <f>B35</f>
        <v>285283173</v>
      </c>
      <c r="C34" s="39"/>
      <c r="D34" s="39"/>
      <c r="E34" s="39"/>
      <c r="F34" s="39"/>
      <c r="G34" s="40" t="s">
        <v>79</v>
      </c>
      <c r="H34" s="10" t="s">
        <v>16</v>
      </c>
      <c r="I34" s="11">
        <v>285454343</v>
      </c>
    </row>
    <row r="35" spans="1:9" ht="13.5">
      <c r="A35" s="10" t="s">
        <v>16</v>
      </c>
      <c r="B35" s="11">
        <v>285283173</v>
      </c>
      <c r="C35" s="39"/>
      <c r="D35" s="39"/>
      <c r="E35" s="39"/>
      <c r="F35" s="39"/>
      <c r="G35" s="40"/>
      <c r="H35" s="10"/>
      <c r="I35" s="11"/>
    </row>
    <row r="36" spans="1:9" ht="13.5">
      <c r="A36" s="10"/>
      <c r="B36" s="11"/>
      <c r="C36" s="39" t="s">
        <v>78</v>
      </c>
      <c r="D36" s="39" t="s">
        <v>77</v>
      </c>
      <c r="E36" s="39" t="s">
        <v>82</v>
      </c>
      <c r="F36" s="39" t="s">
        <v>87</v>
      </c>
      <c r="G36" s="40"/>
      <c r="H36" s="13" t="s">
        <v>30</v>
      </c>
      <c r="I36" s="9">
        <f>I37</f>
        <v>608393171</v>
      </c>
    </row>
    <row r="37" spans="1:9" ht="13.5">
      <c r="A37" s="13" t="s">
        <v>30</v>
      </c>
      <c r="B37" s="9">
        <f>B38</f>
        <v>424051860</v>
      </c>
      <c r="C37" s="39"/>
      <c r="D37" s="39"/>
      <c r="E37" s="39"/>
      <c r="F37" s="39"/>
      <c r="G37" s="40" t="s">
        <v>79</v>
      </c>
      <c r="H37" s="10" t="s">
        <v>16</v>
      </c>
      <c r="I37" s="11">
        <v>608393171</v>
      </c>
    </row>
    <row r="38" spans="1:9" ht="13.5">
      <c r="A38" s="10" t="s">
        <v>16</v>
      </c>
      <c r="B38" s="11">
        <v>424051860</v>
      </c>
      <c r="C38" s="39"/>
      <c r="D38" s="39"/>
      <c r="E38" s="39"/>
      <c r="F38" s="39"/>
      <c r="G38" s="40"/>
      <c r="H38" s="13"/>
      <c r="I38" s="11"/>
    </row>
    <row r="39" spans="1:9" ht="12.75">
      <c r="A39" s="13"/>
      <c r="B39" s="11"/>
      <c r="C39" s="39" t="s">
        <v>78</v>
      </c>
      <c r="D39" s="39" t="s">
        <v>77</v>
      </c>
      <c r="E39" s="39" t="s">
        <v>82</v>
      </c>
      <c r="F39" s="39" t="s">
        <v>88</v>
      </c>
      <c r="G39" s="40"/>
      <c r="H39" s="13" t="s">
        <v>31</v>
      </c>
      <c r="I39" s="9">
        <f>I40</f>
        <v>247817589</v>
      </c>
    </row>
    <row r="40" spans="1:9" ht="13.5">
      <c r="A40" s="13" t="s">
        <v>31</v>
      </c>
      <c r="B40" s="9">
        <f>B41</f>
        <v>237668988</v>
      </c>
      <c r="C40" s="39"/>
      <c r="D40" s="39"/>
      <c r="E40" s="39"/>
      <c r="F40" s="39"/>
      <c r="G40" s="40" t="s">
        <v>79</v>
      </c>
      <c r="H40" s="10" t="s">
        <v>16</v>
      </c>
      <c r="I40" s="11">
        <v>247817589</v>
      </c>
    </row>
    <row r="41" spans="1:9" ht="13.5">
      <c r="A41" s="10" t="s">
        <v>16</v>
      </c>
      <c r="B41" s="11">
        <v>237668988</v>
      </c>
      <c r="C41" s="39"/>
      <c r="D41" s="39"/>
      <c r="E41" s="39"/>
      <c r="F41" s="39"/>
      <c r="G41" s="40"/>
      <c r="H41" s="13"/>
      <c r="I41" s="11"/>
    </row>
    <row r="42" spans="1:9" ht="12.75">
      <c r="A42" s="13"/>
      <c r="B42" s="11"/>
      <c r="C42" s="39" t="s">
        <v>78</v>
      </c>
      <c r="D42" s="39" t="s">
        <v>77</v>
      </c>
      <c r="E42" s="39" t="s">
        <v>82</v>
      </c>
      <c r="F42" s="39" t="s">
        <v>89</v>
      </c>
      <c r="G42" s="40"/>
      <c r="H42" s="13" t="s">
        <v>32</v>
      </c>
      <c r="I42" s="9">
        <f>I43</f>
        <v>6866197</v>
      </c>
    </row>
    <row r="43" spans="1:9" ht="13.5">
      <c r="A43" s="13" t="s">
        <v>32</v>
      </c>
      <c r="B43" s="9">
        <f>B44</f>
        <v>6862080</v>
      </c>
      <c r="C43" s="39"/>
      <c r="D43" s="39"/>
      <c r="E43" s="39"/>
      <c r="F43" s="39"/>
      <c r="G43" s="40" t="s">
        <v>79</v>
      </c>
      <c r="H43" s="10" t="s">
        <v>16</v>
      </c>
      <c r="I43" s="11">
        <v>6866197</v>
      </c>
    </row>
    <row r="44" spans="1:9" ht="13.5">
      <c r="A44" s="10" t="s">
        <v>16</v>
      </c>
      <c r="B44" s="11">
        <v>6862080</v>
      </c>
      <c r="C44" s="39"/>
      <c r="D44" s="39"/>
      <c r="E44" s="39"/>
      <c r="F44" s="39"/>
      <c r="G44" s="40"/>
      <c r="H44" s="13"/>
      <c r="I44" s="11"/>
    </row>
    <row r="45" spans="1:9" ht="12.75">
      <c r="A45" s="13"/>
      <c r="B45" s="11"/>
      <c r="C45" s="39" t="s">
        <v>78</v>
      </c>
      <c r="D45" s="39" t="s">
        <v>77</v>
      </c>
      <c r="E45" s="39" t="s">
        <v>82</v>
      </c>
      <c r="F45" s="39" t="s">
        <v>80</v>
      </c>
      <c r="G45" s="40"/>
      <c r="H45" s="13" t="s">
        <v>33</v>
      </c>
      <c r="I45" s="9">
        <f>I46</f>
        <v>184745366</v>
      </c>
    </row>
    <row r="46" spans="1:9" ht="13.5">
      <c r="A46" s="13" t="s">
        <v>33</v>
      </c>
      <c r="B46" s="9">
        <f>B47</f>
        <v>184634585</v>
      </c>
      <c r="C46" s="39"/>
      <c r="D46" s="39"/>
      <c r="E46" s="39"/>
      <c r="F46" s="39"/>
      <c r="G46" s="40" t="s">
        <v>79</v>
      </c>
      <c r="H46" s="10" t="s">
        <v>16</v>
      </c>
      <c r="I46" s="11">
        <v>184745366</v>
      </c>
    </row>
    <row r="47" spans="1:9" ht="13.5">
      <c r="A47" s="10" t="s">
        <v>16</v>
      </c>
      <c r="B47" s="11">
        <v>184634585</v>
      </c>
      <c r="C47" s="39"/>
      <c r="D47" s="39"/>
      <c r="E47" s="39"/>
      <c r="F47" s="39"/>
      <c r="G47" s="40"/>
      <c r="H47" s="13"/>
      <c r="I47" s="11"/>
    </row>
    <row r="48" spans="1:9" ht="12.75">
      <c r="A48" s="13"/>
      <c r="B48" s="11"/>
      <c r="C48" s="39" t="s">
        <v>78</v>
      </c>
      <c r="D48" s="39" t="s">
        <v>77</v>
      </c>
      <c r="E48" s="39" t="s">
        <v>82</v>
      </c>
      <c r="F48" s="39" t="s">
        <v>90</v>
      </c>
      <c r="G48" s="40"/>
      <c r="H48" s="13" t="s">
        <v>34</v>
      </c>
      <c r="I48" s="9">
        <f>I49</f>
        <v>29017400</v>
      </c>
    </row>
    <row r="49" spans="1:9" ht="13.5">
      <c r="A49" s="13" t="s">
        <v>34</v>
      </c>
      <c r="B49" s="9">
        <f>B50</f>
        <v>29000000</v>
      </c>
      <c r="C49" s="39"/>
      <c r="D49" s="39"/>
      <c r="E49" s="39"/>
      <c r="F49" s="39"/>
      <c r="G49" s="40" t="s">
        <v>79</v>
      </c>
      <c r="H49" s="10" t="s">
        <v>16</v>
      </c>
      <c r="I49" s="11">
        <v>29017400</v>
      </c>
    </row>
    <row r="50" spans="1:9" ht="13.5">
      <c r="A50" s="10" t="s">
        <v>16</v>
      </c>
      <c r="B50" s="11">
        <v>29000000</v>
      </c>
      <c r="C50" s="39"/>
      <c r="D50" s="39"/>
      <c r="E50" s="39"/>
      <c r="F50" s="39"/>
      <c r="G50" s="40"/>
      <c r="H50" s="13"/>
      <c r="I50" s="11"/>
    </row>
    <row r="51" spans="1:9" ht="12.75">
      <c r="A51" s="13"/>
      <c r="B51" s="11"/>
      <c r="C51" s="39" t="s">
        <v>78</v>
      </c>
      <c r="D51" s="39" t="s">
        <v>77</v>
      </c>
      <c r="E51" s="39" t="s">
        <v>82</v>
      </c>
      <c r="F51" s="39" t="s">
        <v>82</v>
      </c>
      <c r="G51" s="40"/>
      <c r="H51" s="13" t="s">
        <v>35</v>
      </c>
      <c r="I51" s="9">
        <f>I52</f>
        <v>32607614</v>
      </c>
    </row>
    <row r="52" spans="1:9" ht="13.5">
      <c r="A52" s="13" t="s">
        <v>35</v>
      </c>
      <c r="B52" s="9">
        <f>B53</f>
        <v>32588061</v>
      </c>
      <c r="C52" s="39"/>
      <c r="D52" s="39"/>
      <c r="E52" s="39"/>
      <c r="F52" s="39"/>
      <c r="G52" s="40" t="s">
        <v>79</v>
      </c>
      <c r="H52" s="10" t="s">
        <v>16</v>
      </c>
      <c r="I52" s="11">
        <v>32607614</v>
      </c>
    </row>
    <row r="53" spans="1:9" ht="13.5">
      <c r="A53" s="10" t="s">
        <v>16</v>
      </c>
      <c r="B53" s="11">
        <v>32588061</v>
      </c>
      <c r="C53" s="39"/>
      <c r="D53" s="39"/>
      <c r="E53" s="39"/>
      <c r="F53" s="39"/>
      <c r="G53" s="40"/>
      <c r="H53" s="13"/>
      <c r="I53" s="11"/>
    </row>
    <row r="54" spans="1:9" ht="12.75">
      <c r="A54" s="13"/>
      <c r="B54" s="11"/>
      <c r="C54" s="39" t="s">
        <v>78</v>
      </c>
      <c r="D54" s="39" t="s">
        <v>77</v>
      </c>
      <c r="E54" s="39" t="s">
        <v>82</v>
      </c>
      <c r="F54" s="39" t="s">
        <v>91</v>
      </c>
      <c r="G54" s="40"/>
      <c r="H54" s="13" t="s">
        <v>36</v>
      </c>
      <c r="I54" s="9">
        <f>I55</f>
        <v>130885828</v>
      </c>
    </row>
    <row r="55" spans="1:9" ht="13.5">
      <c r="A55" s="13" t="s">
        <v>36</v>
      </c>
      <c r="B55" s="9">
        <f>B56</f>
        <v>125371835</v>
      </c>
      <c r="C55" s="39"/>
      <c r="D55" s="39"/>
      <c r="E55" s="39"/>
      <c r="F55" s="39"/>
      <c r="G55" s="40" t="s">
        <v>79</v>
      </c>
      <c r="H55" s="10" t="s">
        <v>16</v>
      </c>
      <c r="I55" s="11">
        <v>130885828</v>
      </c>
    </row>
    <row r="56" spans="1:9" ht="13.5">
      <c r="A56" s="10" t="s">
        <v>16</v>
      </c>
      <c r="B56" s="11">
        <v>125371835</v>
      </c>
      <c r="C56" s="39"/>
      <c r="D56" s="39"/>
      <c r="E56" s="39"/>
      <c r="F56" s="39"/>
      <c r="G56" s="40"/>
      <c r="H56" s="13"/>
      <c r="I56" s="11"/>
    </row>
    <row r="57" spans="1:9" ht="12.75">
      <c r="A57" s="13"/>
      <c r="B57" s="11"/>
      <c r="C57" s="36" t="s">
        <v>78</v>
      </c>
      <c r="D57" s="36" t="s">
        <v>77</v>
      </c>
      <c r="E57" s="36" t="s">
        <v>92</v>
      </c>
      <c r="F57" s="39"/>
      <c r="G57" s="40"/>
      <c r="H57" s="13" t="s">
        <v>37</v>
      </c>
      <c r="I57" s="11"/>
    </row>
    <row r="58" spans="1:9" ht="12.75">
      <c r="A58" s="13" t="s">
        <v>37</v>
      </c>
      <c r="B58" s="11"/>
      <c r="C58" s="39"/>
      <c r="D58" s="39"/>
      <c r="E58" s="39"/>
      <c r="F58" s="39"/>
      <c r="G58" s="40"/>
      <c r="H58" s="13" t="s">
        <v>38</v>
      </c>
      <c r="I58" s="9">
        <f>I59</f>
        <v>105511675</v>
      </c>
    </row>
    <row r="59" spans="1:9" ht="13.5">
      <c r="A59" s="13" t="s">
        <v>38</v>
      </c>
      <c r="B59" s="9">
        <f>B60</f>
        <v>104100000</v>
      </c>
      <c r="C59" s="39"/>
      <c r="D59" s="39"/>
      <c r="E59" s="39"/>
      <c r="F59" s="39"/>
      <c r="G59" s="40" t="s">
        <v>79</v>
      </c>
      <c r="H59" s="10" t="s">
        <v>16</v>
      </c>
      <c r="I59" s="11">
        <f>I61+I64+I67</f>
        <v>105511675</v>
      </c>
    </row>
    <row r="60" spans="1:9" ht="13.5">
      <c r="A60" s="10" t="s">
        <v>16</v>
      </c>
      <c r="B60" s="11">
        <f>B62+B65+B68</f>
        <v>104100000</v>
      </c>
      <c r="C60" s="39"/>
      <c r="D60" s="39"/>
      <c r="E60" s="39"/>
      <c r="F60" s="39"/>
      <c r="G60" s="40"/>
      <c r="H60" s="13"/>
      <c r="I60" s="11"/>
    </row>
    <row r="61" spans="1:9" ht="12.75">
      <c r="A61" s="13"/>
      <c r="B61" s="11"/>
      <c r="C61" s="39" t="s">
        <v>78</v>
      </c>
      <c r="D61" s="39" t="s">
        <v>77</v>
      </c>
      <c r="E61" s="39" t="s">
        <v>92</v>
      </c>
      <c r="F61" s="39" t="s">
        <v>77</v>
      </c>
      <c r="G61" s="40" t="s">
        <v>0</v>
      </c>
      <c r="H61" s="8" t="s">
        <v>39</v>
      </c>
      <c r="I61" s="9">
        <f>I62</f>
        <v>49300000</v>
      </c>
    </row>
    <row r="62" spans="1:9" ht="13.5">
      <c r="A62" s="8" t="s">
        <v>39</v>
      </c>
      <c r="B62" s="9">
        <f>B63</f>
        <v>37000000</v>
      </c>
      <c r="C62" s="39"/>
      <c r="D62" s="39"/>
      <c r="E62" s="39"/>
      <c r="F62" s="39"/>
      <c r="G62" s="40" t="s">
        <v>79</v>
      </c>
      <c r="H62" s="10" t="s">
        <v>16</v>
      </c>
      <c r="I62" s="11">
        <v>49300000</v>
      </c>
    </row>
    <row r="63" spans="1:9" ht="13.5">
      <c r="A63" s="10" t="s">
        <v>16</v>
      </c>
      <c r="B63" s="11">
        <v>37000000</v>
      </c>
      <c r="C63" s="39"/>
      <c r="D63" s="39"/>
      <c r="E63" s="39"/>
      <c r="F63" s="39"/>
      <c r="G63" s="40"/>
      <c r="H63" s="5"/>
      <c r="I63" s="14"/>
    </row>
    <row r="64" spans="1:9" ht="13.5">
      <c r="A64" s="5"/>
      <c r="B64" s="14"/>
      <c r="C64" s="39" t="s">
        <v>78</v>
      </c>
      <c r="D64" s="39" t="s">
        <v>77</v>
      </c>
      <c r="E64" s="39" t="s">
        <v>92</v>
      </c>
      <c r="F64" s="39" t="s">
        <v>80</v>
      </c>
      <c r="G64" s="40"/>
      <c r="H64" s="8" t="s">
        <v>40</v>
      </c>
      <c r="I64" s="9">
        <f>I65</f>
        <v>1000000</v>
      </c>
    </row>
    <row r="65" spans="1:9" ht="13.5">
      <c r="A65" s="8" t="s">
        <v>40</v>
      </c>
      <c r="B65" s="9">
        <f>B66</f>
        <v>4000000</v>
      </c>
      <c r="C65" s="39"/>
      <c r="D65" s="39"/>
      <c r="E65" s="39"/>
      <c r="F65" s="39"/>
      <c r="G65" s="40" t="s">
        <v>79</v>
      </c>
      <c r="H65" s="10" t="s">
        <v>16</v>
      </c>
      <c r="I65" s="11">
        <v>1000000</v>
      </c>
    </row>
    <row r="66" spans="1:9" ht="13.5">
      <c r="A66" s="10" t="s">
        <v>16</v>
      </c>
      <c r="B66" s="11">
        <v>4000000</v>
      </c>
      <c r="C66" s="41"/>
      <c r="D66" s="41"/>
      <c r="E66" s="41"/>
      <c r="F66" s="41"/>
      <c r="G66" s="42"/>
      <c r="H66" s="15"/>
      <c r="I66" s="16"/>
    </row>
    <row r="67" spans="1:9" ht="13.5">
      <c r="A67" s="15"/>
      <c r="B67" s="16"/>
      <c r="C67" s="41" t="s">
        <v>78</v>
      </c>
      <c r="D67" s="41" t="s">
        <v>77</v>
      </c>
      <c r="E67" s="41" t="s">
        <v>92</v>
      </c>
      <c r="F67" s="41" t="s">
        <v>93</v>
      </c>
      <c r="G67" s="42"/>
      <c r="H67" s="17" t="s">
        <v>41</v>
      </c>
      <c r="I67" s="18">
        <f>I68</f>
        <v>55211675</v>
      </c>
    </row>
    <row r="68" spans="1:9" ht="13.5">
      <c r="A68" s="17" t="s">
        <v>41</v>
      </c>
      <c r="B68" s="18">
        <f>B69</f>
        <v>63100000</v>
      </c>
      <c r="C68" s="41"/>
      <c r="D68" s="41"/>
      <c r="E68" s="41"/>
      <c r="F68" s="41"/>
      <c r="G68" s="42" t="s">
        <v>79</v>
      </c>
      <c r="H68" s="15" t="s">
        <v>16</v>
      </c>
      <c r="I68" s="16">
        <v>55211675</v>
      </c>
    </row>
    <row r="69" spans="1:9" ht="13.5">
      <c r="A69" s="15" t="s">
        <v>16</v>
      </c>
      <c r="B69" s="16">
        <v>63100000</v>
      </c>
      <c r="C69" s="41"/>
      <c r="D69" s="41"/>
      <c r="E69" s="41"/>
      <c r="F69" s="41"/>
      <c r="G69" s="42"/>
      <c r="H69" s="15"/>
      <c r="I69" s="16"/>
    </row>
    <row r="70" spans="1:9" ht="13.5">
      <c r="A70" s="15"/>
      <c r="B70" s="16"/>
      <c r="C70" s="41" t="s">
        <v>78</v>
      </c>
      <c r="D70" s="41" t="s">
        <v>77</v>
      </c>
      <c r="E70" s="41" t="s">
        <v>94</v>
      </c>
      <c r="F70" s="41"/>
      <c r="G70" s="42"/>
      <c r="H70" s="17" t="s">
        <v>95</v>
      </c>
      <c r="I70" s="18">
        <f>I71</f>
        <v>3466457</v>
      </c>
    </row>
    <row r="71" spans="1:9" ht="13.5">
      <c r="A71" s="17" t="s">
        <v>42</v>
      </c>
      <c r="B71" s="18">
        <f>B72</f>
        <v>1328023</v>
      </c>
      <c r="C71" s="41"/>
      <c r="D71" s="41"/>
      <c r="E71" s="41"/>
      <c r="F71" s="41"/>
      <c r="G71" s="42" t="s">
        <v>79</v>
      </c>
      <c r="H71" s="15" t="s">
        <v>96</v>
      </c>
      <c r="I71" s="16">
        <v>3466457</v>
      </c>
    </row>
    <row r="72" spans="1:9" ht="13.5">
      <c r="A72" s="15" t="s">
        <v>16</v>
      </c>
      <c r="B72" s="16">
        <v>1328023</v>
      </c>
      <c r="C72" s="41"/>
      <c r="D72" s="41"/>
      <c r="E72" s="41"/>
      <c r="F72" s="41"/>
      <c r="G72" s="42"/>
      <c r="H72" s="15"/>
      <c r="I72" s="16"/>
    </row>
    <row r="73" spans="1:9" ht="13.5">
      <c r="A73" s="15"/>
      <c r="B73" s="16"/>
      <c r="C73" s="43" t="s">
        <v>78</v>
      </c>
      <c r="D73" s="43" t="s">
        <v>80</v>
      </c>
      <c r="E73" s="41"/>
      <c r="F73" s="41"/>
      <c r="G73" s="42"/>
      <c r="H73" s="17" t="s">
        <v>97</v>
      </c>
      <c r="I73" s="18">
        <f>I76</f>
        <v>48000000</v>
      </c>
    </row>
    <row r="74" spans="1:9" ht="13.5">
      <c r="A74" s="17" t="s">
        <v>43</v>
      </c>
      <c r="B74" s="16"/>
      <c r="C74" s="41"/>
      <c r="D74" s="41"/>
      <c r="E74" s="41"/>
      <c r="F74" s="41"/>
      <c r="G74" s="42" t="s">
        <v>79</v>
      </c>
      <c r="H74" s="15" t="s">
        <v>16</v>
      </c>
      <c r="I74" s="16">
        <f>I76</f>
        <v>48000000</v>
      </c>
    </row>
    <row r="75" spans="1:9" ht="13.5">
      <c r="A75" s="17" t="s">
        <v>44</v>
      </c>
      <c r="B75" s="18">
        <f>B76</f>
        <v>2446197552</v>
      </c>
      <c r="C75" s="41"/>
      <c r="D75" s="41"/>
      <c r="E75" s="41"/>
      <c r="F75" s="41"/>
      <c r="G75" s="42"/>
      <c r="H75" s="15"/>
      <c r="I75" s="16"/>
    </row>
    <row r="76" spans="1:9" ht="13.5">
      <c r="A76" s="15" t="s">
        <v>16</v>
      </c>
      <c r="B76" s="16">
        <f>B79+B95</f>
        <v>2446197552</v>
      </c>
      <c r="C76" s="41" t="s">
        <v>78</v>
      </c>
      <c r="D76" s="41" t="s">
        <v>80</v>
      </c>
      <c r="E76" s="41" t="s">
        <v>83</v>
      </c>
      <c r="F76" s="41"/>
      <c r="G76" s="42"/>
      <c r="H76" s="17" t="s">
        <v>98</v>
      </c>
      <c r="I76" s="18">
        <f>I77</f>
        <v>48000000</v>
      </c>
    </row>
    <row r="77" spans="1:9" ht="13.5">
      <c r="A77" s="15"/>
      <c r="B77" s="16"/>
      <c r="C77" s="41"/>
      <c r="D77" s="41"/>
      <c r="E77" s="41"/>
      <c r="F77" s="41"/>
      <c r="G77" s="42" t="s">
        <v>79</v>
      </c>
      <c r="H77" s="15" t="s">
        <v>16</v>
      </c>
      <c r="I77" s="16">
        <v>48000000</v>
      </c>
    </row>
    <row r="78" spans="1:9" ht="13.5">
      <c r="A78" s="17" t="s">
        <v>45</v>
      </c>
      <c r="B78" s="18">
        <f>B79</f>
        <v>1062389061</v>
      </c>
      <c r="C78" s="41"/>
      <c r="D78" s="41"/>
      <c r="E78" s="41"/>
      <c r="F78" s="41"/>
      <c r="G78" s="42"/>
      <c r="H78" s="15"/>
      <c r="I78" s="16"/>
    </row>
    <row r="79" spans="1:9" ht="13.5">
      <c r="A79" s="15" t="s">
        <v>16</v>
      </c>
      <c r="B79" s="16">
        <f>B82+B85+B88+B92</f>
        <v>1062389061</v>
      </c>
      <c r="C79" s="41" t="s">
        <v>78</v>
      </c>
      <c r="D79" s="41" t="s">
        <v>82</v>
      </c>
      <c r="E79" s="41"/>
      <c r="F79" s="41"/>
      <c r="G79" s="42"/>
      <c r="H79" s="17" t="s">
        <v>43</v>
      </c>
      <c r="I79" s="16"/>
    </row>
    <row r="80" spans="1:9" ht="13.5">
      <c r="A80" s="15"/>
      <c r="B80" s="16"/>
      <c r="C80" s="41"/>
      <c r="D80" s="41"/>
      <c r="E80" s="41"/>
      <c r="F80" s="41"/>
      <c r="G80" s="42"/>
      <c r="H80" s="17" t="s">
        <v>44</v>
      </c>
      <c r="I80" s="18">
        <f>I81</f>
        <v>2444533000</v>
      </c>
    </row>
    <row r="81" spans="1:9" ht="13.5">
      <c r="A81" s="17" t="s">
        <v>70</v>
      </c>
      <c r="B81" s="18">
        <f>B82</f>
        <v>285701346</v>
      </c>
      <c r="C81" s="41"/>
      <c r="D81" s="41"/>
      <c r="E81" s="41"/>
      <c r="F81" s="41"/>
      <c r="G81" s="42" t="s">
        <v>79</v>
      </c>
      <c r="H81" s="15" t="s">
        <v>16</v>
      </c>
      <c r="I81" s="16">
        <f>I85+I88+I91+I94+I97+I101</f>
        <v>2444533000</v>
      </c>
    </row>
    <row r="82" spans="1:9" ht="13.5">
      <c r="A82" s="15" t="s">
        <v>16</v>
      </c>
      <c r="B82" s="16">
        <v>285701346</v>
      </c>
      <c r="C82" s="41"/>
      <c r="D82" s="41"/>
      <c r="E82" s="41"/>
      <c r="F82" s="41"/>
      <c r="G82" s="42"/>
      <c r="H82" s="15"/>
      <c r="I82" s="16"/>
    </row>
    <row r="83" spans="1:9" ht="13.5">
      <c r="A83" s="15"/>
      <c r="B83" s="16"/>
      <c r="C83" s="41"/>
      <c r="D83" s="41"/>
      <c r="E83" s="41"/>
      <c r="F83" s="41"/>
      <c r="G83" s="42"/>
      <c r="H83" s="15"/>
      <c r="I83" s="16"/>
    </row>
    <row r="84" spans="1:9" ht="12.75">
      <c r="A84" s="17" t="s">
        <v>71</v>
      </c>
      <c r="B84" s="18">
        <f>B85</f>
        <v>360520139</v>
      </c>
      <c r="C84" s="41" t="s">
        <v>78</v>
      </c>
      <c r="D84" s="41" t="s">
        <v>82</v>
      </c>
      <c r="E84" s="41" t="s">
        <v>77</v>
      </c>
      <c r="F84" s="41"/>
      <c r="G84" s="42"/>
      <c r="H84" s="17" t="s">
        <v>45</v>
      </c>
      <c r="I84" s="18">
        <f>I85</f>
        <v>1176988652</v>
      </c>
    </row>
    <row r="85" spans="1:9" ht="13.5">
      <c r="A85" s="15" t="s">
        <v>16</v>
      </c>
      <c r="B85" s="16">
        <v>360520139</v>
      </c>
      <c r="C85" s="41"/>
      <c r="D85" s="41"/>
      <c r="E85" s="41"/>
      <c r="F85" s="41"/>
      <c r="G85" s="42" t="s">
        <v>79</v>
      </c>
      <c r="H85" s="15" t="s">
        <v>16</v>
      </c>
      <c r="I85" s="16">
        <v>1176988652</v>
      </c>
    </row>
    <row r="86" spans="1:9" ht="13.5">
      <c r="A86" s="15"/>
      <c r="B86" s="16"/>
      <c r="C86" s="41"/>
      <c r="D86" s="41"/>
      <c r="E86" s="41"/>
      <c r="F86" s="41"/>
      <c r="G86" s="42"/>
      <c r="H86" s="15"/>
      <c r="I86" s="16"/>
    </row>
    <row r="87" spans="1:9" ht="12.75">
      <c r="A87" s="17" t="s">
        <v>72</v>
      </c>
      <c r="B87" s="18">
        <f>B88</f>
        <v>382311910</v>
      </c>
      <c r="C87" s="41" t="s">
        <v>78</v>
      </c>
      <c r="D87" s="41" t="s">
        <v>82</v>
      </c>
      <c r="E87" s="41" t="s">
        <v>80</v>
      </c>
      <c r="F87" s="41"/>
      <c r="G87" s="42"/>
      <c r="H87" s="17" t="s">
        <v>46</v>
      </c>
      <c r="I87" s="18">
        <f>I88</f>
        <v>910232845</v>
      </c>
    </row>
    <row r="88" spans="1:9" ht="13.5">
      <c r="A88" s="15" t="s">
        <v>16</v>
      </c>
      <c r="B88" s="16">
        <v>382311910</v>
      </c>
      <c r="C88" s="41"/>
      <c r="D88" s="41"/>
      <c r="E88" s="41"/>
      <c r="F88" s="41"/>
      <c r="G88" s="42" t="s">
        <v>79</v>
      </c>
      <c r="H88" s="15" t="s">
        <v>16</v>
      </c>
      <c r="I88" s="16">
        <v>910232845</v>
      </c>
    </row>
    <row r="89" spans="1:9" ht="13.5">
      <c r="A89" s="15"/>
      <c r="B89" s="16"/>
      <c r="C89" s="41"/>
      <c r="D89" s="41"/>
      <c r="E89" s="41"/>
      <c r="F89" s="41"/>
      <c r="G89" s="42"/>
      <c r="H89" s="15"/>
      <c r="I89" s="16"/>
    </row>
    <row r="90" spans="1:9" ht="12.75">
      <c r="A90" s="17" t="s">
        <v>73</v>
      </c>
      <c r="B90" s="18"/>
      <c r="C90" s="41" t="s">
        <v>78</v>
      </c>
      <c r="D90" s="41" t="s">
        <v>82</v>
      </c>
      <c r="E90" s="41" t="s">
        <v>99</v>
      </c>
      <c r="F90" s="41"/>
      <c r="G90" s="42"/>
      <c r="H90" s="17" t="s">
        <v>47</v>
      </c>
      <c r="I90" s="18">
        <f>I91</f>
        <v>214383302</v>
      </c>
    </row>
    <row r="91" spans="1:9" ht="13.5">
      <c r="A91" s="17" t="s">
        <v>74</v>
      </c>
      <c r="B91" s="18">
        <f>B92</f>
        <v>33855666</v>
      </c>
      <c r="C91" s="41"/>
      <c r="D91" s="41"/>
      <c r="E91" s="41"/>
      <c r="F91" s="41"/>
      <c r="G91" s="42" t="s">
        <v>79</v>
      </c>
      <c r="H91" s="15" t="s">
        <v>16</v>
      </c>
      <c r="I91" s="16">
        <v>214383302</v>
      </c>
    </row>
    <row r="92" spans="1:9" ht="13.5">
      <c r="A92" s="10" t="s">
        <v>16</v>
      </c>
      <c r="B92" s="11">
        <v>33855666</v>
      </c>
      <c r="C92" s="41"/>
      <c r="D92" s="41"/>
      <c r="E92" s="41"/>
      <c r="F92" s="41"/>
      <c r="G92" s="42"/>
      <c r="H92" s="15"/>
      <c r="I92" s="16"/>
    </row>
    <row r="93" spans="1:9" ht="13.5">
      <c r="A93" s="15"/>
      <c r="B93" s="16"/>
      <c r="C93" s="41" t="s">
        <v>78</v>
      </c>
      <c r="D93" s="41" t="s">
        <v>82</v>
      </c>
      <c r="E93" s="41" t="s">
        <v>100</v>
      </c>
      <c r="F93" s="41"/>
      <c r="G93" s="42"/>
      <c r="H93" s="17" t="s">
        <v>48</v>
      </c>
      <c r="I93" s="18">
        <f>I94</f>
        <v>35733550</v>
      </c>
    </row>
    <row r="94" spans="1:9" ht="13.5">
      <c r="A94" s="17" t="s">
        <v>46</v>
      </c>
      <c r="B94" s="18">
        <f>B95</f>
        <v>1383808491</v>
      </c>
      <c r="C94" s="44"/>
      <c r="D94" s="44"/>
      <c r="E94" s="44"/>
      <c r="F94" s="44"/>
      <c r="G94" s="45" t="s">
        <v>79</v>
      </c>
      <c r="H94" s="19" t="s">
        <v>16</v>
      </c>
      <c r="I94" s="20">
        <v>35733550</v>
      </c>
    </row>
    <row r="95" spans="1:9" ht="13.5">
      <c r="A95" s="15" t="s">
        <v>16</v>
      </c>
      <c r="B95" s="16">
        <f>B98+B101+B104+B107+B111+B115+B118</f>
        <v>1383808491</v>
      </c>
      <c r="C95" s="46"/>
      <c r="D95" s="46"/>
      <c r="E95" s="46"/>
      <c r="F95" s="46"/>
      <c r="G95" s="47"/>
      <c r="H95" s="29"/>
      <c r="I95" s="30"/>
    </row>
    <row r="96" spans="1:9" ht="13.5">
      <c r="A96" s="15"/>
      <c r="B96" s="16"/>
      <c r="C96" s="41" t="s">
        <v>78</v>
      </c>
      <c r="D96" s="41" t="s">
        <v>82</v>
      </c>
      <c r="E96" s="41" t="s">
        <v>101</v>
      </c>
      <c r="F96" s="41"/>
      <c r="G96" s="42"/>
      <c r="H96" s="17" t="s">
        <v>49</v>
      </c>
      <c r="I96" s="18">
        <f>I97</f>
        <v>35733550</v>
      </c>
    </row>
    <row r="97" spans="1:9" ht="13.5">
      <c r="A97" s="17" t="s">
        <v>75</v>
      </c>
      <c r="B97" s="18">
        <f>B98</f>
        <v>496683243</v>
      </c>
      <c r="C97" s="41"/>
      <c r="D97" s="41"/>
      <c r="E97" s="41"/>
      <c r="F97" s="41"/>
      <c r="G97" s="42" t="s">
        <v>79</v>
      </c>
      <c r="H97" s="15" t="s">
        <v>16</v>
      </c>
      <c r="I97" s="16">
        <v>35733550</v>
      </c>
    </row>
    <row r="98" spans="1:9" ht="13.5">
      <c r="A98" s="15" t="s">
        <v>16</v>
      </c>
      <c r="B98" s="16">
        <v>496683243</v>
      </c>
      <c r="C98" s="41"/>
      <c r="D98" s="41"/>
      <c r="E98" s="41"/>
      <c r="F98" s="41"/>
      <c r="G98" s="42"/>
      <c r="H98" s="15"/>
      <c r="I98" s="16"/>
    </row>
    <row r="99" spans="1:9" ht="13.5">
      <c r="A99" s="15"/>
      <c r="B99" s="16"/>
      <c r="C99" s="41" t="s">
        <v>78</v>
      </c>
      <c r="D99" s="41" t="s">
        <v>82</v>
      </c>
      <c r="E99" s="41" t="s">
        <v>92</v>
      </c>
      <c r="F99" s="41"/>
      <c r="G99" s="42"/>
      <c r="H99" s="17" t="s">
        <v>50</v>
      </c>
      <c r="I99" s="16"/>
    </row>
    <row r="100" spans="1:9" ht="12.75">
      <c r="A100" s="17" t="s">
        <v>47</v>
      </c>
      <c r="B100" s="18">
        <f>B101</f>
        <v>214276163</v>
      </c>
      <c r="C100" s="41"/>
      <c r="D100" s="41"/>
      <c r="E100" s="41"/>
      <c r="F100" s="41"/>
      <c r="G100" s="42"/>
      <c r="H100" s="17" t="s">
        <v>51</v>
      </c>
      <c r="I100" s="18">
        <f>I101</f>
        <v>71461101</v>
      </c>
    </row>
    <row r="101" spans="1:9" ht="13.5">
      <c r="A101" s="15" t="s">
        <v>16</v>
      </c>
      <c r="B101" s="16">
        <v>214276163</v>
      </c>
      <c r="C101" s="41"/>
      <c r="D101" s="41"/>
      <c r="E101" s="41"/>
      <c r="F101" s="41"/>
      <c r="G101" s="42" t="s">
        <v>79</v>
      </c>
      <c r="H101" s="15" t="s">
        <v>16</v>
      </c>
      <c r="I101" s="16">
        <v>71461101</v>
      </c>
    </row>
    <row r="102" spans="1:9" ht="13.5">
      <c r="A102" s="15"/>
      <c r="B102" s="16"/>
      <c r="C102" s="41"/>
      <c r="D102" s="41"/>
      <c r="E102" s="41"/>
      <c r="F102" s="41"/>
      <c r="G102" s="42"/>
      <c r="H102" s="15"/>
      <c r="I102" s="16"/>
    </row>
    <row r="103" spans="1:9" ht="13.5">
      <c r="A103" s="17" t="s">
        <v>48</v>
      </c>
      <c r="B103" s="18">
        <f>B104</f>
        <v>35712694</v>
      </c>
      <c r="C103" s="44"/>
      <c r="D103" s="44"/>
      <c r="E103" s="44"/>
      <c r="F103" s="44"/>
      <c r="G103" s="45"/>
      <c r="H103" s="19"/>
      <c r="I103" s="20"/>
    </row>
    <row r="104" spans="1:9" ht="15">
      <c r="A104" s="15" t="s">
        <v>16</v>
      </c>
      <c r="B104" s="16">
        <v>35712694</v>
      </c>
      <c r="C104" s="48"/>
      <c r="D104" s="48"/>
      <c r="E104" s="48"/>
      <c r="F104" s="48"/>
      <c r="G104" s="49"/>
      <c r="H104" s="21" t="s">
        <v>5</v>
      </c>
      <c r="I104" s="22">
        <f>I106</f>
        <v>72280000</v>
      </c>
    </row>
    <row r="105" spans="1:9" ht="13.5">
      <c r="A105" s="15"/>
      <c r="B105" s="16"/>
      <c r="C105" s="50" t="s">
        <v>78</v>
      </c>
      <c r="D105" s="50" t="s">
        <v>81</v>
      </c>
      <c r="E105" s="51"/>
      <c r="F105" s="51"/>
      <c r="G105" s="52"/>
      <c r="H105" s="8" t="s">
        <v>52</v>
      </c>
      <c r="I105" s="9">
        <f>SUM(I106)</f>
        <v>72280000</v>
      </c>
    </row>
    <row r="106" spans="1:9" ht="13.5">
      <c r="A106" s="17" t="s">
        <v>49</v>
      </c>
      <c r="B106" s="18">
        <f>B107</f>
        <v>35712694</v>
      </c>
      <c r="C106" s="39"/>
      <c r="D106" s="39"/>
      <c r="E106" s="39"/>
      <c r="F106" s="39"/>
      <c r="G106" s="40" t="s">
        <v>79</v>
      </c>
      <c r="H106" s="10" t="s">
        <v>16</v>
      </c>
      <c r="I106" s="11">
        <f>I109+I112+I115</f>
        <v>72280000</v>
      </c>
    </row>
    <row r="107" spans="1:9" ht="13.5">
      <c r="A107" s="15" t="s">
        <v>16</v>
      </c>
      <c r="B107" s="16">
        <v>35712694</v>
      </c>
      <c r="C107" s="39"/>
      <c r="D107" s="39"/>
      <c r="E107" s="39"/>
      <c r="F107" s="39"/>
      <c r="G107" s="40"/>
      <c r="H107" s="5"/>
      <c r="I107" s="14"/>
    </row>
    <row r="108" spans="1:9" ht="13.5">
      <c r="A108" s="15"/>
      <c r="B108" s="16"/>
      <c r="C108" s="36" t="s">
        <v>78</v>
      </c>
      <c r="D108" s="36" t="s">
        <v>81</v>
      </c>
      <c r="E108" s="39" t="s">
        <v>85</v>
      </c>
      <c r="F108" s="39"/>
      <c r="G108" s="40"/>
      <c r="H108" s="8" t="s">
        <v>53</v>
      </c>
      <c r="I108" s="12">
        <f>SUM(I109)</f>
        <v>2000000</v>
      </c>
    </row>
    <row r="109" spans="1:9" ht="13.5">
      <c r="A109" s="17" t="s">
        <v>50</v>
      </c>
      <c r="B109" s="16"/>
      <c r="C109" s="39" t="s">
        <v>0</v>
      </c>
      <c r="D109" s="39" t="s">
        <v>0</v>
      </c>
      <c r="E109" s="39"/>
      <c r="F109" s="39"/>
      <c r="G109" s="40" t="s">
        <v>79</v>
      </c>
      <c r="H109" s="10" t="s">
        <v>16</v>
      </c>
      <c r="I109" s="11">
        <v>2000000</v>
      </c>
    </row>
    <row r="110" spans="1:9" ht="13.5">
      <c r="A110" s="17" t="s">
        <v>51</v>
      </c>
      <c r="B110" s="18">
        <f>B111</f>
        <v>71425388</v>
      </c>
      <c r="C110" s="41"/>
      <c r="D110" s="41"/>
      <c r="E110" s="41"/>
      <c r="F110" s="41"/>
      <c r="G110" s="42"/>
      <c r="H110" s="15"/>
      <c r="I110" s="16"/>
    </row>
    <row r="111" spans="1:9" ht="13.5">
      <c r="A111" s="15" t="s">
        <v>16</v>
      </c>
      <c r="B111" s="16">
        <v>71425388</v>
      </c>
      <c r="C111" s="41" t="s">
        <v>78</v>
      </c>
      <c r="D111" s="41" t="s">
        <v>81</v>
      </c>
      <c r="E111" s="41" t="s">
        <v>90</v>
      </c>
      <c r="F111" s="41"/>
      <c r="G111" s="42"/>
      <c r="H111" s="17" t="s">
        <v>54</v>
      </c>
      <c r="I111" s="18">
        <f>I112</f>
        <v>69280000</v>
      </c>
    </row>
    <row r="112" spans="1:9" ht="13.5">
      <c r="A112" s="15"/>
      <c r="B112" s="16"/>
      <c r="C112" s="41"/>
      <c r="D112" s="41"/>
      <c r="E112" s="41"/>
      <c r="F112" s="41"/>
      <c r="G112" s="42" t="s">
        <v>79</v>
      </c>
      <c r="H112" s="15" t="s">
        <v>16</v>
      </c>
      <c r="I112" s="16">
        <v>69280000</v>
      </c>
    </row>
    <row r="113" spans="1:9" ht="13.5">
      <c r="A113" s="17" t="s">
        <v>71</v>
      </c>
      <c r="B113" s="16"/>
      <c r="C113" s="41"/>
      <c r="D113" s="41"/>
      <c r="E113" s="41"/>
      <c r="F113" s="41"/>
      <c r="G113" s="42"/>
      <c r="H113" s="15"/>
      <c r="I113" s="16"/>
    </row>
    <row r="114" spans="1:9" ht="13.5">
      <c r="A114" s="15" t="s">
        <v>16</v>
      </c>
      <c r="B114" s="18">
        <v>393449436</v>
      </c>
      <c r="C114" s="41" t="s">
        <v>78</v>
      </c>
      <c r="D114" s="41" t="s">
        <v>81</v>
      </c>
      <c r="E114" s="41" t="s">
        <v>81</v>
      </c>
      <c r="F114" s="41"/>
      <c r="G114" s="42"/>
      <c r="H114" s="17" t="s">
        <v>102</v>
      </c>
      <c r="I114" s="18">
        <f>I115</f>
        <v>1000000</v>
      </c>
    </row>
    <row r="115" spans="1:9" ht="13.5">
      <c r="A115" s="15"/>
      <c r="B115" s="16">
        <f>B114</f>
        <v>393449436</v>
      </c>
      <c r="C115" s="41"/>
      <c r="D115" s="41"/>
      <c r="E115" s="41"/>
      <c r="F115" s="41"/>
      <c r="G115" s="42" t="s">
        <v>79</v>
      </c>
      <c r="H115" s="15" t="s">
        <v>16</v>
      </c>
      <c r="I115" s="16">
        <v>1000000</v>
      </c>
    </row>
    <row r="116" spans="1:9" ht="13.5">
      <c r="A116" s="15"/>
      <c r="B116" s="16"/>
      <c r="C116" s="41"/>
      <c r="D116" s="41"/>
      <c r="E116" s="41"/>
      <c r="F116" s="41"/>
      <c r="G116" s="42"/>
      <c r="H116" s="15"/>
      <c r="I116" s="16"/>
    </row>
    <row r="117" spans="1:9" ht="15">
      <c r="A117" s="17" t="s">
        <v>72</v>
      </c>
      <c r="B117" s="18">
        <f>B118</f>
        <v>136548873</v>
      </c>
      <c r="C117" s="53"/>
      <c r="D117" s="53"/>
      <c r="E117" s="53"/>
      <c r="F117" s="53"/>
      <c r="G117" s="54"/>
      <c r="H117" s="23" t="s">
        <v>6</v>
      </c>
      <c r="I117" s="24">
        <f>SUM(I121+I127+I149)</f>
        <v>20188540000</v>
      </c>
    </row>
    <row r="118" spans="1:9" ht="13.5">
      <c r="A118" s="15" t="s">
        <v>16</v>
      </c>
      <c r="B118" s="16">
        <v>136548873</v>
      </c>
      <c r="C118" s="55"/>
      <c r="D118" s="55"/>
      <c r="E118" s="55"/>
      <c r="F118" s="55"/>
      <c r="G118" s="56"/>
      <c r="H118" s="7"/>
      <c r="I118" s="25"/>
    </row>
    <row r="119" spans="1:9" ht="13.5">
      <c r="A119" s="19"/>
      <c r="B119" s="20"/>
      <c r="C119" s="39" t="s">
        <v>80</v>
      </c>
      <c r="D119" s="39"/>
      <c r="E119" s="39"/>
      <c r="F119" s="39"/>
      <c r="G119" s="40"/>
      <c r="H119" s="8" t="s">
        <v>8</v>
      </c>
      <c r="I119" s="12">
        <f>SUM(I123)</f>
        <v>43160000</v>
      </c>
    </row>
    <row r="120" spans="1:9" ht="15">
      <c r="A120" s="21" t="s">
        <v>5</v>
      </c>
      <c r="B120" s="22">
        <f>B122</f>
        <v>69500000</v>
      </c>
      <c r="C120" s="39"/>
      <c r="D120" s="39"/>
      <c r="E120" s="39"/>
      <c r="F120" s="39"/>
      <c r="G120" s="40"/>
      <c r="H120" s="26"/>
      <c r="I120" s="14"/>
    </row>
    <row r="121" spans="1:9" ht="12.75">
      <c r="A121" s="8" t="s">
        <v>52</v>
      </c>
      <c r="B121" s="9">
        <f>SUM(B122)</f>
        <v>69500000</v>
      </c>
      <c r="C121" s="36" t="s">
        <v>80</v>
      </c>
      <c r="D121" s="39"/>
      <c r="E121" s="39"/>
      <c r="F121" s="39"/>
      <c r="G121" s="40"/>
      <c r="H121" s="8" t="s">
        <v>8</v>
      </c>
      <c r="I121" s="9">
        <f>SUM(I123)</f>
        <v>43160000</v>
      </c>
    </row>
    <row r="122" spans="1:9" ht="13.5">
      <c r="A122" s="10" t="s">
        <v>16</v>
      </c>
      <c r="B122" s="11">
        <f>B125+B128</f>
        <v>69500000</v>
      </c>
      <c r="C122" s="39"/>
      <c r="D122" s="39"/>
      <c r="E122" s="39"/>
      <c r="F122" s="39"/>
      <c r="G122" s="40"/>
      <c r="H122" s="8"/>
      <c r="I122" s="9"/>
    </row>
    <row r="123" spans="1:9" ht="13.5">
      <c r="A123" s="5"/>
      <c r="B123" s="14"/>
      <c r="C123" s="39" t="s">
        <v>80</v>
      </c>
      <c r="D123" s="39" t="s">
        <v>77</v>
      </c>
      <c r="E123" s="39"/>
      <c r="F123" s="39"/>
      <c r="G123" s="40"/>
      <c r="H123" s="27" t="s">
        <v>55</v>
      </c>
      <c r="I123" s="11">
        <f>I124</f>
        <v>43160000</v>
      </c>
    </row>
    <row r="124" spans="1:9" ht="13.5">
      <c r="A124" s="8" t="s">
        <v>53</v>
      </c>
      <c r="B124" s="12">
        <f>SUM(B125)</f>
        <v>8540000</v>
      </c>
      <c r="C124" s="39" t="s">
        <v>80</v>
      </c>
      <c r="D124" s="39" t="s">
        <v>77</v>
      </c>
      <c r="E124" s="39" t="s">
        <v>77</v>
      </c>
      <c r="F124" s="39"/>
      <c r="G124" s="40"/>
      <c r="H124" s="5" t="s">
        <v>56</v>
      </c>
      <c r="I124" s="11">
        <f>SUM(I125)</f>
        <v>43160000</v>
      </c>
    </row>
    <row r="125" spans="1:9" ht="13.5">
      <c r="A125" s="10" t="s">
        <v>16</v>
      </c>
      <c r="B125" s="11">
        <v>8540000</v>
      </c>
      <c r="C125" s="39" t="s">
        <v>0</v>
      </c>
      <c r="D125" s="39" t="s">
        <v>0</v>
      </c>
      <c r="E125" s="39"/>
      <c r="F125" s="39"/>
      <c r="G125" s="40" t="s">
        <v>79</v>
      </c>
      <c r="H125" s="10" t="s">
        <v>16</v>
      </c>
      <c r="I125" s="11">
        <v>43160000</v>
      </c>
    </row>
    <row r="126" spans="1:9" ht="13.5">
      <c r="A126" s="15"/>
      <c r="B126" s="16"/>
      <c r="C126" s="39"/>
      <c r="D126" s="39"/>
      <c r="E126" s="39"/>
      <c r="F126" s="39"/>
      <c r="G126" s="40"/>
      <c r="H126" s="10"/>
      <c r="I126" s="11"/>
    </row>
    <row r="127" spans="1:9" ht="12.75">
      <c r="A127" s="17" t="s">
        <v>54</v>
      </c>
      <c r="B127" s="18">
        <f>B128</f>
        <v>60960000</v>
      </c>
      <c r="C127" s="36" t="s">
        <v>82</v>
      </c>
      <c r="D127" s="39"/>
      <c r="E127" s="39"/>
      <c r="F127" s="39"/>
      <c r="G127" s="40"/>
      <c r="H127" s="8" t="s">
        <v>57</v>
      </c>
      <c r="I127" s="28">
        <f>I130+I139</f>
        <v>5123147783</v>
      </c>
    </row>
    <row r="128" spans="1:9" ht="13.5">
      <c r="A128" s="15" t="s">
        <v>16</v>
      </c>
      <c r="B128" s="16">
        <v>60960000</v>
      </c>
      <c r="C128" s="39"/>
      <c r="D128" s="39"/>
      <c r="E128" s="39"/>
      <c r="F128" s="39"/>
      <c r="G128" s="40"/>
      <c r="H128" s="8" t="s">
        <v>58</v>
      </c>
      <c r="I128" s="14" t="s">
        <v>0</v>
      </c>
    </row>
    <row r="129" spans="1:9" ht="13.5">
      <c r="A129" s="15"/>
      <c r="B129" s="16"/>
      <c r="C129" s="39"/>
      <c r="D129" s="39"/>
      <c r="E129" s="39"/>
      <c r="F129" s="39"/>
      <c r="G129" s="40"/>
      <c r="H129" s="8"/>
      <c r="I129" s="14"/>
    </row>
    <row r="130" spans="1:9" ht="13.5">
      <c r="A130" s="15"/>
      <c r="B130" s="16"/>
      <c r="C130" s="39" t="s">
        <v>82</v>
      </c>
      <c r="D130" s="39" t="s">
        <v>77</v>
      </c>
      <c r="E130" s="39"/>
      <c r="F130" s="39"/>
      <c r="G130" s="40" t="s">
        <v>0</v>
      </c>
      <c r="H130" s="5" t="s">
        <v>59</v>
      </c>
      <c r="I130" s="11">
        <f>I132+I135</f>
        <v>1406378783</v>
      </c>
    </row>
    <row r="131" spans="1:9" ht="15">
      <c r="A131" s="23" t="s">
        <v>6</v>
      </c>
      <c r="B131" s="24">
        <f>SUM(B135+B141+B164)</f>
        <v>28825100000</v>
      </c>
      <c r="C131" s="39"/>
      <c r="D131" s="39"/>
      <c r="E131" s="39"/>
      <c r="F131" s="39"/>
      <c r="G131" s="40"/>
      <c r="H131" s="5"/>
      <c r="I131" s="11"/>
    </row>
    <row r="132" spans="1:9" ht="13.5">
      <c r="A132" s="7"/>
      <c r="B132" s="25"/>
      <c r="C132" s="39" t="s">
        <v>82</v>
      </c>
      <c r="D132" s="39" t="s">
        <v>77</v>
      </c>
      <c r="E132" s="39" t="s">
        <v>103</v>
      </c>
      <c r="F132" s="39"/>
      <c r="G132" s="40"/>
      <c r="H132" s="5" t="s">
        <v>104</v>
      </c>
      <c r="I132" s="11">
        <f>I133</f>
        <v>410515783</v>
      </c>
    </row>
    <row r="133" spans="1:9" ht="13.5">
      <c r="A133" s="8" t="s">
        <v>8</v>
      </c>
      <c r="B133" s="12">
        <f>SUM(B137)</f>
        <v>41500000</v>
      </c>
      <c r="C133" s="39"/>
      <c r="D133" s="39"/>
      <c r="E133" s="39"/>
      <c r="F133" s="39"/>
      <c r="G133" s="40" t="s">
        <v>105</v>
      </c>
      <c r="H133" s="5" t="s">
        <v>16</v>
      </c>
      <c r="I133" s="11">
        <v>410515783</v>
      </c>
    </row>
    <row r="134" spans="1:9" ht="13.5">
      <c r="A134" s="26"/>
      <c r="B134" s="14"/>
      <c r="C134" s="39"/>
      <c r="D134" s="39"/>
      <c r="E134" s="39"/>
      <c r="F134" s="39"/>
      <c r="G134" s="40"/>
      <c r="H134" s="5"/>
      <c r="I134" s="11"/>
    </row>
    <row r="135" spans="1:9" ht="13.5">
      <c r="A135" s="8" t="s">
        <v>8</v>
      </c>
      <c r="B135" s="9">
        <f>SUM(B137)</f>
        <v>41500000</v>
      </c>
      <c r="C135" s="39" t="s">
        <v>82</v>
      </c>
      <c r="D135" s="39" t="s">
        <v>77</v>
      </c>
      <c r="E135" s="39" t="s">
        <v>82</v>
      </c>
      <c r="F135" s="39"/>
      <c r="G135" s="40"/>
      <c r="H135" s="5" t="s">
        <v>20</v>
      </c>
      <c r="I135" s="11">
        <f>I136</f>
        <v>995863000</v>
      </c>
    </row>
    <row r="136" spans="1:9" ht="13.5">
      <c r="A136" s="8"/>
      <c r="B136" s="9"/>
      <c r="C136" s="39"/>
      <c r="D136" s="39"/>
      <c r="E136" s="39"/>
      <c r="F136" s="39"/>
      <c r="G136" s="40" t="s">
        <v>79</v>
      </c>
      <c r="H136" s="10" t="s">
        <v>16</v>
      </c>
      <c r="I136" s="11">
        <v>995863000</v>
      </c>
    </row>
    <row r="137" spans="1:9" ht="13.5">
      <c r="A137" s="27" t="s">
        <v>55</v>
      </c>
      <c r="B137" s="11">
        <f>B138</f>
        <v>41500000</v>
      </c>
      <c r="C137" s="39"/>
      <c r="D137" s="39"/>
      <c r="E137" s="39"/>
      <c r="F137" s="39"/>
      <c r="G137" s="40"/>
      <c r="H137" s="10"/>
      <c r="I137" s="11"/>
    </row>
    <row r="138" spans="1:9" ht="13.5">
      <c r="A138" s="5" t="s">
        <v>56</v>
      </c>
      <c r="B138" s="11">
        <f>SUM(B139)</f>
        <v>41500000</v>
      </c>
      <c r="C138" s="39" t="s">
        <v>82</v>
      </c>
      <c r="D138" s="39" t="s">
        <v>93</v>
      </c>
      <c r="E138" s="39"/>
      <c r="F138" s="39"/>
      <c r="G138" s="40"/>
      <c r="H138" s="10" t="s">
        <v>60</v>
      </c>
      <c r="I138" s="11"/>
    </row>
    <row r="139" spans="1:9" ht="13.5">
      <c r="A139" s="10" t="s">
        <v>16</v>
      </c>
      <c r="B139" s="11">
        <v>41500000</v>
      </c>
      <c r="C139" s="39"/>
      <c r="D139" s="39"/>
      <c r="E139" s="39"/>
      <c r="F139" s="39"/>
      <c r="G139" s="40"/>
      <c r="H139" s="10" t="s">
        <v>61</v>
      </c>
      <c r="I139" s="11">
        <f>I141+I146</f>
        <v>3716769000</v>
      </c>
    </row>
    <row r="140" spans="1:9" ht="13.5">
      <c r="A140" s="10"/>
      <c r="B140" s="11"/>
      <c r="C140" s="39"/>
      <c r="D140" s="39"/>
      <c r="E140" s="39"/>
      <c r="F140" s="39"/>
      <c r="G140" s="40"/>
      <c r="H140" s="10"/>
      <c r="I140" s="11"/>
    </row>
    <row r="141" spans="1:9" ht="13.5">
      <c r="A141" s="8" t="s">
        <v>57</v>
      </c>
      <c r="B141" s="28">
        <f>B144+B149+B152</f>
        <v>4539368165</v>
      </c>
      <c r="C141" s="39" t="s">
        <v>82</v>
      </c>
      <c r="D141" s="39" t="s">
        <v>93</v>
      </c>
      <c r="E141" s="39" t="s">
        <v>100</v>
      </c>
      <c r="F141" s="39"/>
      <c r="G141" s="40"/>
      <c r="H141" s="10" t="s">
        <v>19</v>
      </c>
      <c r="I141" s="11">
        <f>I142</f>
        <v>53040000</v>
      </c>
    </row>
    <row r="142" spans="1:9" ht="13.5">
      <c r="A142" s="8" t="s">
        <v>58</v>
      </c>
      <c r="B142" s="14" t="s">
        <v>0</v>
      </c>
      <c r="C142" s="39"/>
      <c r="D142" s="39"/>
      <c r="E142" s="39"/>
      <c r="F142" s="39"/>
      <c r="G142" s="40" t="s">
        <v>79</v>
      </c>
      <c r="H142" s="10" t="s">
        <v>16</v>
      </c>
      <c r="I142" s="11">
        <v>53040000</v>
      </c>
    </row>
    <row r="143" spans="1:9" ht="13.5">
      <c r="A143" s="8"/>
      <c r="B143" s="14"/>
      <c r="C143" s="39"/>
      <c r="D143" s="39"/>
      <c r="E143" s="39"/>
      <c r="F143" s="39"/>
      <c r="G143" s="40"/>
      <c r="H143" s="10"/>
      <c r="I143" s="11"/>
    </row>
    <row r="144" spans="1:9" ht="13.5">
      <c r="A144" s="5" t="s">
        <v>59</v>
      </c>
      <c r="B144" s="11">
        <f>B145</f>
        <v>863614000</v>
      </c>
      <c r="C144" s="39" t="s">
        <v>82</v>
      </c>
      <c r="D144" s="39" t="s">
        <v>93</v>
      </c>
      <c r="E144" s="39" t="s">
        <v>106</v>
      </c>
      <c r="F144" s="39"/>
      <c r="G144" s="40" t="s">
        <v>0</v>
      </c>
      <c r="H144" s="5" t="s">
        <v>62</v>
      </c>
      <c r="I144" s="14"/>
    </row>
    <row r="145" spans="1:9" ht="13.5">
      <c r="A145" s="5" t="s">
        <v>20</v>
      </c>
      <c r="B145" s="11">
        <f>B146</f>
        <v>863614000</v>
      </c>
      <c r="C145" s="39" t="s">
        <v>0</v>
      </c>
      <c r="D145" s="39"/>
      <c r="E145" s="39"/>
      <c r="F145" s="39"/>
      <c r="G145" s="40"/>
      <c r="H145" s="5" t="s">
        <v>63</v>
      </c>
      <c r="I145" s="11">
        <f>I146</f>
        <v>3663729000</v>
      </c>
    </row>
    <row r="146" spans="1:9" ht="13.5">
      <c r="A146" s="10" t="s">
        <v>16</v>
      </c>
      <c r="B146" s="11">
        <v>863614000</v>
      </c>
      <c r="C146" s="39"/>
      <c r="D146" s="39"/>
      <c r="E146" s="39"/>
      <c r="F146" s="39"/>
      <c r="G146" s="40" t="s">
        <v>79</v>
      </c>
      <c r="H146" s="10" t="s">
        <v>16</v>
      </c>
      <c r="I146" s="11">
        <v>3663729000</v>
      </c>
    </row>
    <row r="147" spans="1:9" ht="13.5">
      <c r="A147" s="10"/>
      <c r="B147" s="11"/>
      <c r="C147" s="39"/>
      <c r="D147" s="39"/>
      <c r="E147" s="39"/>
      <c r="F147" s="39"/>
      <c r="G147" s="40"/>
      <c r="H147" s="10"/>
      <c r="I147" s="11"/>
    </row>
    <row r="148" spans="1:9" ht="13.5">
      <c r="A148" s="10" t="s">
        <v>76</v>
      </c>
      <c r="B148" s="11">
        <f>B149</f>
        <v>85154165</v>
      </c>
      <c r="C148" s="39"/>
      <c r="D148" s="39"/>
      <c r="E148" s="39"/>
      <c r="F148" s="39"/>
      <c r="G148" s="40"/>
      <c r="H148" s="10"/>
      <c r="I148" s="11"/>
    </row>
    <row r="149" spans="1:9" ht="13.5">
      <c r="A149" s="10" t="s">
        <v>16</v>
      </c>
      <c r="B149" s="11">
        <v>85154165</v>
      </c>
      <c r="C149" s="36" t="s">
        <v>99</v>
      </c>
      <c r="D149" s="39" t="s">
        <v>0</v>
      </c>
      <c r="E149" s="39" t="s">
        <v>0</v>
      </c>
      <c r="F149" s="39"/>
      <c r="G149" s="40"/>
      <c r="H149" s="8" t="s">
        <v>9</v>
      </c>
      <c r="I149" s="12">
        <f>I151+I154+I163</f>
        <v>15022232217</v>
      </c>
    </row>
    <row r="150" spans="1:9" ht="13.5">
      <c r="A150" s="10"/>
      <c r="B150" s="11"/>
      <c r="C150" s="36"/>
      <c r="D150" s="39"/>
      <c r="E150" s="39"/>
      <c r="F150" s="39"/>
      <c r="G150" s="40"/>
      <c r="H150" s="8"/>
      <c r="I150" s="12"/>
    </row>
    <row r="151" spans="1:9" ht="13.5">
      <c r="A151" s="10" t="s">
        <v>60</v>
      </c>
      <c r="B151" s="11"/>
      <c r="C151" s="41" t="s">
        <v>99</v>
      </c>
      <c r="D151" s="41" t="s">
        <v>77</v>
      </c>
      <c r="E151" s="41" t="s">
        <v>77</v>
      </c>
      <c r="F151" s="41"/>
      <c r="G151" s="42"/>
      <c r="H151" s="15" t="s">
        <v>10</v>
      </c>
      <c r="I151" s="16">
        <f>I152</f>
        <v>3578955450</v>
      </c>
    </row>
    <row r="152" spans="1:9" ht="13.5">
      <c r="A152" s="10" t="s">
        <v>61</v>
      </c>
      <c r="B152" s="11">
        <f>B154+B161</f>
        <v>3590600000</v>
      </c>
      <c r="C152" s="41"/>
      <c r="D152" s="41"/>
      <c r="E152" s="41"/>
      <c r="F152" s="41"/>
      <c r="G152" s="42" t="s">
        <v>79</v>
      </c>
      <c r="H152" s="15" t="s">
        <v>16</v>
      </c>
      <c r="I152" s="16">
        <v>3578955450</v>
      </c>
    </row>
    <row r="153" spans="1:9" ht="13.5">
      <c r="A153" s="10"/>
      <c r="B153" s="11"/>
      <c r="C153" s="41"/>
      <c r="D153" s="41"/>
      <c r="E153" s="41"/>
      <c r="F153" s="41"/>
      <c r="G153" s="42"/>
      <c r="H153" s="15"/>
      <c r="I153" s="16"/>
    </row>
    <row r="154" spans="1:9" ht="13.5">
      <c r="A154" s="10" t="s">
        <v>19</v>
      </c>
      <c r="B154" s="11">
        <f>B155</f>
        <v>51000000</v>
      </c>
      <c r="C154" s="41" t="s">
        <v>99</v>
      </c>
      <c r="D154" s="41" t="s">
        <v>93</v>
      </c>
      <c r="E154" s="41"/>
      <c r="F154" s="41"/>
      <c r="G154" s="42"/>
      <c r="H154" s="15" t="s">
        <v>64</v>
      </c>
      <c r="I154" s="16">
        <f>I157</f>
        <v>5714276767</v>
      </c>
    </row>
    <row r="155" spans="1:9" ht="13.5">
      <c r="A155" s="10" t="s">
        <v>16</v>
      </c>
      <c r="B155" s="11">
        <v>51000000</v>
      </c>
      <c r="C155" s="41"/>
      <c r="D155" s="41"/>
      <c r="E155" s="41"/>
      <c r="F155" s="41"/>
      <c r="G155" s="42"/>
      <c r="H155" s="15"/>
      <c r="I155" s="16"/>
    </row>
    <row r="156" spans="1:9" ht="13.5">
      <c r="A156" s="10"/>
      <c r="B156" s="11"/>
      <c r="C156" s="41" t="s">
        <v>99</v>
      </c>
      <c r="D156" s="41" t="s">
        <v>93</v>
      </c>
      <c r="E156" s="41" t="s">
        <v>80</v>
      </c>
      <c r="F156" s="41"/>
      <c r="G156" s="42"/>
      <c r="H156" s="15" t="s">
        <v>65</v>
      </c>
      <c r="I156" s="16"/>
    </row>
    <row r="157" spans="1:9" ht="13.5">
      <c r="A157" s="10"/>
      <c r="B157" s="11"/>
      <c r="C157" s="44"/>
      <c r="D157" s="44"/>
      <c r="E157" s="44"/>
      <c r="F157" s="44"/>
      <c r="G157" s="45"/>
      <c r="H157" s="19" t="s">
        <v>66</v>
      </c>
      <c r="I157" s="20">
        <f>I160</f>
        <v>5714276767</v>
      </c>
    </row>
    <row r="158" spans="1:9" ht="13.5">
      <c r="A158" s="10"/>
      <c r="B158" s="11"/>
      <c r="C158" s="46"/>
      <c r="D158" s="46"/>
      <c r="E158" s="46"/>
      <c r="F158" s="46"/>
      <c r="G158" s="47"/>
      <c r="H158" s="29"/>
      <c r="I158" s="30"/>
    </row>
    <row r="159" spans="1:9" ht="13.5">
      <c r="A159" s="5" t="s">
        <v>62</v>
      </c>
      <c r="B159" s="14"/>
      <c r="C159" s="41"/>
      <c r="D159" s="41"/>
      <c r="E159" s="41"/>
      <c r="F159" s="41"/>
      <c r="G159" s="42"/>
      <c r="H159" s="15" t="s">
        <v>67</v>
      </c>
      <c r="I159" s="18"/>
    </row>
    <row r="160" spans="1:9" ht="13.5">
      <c r="A160" s="5" t="s">
        <v>63</v>
      </c>
      <c r="B160" s="11">
        <f>B161</f>
        <v>3539600000</v>
      </c>
      <c r="C160" s="41"/>
      <c r="D160" s="41"/>
      <c r="E160" s="41"/>
      <c r="F160" s="41"/>
      <c r="G160" s="42" t="s">
        <v>79</v>
      </c>
      <c r="H160" s="15" t="s">
        <v>16</v>
      </c>
      <c r="I160" s="16">
        <v>5714276767</v>
      </c>
    </row>
    <row r="161" spans="1:9" ht="13.5">
      <c r="A161" s="10" t="s">
        <v>16</v>
      </c>
      <c r="B161" s="11">
        <v>3539600000</v>
      </c>
      <c r="C161" s="41"/>
      <c r="D161" s="41"/>
      <c r="E161" s="41"/>
      <c r="F161" s="41"/>
      <c r="G161" s="42"/>
      <c r="H161" s="15"/>
      <c r="I161" s="16"/>
    </row>
    <row r="162" spans="1:9" ht="13.5">
      <c r="A162" s="10"/>
      <c r="B162" s="11"/>
      <c r="C162" s="41" t="s">
        <v>99</v>
      </c>
      <c r="D162" s="41" t="s">
        <v>93</v>
      </c>
      <c r="E162" s="41" t="s">
        <v>80</v>
      </c>
      <c r="F162" s="41" t="s">
        <v>77</v>
      </c>
      <c r="G162" s="42"/>
      <c r="H162" s="15" t="s">
        <v>107</v>
      </c>
      <c r="I162" s="16"/>
    </row>
    <row r="163" spans="1:9" ht="13.5">
      <c r="A163" s="10"/>
      <c r="B163" s="11"/>
      <c r="C163" s="41"/>
      <c r="D163" s="41"/>
      <c r="E163" s="41"/>
      <c r="F163" s="41"/>
      <c r="G163" s="42"/>
      <c r="H163" s="15" t="s">
        <v>108</v>
      </c>
      <c r="I163" s="16">
        <f>I164</f>
        <v>5729000000</v>
      </c>
    </row>
    <row r="164" spans="1:9" ht="13.5">
      <c r="A164" s="8" t="s">
        <v>9</v>
      </c>
      <c r="B164" s="12">
        <f>B166+B171</f>
        <v>24244231835</v>
      </c>
      <c r="C164" s="41"/>
      <c r="D164" s="41"/>
      <c r="E164" s="41"/>
      <c r="F164" s="41"/>
      <c r="G164" s="42" t="s">
        <v>79</v>
      </c>
      <c r="H164" s="15" t="s">
        <v>16</v>
      </c>
      <c r="I164" s="16">
        <v>5729000000</v>
      </c>
    </row>
    <row r="165" spans="1:9" ht="14.25" thickBot="1">
      <c r="A165" s="8"/>
      <c r="B165" s="12"/>
      <c r="C165" s="41"/>
      <c r="D165" s="41"/>
      <c r="E165" s="41"/>
      <c r="F165" s="41"/>
      <c r="G165" s="42"/>
      <c r="H165" s="15"/>
      <c r="I165" s="16"/>
    </row>
    <row r="166" spans="1:9" ht="18" thickBot="1">
      <c r="A166" s="5" t="s">
        <v>10</v>
      </c>
      <c r="B166" s="11">
        <f>SUM(B168)</f>
        <v>1180000000</v>
      </c>
      <c r="C166" s="57"/>
      <c r="D166" s="57"/>
      <c r="E166" s="57"/>
      <c r="F166" s="57"/>
      <c r="G166" s="58"/>
      <c r="H166" s="59" t="s">
        <v>11</v>
      </c>
      <c r="I166" s="60" t="e">
        <f>I117+I104+#REF!</f>
        <v>#REF!</v>
      </c>
    </row>
    <row r="167" spans="1:2" ht="14.25" thickTop="1">
      <c r="A167" s="5"/>
      <c r="B167" s="11"/>
    </row>
    <row r="168" spans="1:2" ht="13.5">
      <c r="A168" s="5" t="s">
        <v>10</v>
      </c>
      <c r="B168" s="11">
        <f>B169</f>
        <v>1180000000</v>
      </c>
    </row>
    <row r="169" spans="1:2" ht="13.5">
      <c r="A169" s="10" t="s">
        <v>16</v>
      </c>
      <c r="B169" s="16">
        <v>1180000000</v>
      </c>
    </row>
    <row r="170" spans="1:2" ht="13.5">
      <c r="A170" s="15"/>
      <c r="B170" s="16"/>
    </row>
    <row r="171" spans="1:2" ht="13.5">
      <c r="A171" s="15" t="s">
        <v>64</v>
      </c>
      <c r="B171" s="16">
        <f>B174+B180</f>
        <v>23064231835</v>
      </c>
    </row>
    <row r="172" spans="1:2" ht="13.5">
      <c r="A172" s="15"/>
      <c r="B172" s="16"/>
    </row>
    <row r="173" spans="1:2" ht="13.5">
      <c r="A173" s="15" t="s">
        <v>65</v>
      </c>
      <c r="B173" s="16"/>
    </row>
    <row r="174" spans="1:2" ht="13.5">
      <c r="A174" s="10" t="s">
        <v>66</v>
      </c>
      <c r="B174" s="11">
        <f>B177</f>
        <v>16173110759</v>
      </c>
    </row>
    <row r="175" spans="1:2" ht="13.5">
      <c r="A175" s="29"/>
      <c r="B175" s="30"/>
    </row>
    <row r="176" spans="1:2" ht="13.5">
      <c r="A176" s="15" t="s">
        <v>67</v>
      </c>
      <c r="B176" s="18"/>
    </row>
    <row r="177" spans="1:2" ht="13.5">
      <c r="A177" s="15" t="s">
        <v>16</v>
      </c>
      <c r="B177" s="16">
        <v>16173110759</v>
      </c>
    </row>
    <row r="178" spans="1:2" ht="13.5">
      <c r="A178" s="15"/>
      <c r="B178" s="16"/>
    </row>
    <row r="179" spans="1:2" ht="13.5">
      <c r="A179" s="15" t="s">
        <v>68</v>
      </c>
      <c r="B179" s="16"/>
    </row>
    <row r="180" spans="1:2" ht="13.5">
      <c r="A180" s="10" t="s">
        <v>69</v>
      </c>
      <c r="B180" s="11">
        <f>B181</f>
        <v>6891121076</v>
      </c>
    </row>
    <row r="181" spans="1:2" ht="14.25" thickBot="1">
      <c r="A181" s="29" t="s">
        <v>16</v>
      </c>
      <c r="B181" s="30">
        <v>6891121076</v>
      </c>
    </row>
    <row r="182" spans="1:2" ht="18" thickBot="1">
      <c r="A182" s="33" t="s">
        <v>11</v>
      </c>
      <c r="B182" s="32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Andres Felipe Jimenez Cortez</cp:lastModifiedBy>
  <cp:lastPrinted>2014-01-22T21:08:37Z</cp:lastPrinted>
  <dcterms:created xsi:type="dcterms:W3CDTF">2000-04-30T19:03:56Z</dcterms:created>
  <dcterms:modified xsi:type="dcterms:W3CDTF">2014-08-26T20:29:14Z</dcterms:modified>
  <cp:category/>
  <cp:version/>
  <cp:contentType/>
  <cp:contentStatus/>
</cp:coreProperties>
</file>