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245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9" i="1"/>
  <c r="P8" i="1"/>
  <c r="P27" i="1"/>
  <c r="P13" i="1"/>
  <c r="P10" i="1"/>
  <c r="P7" i="1"/>
  <c r="P6" i="1"/>
  <c r="P5" i="1"/>
  <c r="L61" i="1" l="1"/>
  <c r="N61" i="1"/>
  <c r="O27" i="1"/>
  <c r="O13" i="1"/>
  <c r="O10" i="1"/>
  <c r="O7" i="1"/>
  <c r="O6" i="1" l="1"/>
  <c r="O5" i="1" s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2" i="1"/>
  <c r="N11" i="1"/>
  <c r="N9" i="1"/>
  <c r="N8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11" i="1"/>
  <c r="L9" i="1"/>
  <c r="L8" i="1"/>
  <c r="M27" i="1"/>
  <c r="K27" i="1"/>
  <c r="J27" i="1"/>
  <c r="I27" i="1"/>
  <c r="H27" i="1"/>
  <c r="G27" i="1"/>
  <c r="M13" i="1"/>
  <c r="K13" i="1"/>
  <c r="J13" i="1"/>
  <c r="I13" i="1"/>
  <c r="H13" i="1"/>
  <c r="G13" i="1"/>
  <c r="M10" i="1"/>
  <c r="K10" i="1"/>
  <c r="J10" i="1"/>
  <c r="I10" i="1"/>
  <c r="H10" i="1"/>
  <c r="G10" i="1"/>
  <c r="M7" i="1"/>
  <c r="K7" i="1"/>
  <c r="J7" i="1"/>
  <c r="I7" i="1"/>
  <c r="H7" i="1"/>
  <c r="G7" i="1"/>
  <c r="G6" i="1" l="1"/>
  <c r="L10" i="1"/>
  <c r="L27" i="1"/>
  <c r="L7" i="1"/>
  <c r="L13" i="1"/>
  <c r="N7" i="1"/>
  <c r="N13" i="1"/>
  <c r="K6" i="1"/>
  <c r="J6" i="1"/>
  <c r="J5" i="1" s="1"/>
  <c r="H6" i="1"/>
  <c r="H5" i="1" s="1"/>
  <c r="N10" i="1"/>
  <c r="N27" i="1"/>
  <c r="I6" i="1"/>
  <c r="I5" i="1" s="1"/>
  <c r="G5" i="1"/>
  <c r="M6" i="1"/>
  <c r="N6" i="1" s="1"/>
  <c r="L6" i="1" l="1"/>
  <c r="K5" i="1"/>
  <c r="L5" i="1" s="1"/>
  <c r="M5" i="1"/>
  <c r="N5" i="1" s="1"/>
</calcChain>
</file>

<file path=xl/sharedStrings.xml><?xml version="1.0" encoding="utf-8"?>
<sst xmlns="http://schemas.openxmlformats.org/spreadsheetml/2006/main" count="358" uniqueCount="117">
  <si>
    <t>Año Fiscal:</t>
  </si>
  <si>
    <t/>
  </si>
  <si>
    <t>Vigencia:</t>
  </si>
  <si>
    <t>Actual</t>
  </si>
  <si>
    <t>Periodo:</t>
  </si>
  <si>
    <t>Enero-Diciembre</t>
  </si>
  <si>
    <t>TIPO</t>
  </si>
  <si>
    <t>CTA</t>
  </si>
  <si>
    <t>SUB
CTA</t>
  </si>
  <si>
    <t>OBJ</t>
  </si>
  <si>
    <t>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</si>
  <si>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</si>
  <si>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</si>
  <si>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</si>
  <si>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</si>
  <si>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</si>
  <si>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</si>
  <si>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</si>
  <si>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FONDO DE TECNOLOGIAS DE LA INFORMACION Y LAS COMUNICACIONES</t>
  </si>
  <si>
    <t>A</t>
  </si>
  <si>
    <t>1</t>
  </si>
  <si>
    <t>0</t>
  </si>
  <si>
    <t>2</t>
  </si>
  <si>
    <t>SERVICIOS PERSONALES INDIRECTOS</t>
  </si>
  <si>
    <t>999</t>
  </si>
  <si>
    <t xml:space="preserve">PAGO PASIVOS EXIGIBLES VIGENCIAS EXPIRADAS 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</si>
  <si>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</si>
  <si>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</si>
  <si>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</si>
  <si>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</si>
  <si>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</si>
  <si>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</si>
  <si>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</si>
  <si>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</si>
  <si>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</si>
  <si>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</si>
  <si>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</si>
  <si>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</si>
  <si>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</si>
  <si>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</si>
  <si>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</si>
  <si>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</si>
  <si>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</si>
  <si>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</si>
  <si>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</si>
  <si>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</si>
  <si>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</si>
  <si>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</si>
  <si>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</si>
  <si>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</si>
  <si>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</si>
  <si>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PAGO PASIVOS EXIGIBLES VIGENCIAS EXPIRADAS</t>
  </si>
  <si>
    <t>C</t>
  </si>
  <si>
    <t>123</t>
  </si>
  <si>
    <t>400</t>
  </si>
  <si>
    <t>ADECUACION AMPLIACION Y MEJORAMIENTO DEL ARCHIVO CENTRAL E HISTORICO DEL MINISTERIO Y FONDO DE COMUNICACIONES NACIONAL</t>
  </si>
  <si>
    <t>RECUPERACION OPTIMIZACION Y MEJORAMIENTO DE LOS ESPACIOS DEL EDIFICIO MURILLO TORO, BOGOTA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</si>
  <si>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</si>
  <si>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</si>
  <si>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</si>
  <si>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ADQUISICION Y FORTALECIMIENTO DE LA PROGRAMACION DE LA RADIO NACIONAL DE COLOMBIA</t>
  </si>
  <si>
    <t>5</t>
  </si>
  <si>
    <t>APROVECHAMIENTO DE LAS TECNOLOGIAS DE LA INFORMACION Y LAS COMUNICACIONES EN COLOMBIA</t>
  </si>
  <si>
    <t>7</t>
  </si>
  <si>
    <t>MEJORAMIENTO DE CALIDAD Y COBERTURA DE LA TELEVISION PUBLICA  EN COLOMBIA</t>
  </si>
  <si>
    <t>9</t>
  </si>
  <si>
    <t>SISTEMATIZACION MINISTERIO DE COMUNICACIONES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</si>
  <si>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</si>
  <si>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</si>
  <si>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</si>
  <si>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</si>
  <si>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13</t>
  </si>
  <si>
    <t>APOYO A LA CONSTRUCCIÓN  DE UNA ADMIINSTRACIÓN PÚBLICA PARA UN BUEN GOBIERNO EN COLOMBIA</t>
  </si>
  <si>
    <t>14</t>
  </si>
  <si>
    <t>IMPLEMENTACIÓN DE 800 TECNOCENTROS 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</si>
  <si>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</si>
  <si>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</si>
  <si>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</si>
  <si>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22</t>
  </si>
  <si>
    <t>FORTALECIMIENTO DE INFORMACIÓN AL SERVICIO DEL SECTOR TIC  Y LOS CIUDADANOS , , BOGOTÁ</t>
  </si>
  <si>
    <t>310</t>
  </si>
  <si>
    <t>202</t>
  </si>
  <si>
    <t>APLICACIÓN MODELO DE FORTALECIMIENTO DE LA INDUSTRIA TI&amp;BPO COLOMBIA</t>
  </si>
  <si>
    <t>10</t>
  </si>
  <si>
    <t xml:space="preserve">IMPLEMENTACION Y DESARROLLO AGENDA DE CONECTIVIDAD  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</si>
  <si>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</si>
  <si>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</si>
  <si>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APOYO CREACION CENTRO DE FORMACION DE ALTO NIVEL EN TIC REGION NACIONAL - PREVIO CONCEPTO DNP</t>
  </si>
  <si>
    <t>15</t>
  </si>
  <si>
    <t>DIVULGACIÓN Y MANEJO DE LA INFORMACION QUE PRODUCE EL MINISTERIO EN SUS DIFERENTES PROGRAMAS A NIVEL NACIONAL</t>
  </si>
  <si>
    <t>IMPLEMENTACION DE LA POLÍTICA DE FORTALECIMIENTO A LA INDUSTRIA DE CONTENIDOS DIGITALES</t>
  </si>
  <si>
    <t>410</t>
  </si>
  <si>
    <t>ANALISIS INVESTIGACION EVALUACION CONTROL Y REGLAMENTACION DEL SECTOR DE COMUNICACIONES.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</si>
  <si>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</si>
  <si>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</si>
  <si>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</si>
  <si>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CAPACITACION FUNCIONARIOS MINISTERIO DE COMUNICACIONES.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</si>
  <si>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</si>
  <si>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</si>
  <si>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</si>
  <si>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</si>
  <si>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APROVECHAMIENTO ASISTENCIA AL SECTOR DE LAS TICS NACIONAL - PAGOS PASIVOS EXIGIBLES VIGENCIA EXPIRADA</t>
  </si>
  <si>
    <t>401</t>
  </si>
  <si>
    <t>IMPLANTACION DEL SISTEMA DE CORREO SOCIAL EN COLOMBIA</t>
  </si>
  <si>
    <t>630</t>
  </si>
  <si>
    <t>DISTRIBUCION EXCEDENTES A NIVEL NACIONAL - DECRETO 2375 DE 1996</t>
  </si>
  <si>
    <t>GASTOS</t>
  </si>
  <si>
    <t>FUNCIONAMIENTO</t>
  </si>
  <si>
    <t>GASTOS PERSONALES</t>
  </si>
  <si>
    <t>GASTOS GENERALES</t>
  </si>
  <si>
    <t>TRANSFERENCIAS CORRIENTES</t>
  </si>
  <si>
    <t>INVERSION</t>
  </si>
  <si>
    <t>% COMP</t>
  </si>
  <si>
    <t>% OBLIG</t>
  </si>
  <si>
    <t>PAGOS</t>
  </si>
  <si>
    <t>CUENTAS POR PAGAR</t>
  </si>
  <si>
    <t>Fuente: Coordinación Grupo de Presupuesto/Subdirección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</si>
</sst>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right" vertical="center" wrapText="1" readingOrder="1"/>
    </xf>
    <xf numFmtId="0" fontId="5" fillId="3" borderId="0" xfId="0" applyFont="1" applyFill="1" applyBorder="1"/>
    <xf numFmtId="0" fontId="1" fillId="3" borderId="0" xfId="0" applyFont="1" applyFill="1" applyBorder="1"/>
    <xf numFmtId="10" fontId="2" fillId="0" borderId="0" xfId="1" applyNumberFormat="1" applyFont="1" applyFill="1" applyBorder="1" applyAlignment="1">
      <alignment horizontal="center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right" vertical="center" wrapText="1" readingOrder="1"/>
    </xf>
    <xf numFmtId="10" fontId="1" fillId="0" borderId="0" xfId="1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164" fontId="4" fillId="4" borderId="1" xfId="0" applyNumberFormat="1" applyFont="1" applyFill="1" applyBorder="1" applyAlignment="1">
      <alignment horizontal="right" vertical="center" wrapText="1" readingOrder="1"/>
    </xf>
    <xf numFmtId="10" fontId="4" fillId="4" borderId="1" xfId="1" applyNumberFormat="1" applyFont="1" applyFill="1" applyBorder="1" applyAlignment="1">
      <alignment horizontal="right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readingOrder="1"/>
    </xf>
    <xf numFmtId="0" fontId="9" fillId="0" borderId="4" xfId="0" applyNumberFormat="1" applyFont="1" applyFill="1" applyBorder="1" applyAlignment="1">
      <alignment horizontal="center" vertical="center" readingOrder="1"/>
    </xf>
    <xf numFmtId="0" fontId="9" fillId="0" borderId="5" xfId="0" applyNumberFormat="1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A64" sqref="A64:G64"/>
    </sheetView>
  </sheetViews>
  <sheetFormatPr baseColWidth="10" defaultRowHeight="15" x14ac:dyDescent="0.25"/>
  <cols>
    <col min="1" max="1" width="5.42578125" customWidth="1"/>
    <col min="2" max="4" width="4.7109375" bestFit="1" customWidth="1"/>
    <col min="5" max="5" width="5.140625" bestFit="1" customWidth="1"/>
    <col min="6" max="6" width="27.7109375" customWidth="1"/>
    <col min="7" max="7" width="28.85546875" bestFit="1" customWidth="1"/>
    <col min="8" max="8" width="23.7109375" bestFit="1" customWidth="1"/>
    <col min="9" max="9" width="28.85546875" bestFit="1" customWidth="1"/>
    <col min="10" max="10" width="25.140625" customWidth="1"/>
    <col min="11" max="11" width="28.85546875" bestFit="1" customWidth="1"/>
    <col min="12" max="12" width="10.28515625" style="11" bestFit="1" customWidth="1"/>
    <col min="13" max="13" width="28.85546875" bestFit="1" customWidth="1"/>
    <col min="14" max="14" width="10.28515625" style="11" bestFit="1" customWidth="1"/>
    <col min="15" max="15" width="28.85546875" bestFit="1" customWidth="1"/>
    <col min="16" max="16" width="29.7109375" customWidth="1"/>
  </cols>
  <sheetData>
    <row r="1" spans="1:16" ht="21" thickBot="1" x14ac:dyDescent="0.3">
      <c r="A1" s="13" t="s">
        <v>1</v>
      </c>
      <c r="B1" s="23" t="s">
        <v>1</v>
      </c>
      <c r="C1" s="23" t="s">
        <v>1</v>
      </c>
      <c r="D1" s="23" t="s">
        <v>1</v>
      </c>
      <c r="E1" s="24" t="s">
        <v>1</v>
      </c>
      <c r="F1" s="12" t="s">
        <v>0</v>
      </c>
      <c r="G1" s="12">
        <v>2014</v>
      </c>
      <c r="H1" s="1" t="s">
        <v>1</v>
      </c>
      <c r="I1" s="1" t="s">
        <v>1</v>
      </c>
      <c r="J1" s="1" t="s">
        <v>1</v>
      </c>
      <c r="K1" s="1" t="s">
        <v>1</v>
      </c>
      <c r="L1" s="8"/>
      <c r="M1" s="1" t="s">
        <v>1</v>
      </c>
      <c r="N1" s="8"/>
      <c r="O1" s="1" t="s">
        <v>1</v>
      </c>
    </row>
    <row r="2" spans="1:16" ht="26.25" thickBot="1" x14ac:dyDescent="0.3">
      <c r="A2" s="13" t="s">
        <v>1</v>
      </c>
      <c r="B2" s="23" t="s">
        <v>1</v>
      </c>
      <c r="C2" s="23" t="s">
        <v>1</v>
      </c>
      <c r="D2" s="23" t="s">
        <v>1</v>
      </c>
      <c r="E2" s="24" t="s">
        <v>1</v>
      </c>
      <c r="F2" s="12" t="s">
        <v>2</v>
      </c>
      <c r="G2" s="13" t="s">
        <v>3</v>
      </c>
      <c r="H2" s="25" t="s">
        <v>18</v>
      </c>
      <c r="I2" s="26"/>
      <c r="J2" s="26"/>
      <c r="K2" s="26"/>
      <c r="L2" s="26"/>
      <c r="M2" s="26"/>
      <c r="N2" s="26"/>
      <c r="O2" s="27"/>
    </row>
    <row r="3" spans="1:16" ht="20.25" x14ac:dyDescent="0.25">
      <c r="A3" s="13" t="s">
        <v>1</v>
      </c>
      <c r="B3" s="23" t="s">
        <v>1</v>
      </c>
      <c r="C3" s="23" t="s">
        <v>1</v>
      </c>
      <c r="D3" s="23" t="s">
        <v>1</v>
      </c>
      <c r="E3" s="24" t="s">
        <v>1</v>
      </c>
      <c r="F3" s="12" t="s">
        <v>4</v>
      </c>
      <c r="G3" s="12" t="s">
        <v>5</v>
      </c>
      <c r="H3" s="1" t="s">
        <v>1</v>
      </c>
      <c r="I3" s="1" t="s">
        <v>1</v>
      </c>
      <c r="J3" s="1" t="s">
        <v>1</v>
      </c>
      <c r="K3" s="1" t="s">
        <v>1</v>
      </c>
      <c r="L3" s="8"/>
      <c r="M3" s="1" t="s">
        <v>1</v>
      </c>
      <c r="N3" s="8"/>
      <c r="O3" s="1" t="s">
        <v>1</v>
      </c>
    </row>
    <row r="4" spans="1:16" s="15" customFormat="1" ht="25.5" x14ac:dyDescent="0.2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9" t="s">
        <v>112</v>
      </c>
      <c r="M4" s="14" t="s">
        <v>17</v>
      </c>
      <c r="N4" s="9" t="s">
        <v>113</v>
      </c>
      <c r="O4" s="14" t="s">
        <v>114</v>
      </c>
      <c r="P4" s="14" t="s">
        <v>115</v>
      </c>
    </row>
    <row r="5" spans="1:16" s="6" customFormat="1" ht="18.75" x14ac:dyDescent="0.3">
      <c r="A5" s="2"/>
      <c r="B5" s="2"/>
      <c r="C5" s="2"/>
      <c r="D5" s="2"/>
      <c r="E5" s="2"/>
      <c r="F5" s="3" t="s">
        <v>106</v>
      </c>
      <c r="G5" s="4">
        <f>+G6+G27</f>
        <v>1648301320608</v>
      </c>
      <c r="H5" s="4">
        <f t="shared" ref="H5:K5" si="0">+H6+H27</f>
        <v>6126939754</v>
      </c>
      <c r="I5" s="4">
        <f t="shared" si="0"/>
        <v>1588901975528.4102</v>
      </c>
      <c r="J5" s="4">
        <f t="shared" si="0"/>
        <v>53272405325.590004</v>
      </c>
      <c r="K5" s="4">
        <f t="shared" si="0"/>
        <v>1588901975528.4006</v>
      </c>
      <c r="L5" s="5">
        <f>+K5/G5</f>
        <v>0.9639632970398343</v>
      </c>
      <c r="M5" s="4">
        <f>+M6+M27</f>
        <v>1588901975528.4004</v>
      </c>
      <c r="N5" s="5">
        <f>+M5/G5</f>
        <v>0.96396329703983419</v>
      </c>
      <c r="O5" s="4">
        <f>+O6+O27</f>
        <v>1294816055495.3298</v>
      </c>
      <c r="P5" s="4">
        <f t="shared" ref="P5:P10" si="1">SUM(M5-O5)</f>
        <v>294085920033.07056</v>
      </c>
    </row>
    <row r="6" spans="1:16" s="7" customFormat="1" ht="18.75" x14ac:dyDescent="0.25">
      <c r="A6" s="2" t="s">
        <v>19</v>
      </c>
      <c r="B6" s="2"/>
      <c r="C6" s="2"/>
      <c r="D6" s="2"/>
      <c r="E6" s="2"/>
      <c r="F6" s="3" t="s">
        <v>107</v>
      </c>
      <c r="G6" s="4">
        <f>+G7+G10+G13</f>
        <v>358992683836</v>
      </c>
      <c r="H6" s="4">
        <f t="shared" ref="H6:K6" si="2">+H7+H10+H13</f>
        <v>260846654</v>
      </c>
      <c r="I6" s="4">
        <f t="shared" si="2"/>
        <v>330398887359.79004</v>
      </c>
      <c r="J6" s="4">
        <f t="shared" si="2"/>
        <v>28332949822.210003</v>
      </c>
      <c r="K6" s="4">
        <f t="shared" si="2"/>
        <v>330398887359.79004</v>
      </c>
      <c r="L6" s="5">
        <f t="shared" ref="L6:L7" si="3">+K6/G6</f>
        <v>0.920349918637137</v>
      </c>
      <c r="M6" s="4">
        <f>+M7+M10+M13</f>
        <v>330398887359.79004</v>
      </c>
      <c r="N6" s="5">
        <f t="shared" ref="N6:N7" si="4">+M6/G6</f>
        <v>0.920349918637137</v>
      </c>
      <c r="O6" s="4">
        <f>+O7+O10+O13</f>
        <v>320921583961.94</v>
      </c>
      <c r="P6" s="4">
        <f t="shared" si="1"/>
        <v>9477303397.8500366</v>
      </c>
    </row>
    <row r="7" spans="1:16" s="6" customFormat="1" ht="37.5" x14ac:dyDescent="0.3">
      <c r="A7" s="19" t="s">
        <v>19</v>
      </c>
      <c r="B7" s="19">
        <v>1</v>
      </c>
      <c r="C7" s="19"/>
      <c r="D7" s="19"/>
      <c r="E7" s="19"/>
      <c r="F7" s="20" t="s">
        <v>108</v>
      </c>
      <c r="G7" s="21">
        <f>+G8+G9</f>
        <v>344900000</v>
      </c>
      <c r="H7" s="21">
        <f t="shared" ref="H7:K7" si="5">+H8+H9</f>
        <v>0</v>
      </c>
      <c r="I7" s="21">
        <f t="shared" si="5"/>
        <v>328514333.72000003</v>
      </c>
      <c r="J7" s="21">
        <f t="shared" si="5"/>
        <v>16385666.279999999</v>
      </c>
      <c r="K7" s="21">
        <f t="shared" si="5"/>
        <v>328514333.72000003</v>
      </c>
      <c r="L7" s="22">
        <f t="shared" si="3"/>
        <v>0.95249154456364171</v>
      </c>
      <c r="M7" s="21">
        <f>+M8+M9</f>
        <v>328514333.72000003</v>
      </c>
      <c r="N7" s="22">
        <f t="shared" si="4"/>
        <v>0.95249154456364171</v>
      </c>
      <c r="O7" s="21">
        <f>+O8+O9</f>
        <v>306375895.82999998</v>
      </c>
      <c r="P7" s="21">
        <f t="shared" si="1"/>
        <v>22138437.890000045</v>
      </c>
    </row>
    <row r="8" spans="1:16" ht="31.5" x14ac:dyDescent="0.25">
      <c r="A8" s="16" t="s">
        <v>19</v>
      </c>
      <c r="B8" s="16" t="s">
        <v>20</v>
      </c>
      <c r="C8" s="16" t="s">
        <v>21</v>
      </c>
      <c r="D8" s="16" t="s">
        <v>22</v>
      </c>
      <c r="E8" s="16"/>
      <c r="F8" s="17" t="s">
        <v>23</v>
      </c>
      <c r="G8" s="18">
        <v>341888000</v>
      </c>
      <c r="H8" s="18">
        <v>0</v>
      </c>
      <c r="I8" s="18">
        <v>325502333.72000003</v>
      </c>
      <c r="J8" s="18">
        <v>16385666.279999999</v>
      </c>
      <c r="K8" s="18">
        <v>325502333.72000003</v>
      </c>
      <c r="L8" s="10">
        <f>+K8/G8</f>
        <v>0.95207299969580694</v>
      </c>
      <c r="M8" s="18">
        <v>325502333.72000003</v>
      </c>
      <c r="N8" s="10">
        <f>+M8/G8</f>
        <v>0.95207299969580694</v>
      </c>
      <c r="O8" s="18">
        <v>303363895.82999998</v>
      </c>
      <c r="P8" s="18">
        <f t="shared" si="1"/>
        <v>22138437.890000045</v>
      </c>
    </row>
    <row r="9" spans="1:16" ht="47.25" x14ac:dyDescent="0.25">
      <c r="A9" s="16" t="s">
        <v>19</v>
      </c>
      <c r="B9" s="16" t="s">
        <v>20</v>
      </c>
      <c r="C9" s="16" t="s">
        <v>21</v>
      </c>
      <c r="D9" s="16" t="s">
        <v>22</v>
      </c>
      <c r="E9" s="16" t="s">
        <v>24</v>
      </c>
      <c r="F9" s="17" t="s">
        <v>25</v>
      </c>
      <c r="G9" s="18">
        <v>3012000</v>
      </c>
      <c r="H9" s="18">
        <v>0</v>
      </c>
      <c r="I9" s="18">
        <v>3012000</v>
      </c>
      <c r="J9" s="18">
        <v>0</v>
      </c>
      <c r="K9" s="18">
        <v>3012000</v>
      </c>
      <c r="L9" s="10">
        <f>+K9/G9</f>
        <v>1</v>
      </c>
      <c r="M9" s="18">
        <v>3012000</v>
      </c>
      <c r="N9" s="10">
        <f>+M9/G9</f>
        <v>1</v>
      </c>
      <c r="O9" s="18">
        <v>3012000</v>
      </c>
      <c r="P9" s="18">
        <f t="shared" si="1"/>
        <v>0</v>
      </c>
    </row>
    <row r="10" spans="1:16" s="6" customFormat="1" ht="37.5" x14ac:dyDescent="0.3">
      <c r="A10" s="19" t="s">
        <v>19</v>
      </c>
      <c r="B10" s="19">
        <v>2</v>
      </c>
      <c r="C10" s="19"/>
      <c r="D10" s="19"/>
      <c r="E10" s="19"/>
      <c r="F10" s="20" t="s">
        <v>109</v>
      </c>
      <c r="G10" s="21">
        <f>+SUM(G11:G12)</f>
        <v>11214828529</v>
      </c>
      <c r="H10" s="21">
        <f t="shared" ref="H10:K10" si="6">+SUM(H11:H12)</f>
        <v>0</v>
      </c>
      <c r="I10" s="21">
        <f t="shared" si="6"/>
        <v>9753453493.9699993</v>
      </c>
      <c r="J10" s="21">
        <f t="shared" si="6"/>
        <v>1461375035.03</v>
      </c>
      <c r="K10" s="21">
        <f t="shared" si="6"/>
        <v>9753453493.9699993</v>
      </c>
      <c r="L10" s="22">
        <f t="shared" ref="L10:L26" si="7">+K10/G10</f>
        <v>0.8696926099894362</v>
      </c>
      <c r="M10" s="21">
        <f>+SUM(M11:M12)</f>
        <v>9753453493.9699993</v>
      </c>
      <c r="N10" s="22">
        <f t="shared" ref="N10:N61" si="8">+M10/G10</f>
        <v>0.8696926099894362</v>
      </c>
      <c r="O10" s="21">
        <f>+SUM(O11:O12)</f>
        <v>8198705837.46</v>
      </c>
      <c r="P10" s="21">
        <f t="shared" si="1"/>
        <v>1554747656.5099993</v>
      </c>
    </row>
    <row r="11" spans="1:16" ht="15.75" x14ac:dyDescent="0.25">
      <c r="A11" s="16" t="s">
        <v>19</v>
      </c>
      <c r="B11" s="16" t="s">
        <v>22</v>
      </c>
      <c r="C11" s="16" t="s">
        <v>21</v>
      </c>
      <c r="D11" s="16" t="s">
        <v>26</v>
      </c>
      <c r="E11" s="16"/>
      <c r="F11" s="17" t="s">
        <v>27</v>
      </c>
      <c r="G11" s="18">
        <v>125206476</v>
      </c>
      <c r="H11" s="18">
        <v>0</v>
      </c>
      <c r="I11" s="18">
        <v>121154205.84</v>
      </c>
      <c r="J11" s="18">
        <v>4052270.16</v>
      </c>
      <c r="K11" s="18">
        <v>121154205.84</v>
      </c>
      <c r="L11" s="10">
        <f t="shared" si="7"/>
        <v>0.96763529899204259</v>
      </c>
      <c r="M11" s="18">
        <v>121154205.84</v>
      </c>
      <c r="N11" s="10">
        <f t="shared" si="8"/>
        <v>0.96763529899204259</v>
      </c>
      <c r="O11" s="18">
        <v>121154205.84</v>
      </c>
      <c r="P11" s="18">
        <f t="shared" ref="P11:P61" si="9">SUM(M11-O11)</f>
        <v>0</v>
      </c>
    </row>
    <row r="12" spans="1:16" ht="31.5" x14ac:dyDescent="0.25">
      <c r="A12" s="16" t="s">
        <v>19</v>
      </c>
      <c r="B12" s="16" t="s">
        <v>22</v>
      </c>
      <c r="C12" s="16" t="s">
        <v>21</v>
      </c>
      <c r="D12" s="16" t="s">
        <v>28</v>
      </c>
      <c r="E12" s="16"/>
      <c r="F12" s="17" t="s">
        <v>29</v>
      </c>
      <c r="G12" s="18">
        <v>11089622053</v>
      </c>
      <c r="H12" s="18">
        <v>0</v>
      </c>
      <c r="I12" s="18">
        <v>9632299288.1299992</v>
      </c>
      <c r="J12" s="18">
        <v>1457322764.8699999</v>
      </c>
      <c r="K12" s="18">
        <v>9632299288.1299992</v>
      </c>
      <c r="L12" s="10">
        <f t="shared" si="7"/>
        <v>0.86858679602378686</v>
      </c>
      <c r="M12" s="18">
        <v>9632299288.1299992</v>
      </c>
      <c r="N12" s="10">
        <f t="shared" si="8"/>
        <v>0.86858679602378686</v>
      </c>
      <c r="O12" s="18">
        <v>8077551631.6199999</v>
      </c>
      <c r="P12" s="18">
        <f t="shared" si="9"/>
        <v>1554747656.5099993</v>
      </c>
    </row>
    <row r="13" spans="1:16" s="6" customFormat="1" ht="37.5" x14ac:dyDescent="0.3">
      <c r="A13" s="19" t="s">
        <v>19</v>
      </c>
      <c r="B13" s="19">
        <v>3</v>
      </c>
      <c r="C13" s="19"/>
      <c r="D13" s="19"/>
      <c r="E13" s="19"/>
      <c r="F13" s="20" t="s">
        <v>110</v>
      </c>
      <c r="G13" s="21">
        <f>+SUM(G14:G26)</f>
        <v>347432955307</v>
      </c>
      <c r="H13" s="21">
        <f t="shared" ref="H13:O13" si="10">+SUM(H14:H26)</f>
        <v>260846654</v>
      </c>
      <c r="I13" s="21">
        <f t="shared" si="10"/>
        <v>320316919532.10004</v>
      </c>
      <c r="J13" s="21">
        <f t="shared" si="10"/>
        <v>26855189120.900002</v>
      </c>
      <c r="K13" s="21">
        <f t="shared" si="10"/>
        <v>320316919532.10004</v>
      </c>
      <c r="L13" s="22">
        <f t="shared" si="7"/>
        <v>0.92195318446133123</v>
      </c>
      <c r="M13" s="21">
        <f t="shared" si="10"/>
        <v>320316919532.10004</v>
      </c>
      <c r="N13" s="22">
        <f t="shared" si="8"/>
        <v>0.92195318446133123</v>
      </c>
      <c r="O13" s="21">
        <f t="shared" si="10"/>
        <v>312416502228.65002</v>
      </c>
      <c r="P13" s="21">
        <f>SUM(M13-O13)</f>
        <v>7900417303.4500122</v>
      </c>
    </row>
    <row r="14" spans="1:16" ht="31.5" x14ac:dyDescent="0.25">
      <c r="A14" s="16" t="s">
        <v>19</v>
      </c>
      <c r="B14" s="16" t="s">
        <v>26</v>
      </c>
      <c r="C14" s="16" t="s">
        <v>22</v>
      </c>
      <c r="D14" s="16" t="s">
        <v>20</v>
      </c>
      <c r="E14" s="16" t="s">
        <v>20</v>
      </c>
      <c r="F14" s="17" t="s">
        <v>30</v>
      </c>
      <c r="G14" s="18">
        <v>2409985993</v>
      </c>
      <c r="H14" s="18">
        <v>0</v>
      </c>
      <c r="I14" s="18">
        <v>2409229936.6399999</v>
      </c>
      <c r="J14" s="18">
        <v>756056.36</v>
      </c>
      <c r="K14" s="18">
        <v>2409229936.6399999</v>
      </c>
      <c r="L14" s="10">
        <f t="shared" si="7"/>
        <v>0.99968628184470942</v>
      </c>
      <c r="M14" s="18">
        <v>2409229936.6399999</v>
      </c>
      <c r="N14" s="10">
        <f t="shared" si="8"/>
        <v>0.99968628184470942</v>
      </c>
      <c r="O14" s="18">
        <v>2409229936.6399999</v>
      </c>
      <c r="P14" s="18">
        <f t="shared" si="9"/>
        <v>0</v>
      </c>
    </row>
    <row r="15" spans="1:16" ht="63" x14ac:dyDescent="0.25">
      <c r="A15" s="16" t="s">
        <v>19</v>
      </c>
      <c r="B15" s="16" t="s">
        <v>26</v>
      </c>
      <c r="C15" s="16" t="s">
        <v>22</v>
      </c>
      <c r="D15" s="16" t="s">
        <v>20</v>
      </c>
      <c r="E15" s="16" t="s">
        <v>31</v>
      </c>
      <c r="F15" s="17" t="s">
        <v>32</v>
      </c>
      <c r="G15" s="18">
        <v>977329600</v>
      </c>
      <c r="H15" s="18">
        <v>0</v>
      </c>
      <c r="I15" s="18">
        <v>400000000</v>
      </c>
      <c r="J15" s="18">
        <v>577329600</v>
      </c>
      <c r="K15" s="18">
        <v>400000000</v>
      </c>
      <c r="L15" s="10">
        <f t="shared" si="7"/>
        <v>0.40927850747588124</v>
      </c>
      <c r="M15" s="18">
        <v>400000000</v>
      </c>
      <c r="N15" s="10">
        <f t="shared" si="8"/>
        <v>0.40927850747588124</v>
      </c>
      <c r="O15" s="18">
        <v>0</v>
      </c>
      <c r="P15" s="18">
        <f t="shared" si="9"/>
        <v>400000000</v>
      </c>
    </row>
    <row r="16" spans="1:16" ht="63" x14ac:dyDescent="0.25">
      <c r="A16" s="16" t="s">
        <v>19</v>
      </c>
      <c r="B16" s="16" t="s">
        <v>26</v>
      </c>
      <c r="C16" s="16" t="s">
        <v>22</v>
      </c>
      <c r="D16" s="16" t="s">
        <v>20</v>
      </c>
      <c r="E16" s="16" t="s">
        <v>31</v>
      </c>
      <c r="F16" s="17" t="s">
        <v>32</v>
      </c>
      <c r="G16" s="18">
        <v>236510000000</v>
      </c>
      <c r="H16" s="18">
        <v>0</v>
      </c>
      <c r="I16" s="18">
        <v>236510000000</v>
      </c>
      <c r="J16" s="18">
        <v>0</v>
      </c>
      <c r="K16" s="18">
        <v>236510000000</v>
      </c>
      <c r="L16" s="10">
        <f t="shared" si="7"/>
        <v>1</v>
      </c>
      <c r="M16" s="18">
        <v>236510000000</v>
      </c>
      <c r="N16" s="10">
        <f t="shared" si="8"/>
        <v>1</v>
      </c>
      <c r="O16" s="18">
        <v>236510000000</v>
      </c>
      <c r="P16" s="18">
        <f t="shared" si="9"/>
        <v>0</v>
      </c>
    </row>
    <row r="17" spans="1:16" ht="110.25" x14ac:dyDescent="0.25">
      <c r="A17" s="16" t="s">
        <v>19</v>
      </c>
      <c r="B17" s="16" t="s">
        <v>26</v>
      </c>
      <c r="C17" s="16" t="s">
        <v>22</v>
      </c>
      <c r="D17" s="16" t="s">
        <v>20</v>
      </c>
      <c r="E17" s="16" t="s">
        <v>33</v>
      </c>
      <c r="F17" s="17" t="s">
        <v>34</v>
      </c>
      <c r="G17" s="18">
        <v>957158408</v>
      </c>
      <c r="H17" s="18">
        <v>0</v>
      </c>
      <c r="I17" s="18">
        <v>948844641.53999996</v>
      </c>
      <c r="J17" s="18">
        <v>8313766.46</v>
      </c>
      <c r="K17" s="18">
        <v>948844641.53999996</v>
      </c>
      <c r="L17" s="10">
        <f t="shared" si="7"/>
        <v>0.99131411646127432</v>
      </c>
      <c r="M17" s="18">
        <v>948844641.53999996</v>
      </c>
      <c r="N17" s="10">
        <f t="shared" si="8"/>
        <v>0.99131411646127432</v>
      </c>
      <c r="O17" s="18">
        <v>945064384</v>
      </c>
      <c r="P17" s="18">
        <f t="shared" si="9"/>
        <v>3780257.5399999619</v>
      </c>
    </row>
    <row r="18" spans="1:16" ht="63" x14ac:dyDescent="0.25">
      <c r="A18" s="16" t="s">
        <v>19</v>
      </c>
      <c r="B18" s="16" t="s">
        <v>26</v>
      </c>
      <c r="C18" s="16" t="s">
        <v>28</v>
      </c>
      <c r="D18" s="16" t="s">
        <v>20</v>
      </c>
      <c r="E18" s="16" t="s">
        <v>35</v>
      </c>
      <c r="F18" s="17" t="s">
        <v>36</v>
      </c>
      <c r="G18" s="18">
        <v>79800000</v>
      </c>
      <c r="H18" s="18">
        <v>0</v>
      </c>
      <c r="I18" s="18">
        <v>79605645.159999996</v>
      </c>
      <c r="J18" s="18">
        <v>194354.84</v>
      </c>
      <c r="K18" s="18">
        <v>79605645.159999996</v>
      </c>
      <c r="L18" s="10">
        <f t="shared" si="7"/>
        <v>0.99756447568922302</v>
      </c>
      <c r="M18" s="18">
        <v>79605645.159999996</v>
      </c>
      <c r="N18" s="10">
        <f t="shared" si="8"/>
        <v>0.99756447568922302</v>
      </c>
      <c r="O18" s="18">
        <v>79605645.159999996</v>
      </c>
      <c r="P18" s="18">
        <f t="shared" si="9"/>
        <v>0</v>
      </c>
    </row>
    <row r="19" spans="1:16" ht="47.25" x14ac:dyDescent="0.25">
      <c r="A19" s="16" t="s">
        <v>19</v>
      </c>
      <c r="B19" s="16" t="s">
        <v>26</v>
      </c>
      <c r="C19" s="16" t="s">
        <v>28</v>
      </c>
      <c r="D19" s="16" t="s">
        <v>20</v>
      </c>
      <c r="E19" s="16" t="s">
        <v>37</v>
      </c>
      <c r="F19" s="17" t="s">
        <v>38</v>
      </c>
      <c r="G19" s="18">
        <v>111000000</v>
      </c>
      <c r="H19" s="18">
        <v>0</v>
      </c>
      <c r="I19" s="18">
        <v>109850545.70999999</v>
      </c>
      <c r="J19" s="18">
        <v>1149454.29</v>
      </c>
      <c r="K19" s="18">
        <v>109850545.70999999</v>
      </c>
      <c r="L19" s="10">
        <f t="shared" si="7"/>
        <v>0.98964455594594591</v>
      </c>
      <c r="M19" s="18">
        <v>109850545.70999999</v>
      </c>
      <c r="N19" s="10">
        <f t="shared" si="8"/>
        <v>0.98964455594594591</v>
      </c>
      <c r="O19" s="18">
        <v>109850545.70999999</v>
      </c>
      <c r="P19" s="18">
        <f t="shared" si="9"/>
        <v>0</v>
      </c>
    </row>
    <row r="20" spans="1:16" ht="63" x14ac:dyDescent="0.25">
      <c r="A20" s="16" t="s">
        <v>19</v>
      </c>
      <c r="B20" s="16" t="s">
        <v>26</v>
      </c>
      <c r="C20" s="16" t="s">
        <v>28</v>
      </c>
      <c r="D20" s="16" t="s">
        <v>20</v>
      </c>
      <c r="E20" s="16" t="s">
        <v>39</v>
      </c>
      <c r="F20" s="17" t="s">
        <v>40</v>
      </c>
      <c r="G20" s="18">
        <v>709200000</v>
      </c>
      <c r="H20" s="18">
        <v>0</v>
      </c>
      <c r="I20" s="18">
        <v>704650085.17999995</v>
      </c>
      <c r="J20" s="18">
        <v>4549914.82</v>
      </c>
      <c r="K20" s="18">
        <v>704650085.17999995</v>
      </c>
      <c r="L20" s="10">
        <f t="shared" si="7"/>
        <v>0.99358444046813299</v>
      </c>
      <c r="M20" s="18">
        <v>704650085.17999995</v>
      </c>
      <c r="N20" s="10">
        <f t="shared" si="8"/>
        <v>0.99358444046813299</v>
      </c>
      <c r="O20" s="18">
        <v>704650085.17999995</v>
      </c>
      <c r="P20" s="18">
        <f t="shared" si="9"/>
        <v>0</v>
      </c>
    </row>
    <row r="21" spans="1:16" ht="31.5" x14ac:dyDescent="0.25">
      <c r="A21" s="16" t="s">
        <v>19</v>
      </c>
      <c r="B21" s="16" t="s">
        <v>26</v>
      </c>
      <c r="C21" s="16" t="s">
        <v>41</v>
      </c>
      <c r="D21" s="16" t="s">
        <v>20</v>
      </c>
      <c r="E21" s="16" t="s">
        <v>20</v>
      </c>
      <c r="F21" s="17" t="s">
        <v>42</v>
      </c>
      <c r="G21" s="18">
        <v>10000000000</v>
      </c>
      <c r="H21" s="18">
        <v>0</v>
      </c>
      <c r="I21" s="18">
        <v>357977000</v>
      </c>
      <c r="J21" s="18">
        <v>9642023000</v>
      </c>
      <c r="K21" s="18">
        <v>357977000</v>
      </c>
      <c r="L21" s="10">
        <f t="shared" si="7"/>
        <v>3.5797700000000002E-2</v>
      </c>
      <c r="M21" s="18">
        <v>357977000</v>
      </c>
      <c r="N21" s="10">
        <f t="shared" si="8"/>
        <v>3.5797700000000002E-2</v>
      </c>
      <c r="O21" s="18">
        <v>357977000</v>
      </c>
      <c r="P21" s="18">
        <f t="shared" si="9"/>
        <v>0</v>
      </c>
    </row>
    <row r="22" spans="1:16" ht="110.25" x14ac:dyDescent="0.25">
      <c r="A22" s="16" t="s">
        <v>19</v>
      </c>
      <c r="B22" s="16" t="s">
        <v>26</v>
      </c>
      <c r="C22" s="16" t="s">
        <v>41</v>
      </c>
      <c r="D22" s="16" t="s">
        <v>26</v>
      </c>
      <c r="E22" s="16" t="s">
        <v>43</v>
      </c>
      <c r="F22" s="17" t="s">
        <v>44</v>
      </c>
      <c r="G22" s="18">
        <v>260846654</v>
      </c>
      <c r="H22" s="18">
        <v>260846654</v>
      </c>
      <c r="I22" s="18">
        <v>0</v>
      </c>
      <c r="J22" s="18">
        <v>0</v>
      </c>
      <c r="K22" s="18">
        <v>0</v>
      </c>
      <c r="L22" s="10">
        <f t="shared" si="7"/>
        <v>0</v>
      </c>
      <c r="M22" s="18">
        <v>0</v>
      </c>
      <c r="N22" s="10">
        <f t="shared" si="8"/>
        <v>0</v>
      </c>
      <c r="O22" s="18">
        <v>0</v>
      </c>
      <c r="P22" s="18">
        <f t="shared" si="9"/>
        <v>0</v>
      </c>
    </row>
    <row r="23" spans="1:16" ht="78.75" x14ac:dyDescent="0.25">
      <c r="A23" s="16" t="s">
        <v>19</v>
      </c>
      <c r="B23" s="16" t="s">
        <v>26</v>
      </c>
      <c r="C23" s="16" t="s">
        <v>41</v>
      </c>
      <c r="D23" s="16" t="s">
        <v>26</v>
      </c>
      <c r="E23" s="16" t="s">
        <v>45</v>
      </c>
      <c r="F23" s="17" t="s">
        <v>46</v>
      </c>
      <c r="G23" s="18">
        <v>53636051399</v>
      </c>
      <c r="H23" s="18">
        <v>0</v>
      </c>
      <c r="I23" s="18">
        <v>42676489999.980003</v>
      </c>
      <c r="J23" s="18">
        <v>10959561399.02</v>
      </c>
      <c r="K23" s="18">
        <v>42676489999.980003</v>
      </c>
      <c r="L23" s="10">
        <f t="shared" si="7"/>
        <v>0.79566800476247723</v>
      </c>
      <c r="M23" s="18">
        <v>42676489999.980003</v>
      </c>
      <c r="N23" s="10">
        <f t="shared" si="8"/>
        <v>0.79566800476247723</v>
      </c>
      <c r="O23" s="18">
        <v>41485171292.449997</v>
      </c>
      <c r="P23" s="18">
        <f t="shared" si="9"/>
        <v>1191318707.5300064</v>
      </c>
    </row>
    <row r="24" spans="1:16" ht="110.25" x14ac:dyDescent="0.25">
      <c r="A24" s="16" t="s">
        <v>19</v>
      </c>
      <c r="B24" s="16" t="s">
        <v>26</v>
      </c>
      <c r="C24" s="16" t="s">
        <v>41</v>
      </c>
      <c r="D24" s="16" t="s">
        <v>26</v>
      </c>
      <c r="E24" s="16" t="s">
        <v>47</v>
      </c>
      <c r="F24" s="17" t="s">
        <v>48</v>
      </c>
      <c r="G24" s="18">
        <v>26094848326</v>
      </c>
      <c r="H24" s="18">
        <v>0</v>
      </c>
      <c r="I24" s="18">
        <v>26092287962.82</v>
      </c>
      <c r="J24" s="18">
        <v>2560363.1800000002</v>
      </c>
      <c r="K24" s="18">
        <v>26092287962.82</v>
      </c>
      <c r="L24" s="10">
        <f t="shared" si="7"/>
        <v>0.99990188242721267</v>
      </c>
      <c r="M24" s="18">
        <v>26092287962.82</v>
      </c>
      <c r="N24" s="10">
        <f t="shared" si="8"/>
        <v>0.99990188242721267</v>
      </c>
      <c r="O24" s="18">
        <v>26055526552.34</v>
      </c>
      <c r="P24" s="18">
        <f t="shared" si="9"/>
        <v>36761410.479999542</v>
      </c>
    </row>
    <row r="25" spans="1:16" ht="94.5" x14ac:dyDescent="0.25">
      <c r="A25" s="16" t="s">
        <v>19</v>
      </c>
      <c r="B25" s="16" t="s">
        <v>26</v>
      </c>
      <c r="C25" s="16" t="s">
        <v>41</v>
      </c>
      <c r="D25" s="16" t="s">
        <v>26</v>
      </c>
      <c r="E25" s="16" t="s">
        <v>49</v>
      </c>
      <c r="F25" s="17" t="s">
        <v>50</v>
      </c>
      <c r="G25" s="18">
        <v>14519200000</v>
      </c>
      <c r="H25" s="18">
        <v>0</v>
      </c>
      <c r="I25" s="18">
        <v>8860448789.5</v>
      </c>
      <c r="J25" s="18">
        <v>5658751210.5</v>
      </c>
      <c r="K25" s="18">
        <v>8860448789.5</v>
      </c>
      <c r="L25" s="10">
        <f t="shared" si="7"/>
        <v>0.61025736882886106</v>
      </c>
      <c r="M25" s="18">
        <v>8860448789.5</v>
      </c>
      <c r="N25" s="10">
        <f t="shared" si="8"/>
        <v>0.61025736882886106</v>
      </c>
      <c r="O25" s="18">
        <v>2593153212</v>
      </c>
      <c r="P25" s="18">
        <f t="shared" si="9"/>
        <v>6267295577.5</v>
      </c>
    </row>
    <row r="26" spans="1:16" ht="47.25" x14ac:dyDescent="0.25">
      <c r="A26" s="16" t="s">
        <v>19</v>
      </c>
      <c r="B26" s="16" t="s">
        <v>26</v>
      </c>
      <c r="C26" s="16" t="s">
        <v>41</v>
      </c>
      <c r="D26" s="16" t="s">
        <v>26</v>
      </c>
      <c r="E26" s="16" t="s">
        <v>24</v>
      </c>
      <c r="F26" s="17" t="s">
        <v>51</v>
      </c>
      <c r="G26" s="18">
        <v>1167534927</v>
      </c>
      <c r="H26" s="18">
        <v>0</v>
      </c>
      <c r="I26" s="18">
        <v>1167534925.5699999</v>
      </c>
      <c r="J26" s="18">
        <v>1.43</v>
      </c>
      <c r="K26" s="18">
        <v>1167534925.5699999</v>
      </c>
      <c r="L26" s="10">
        <f t="shared" si="7"/>
        <v>0.99999999877519719</v>
      </c>
      <c r="M26" s="18">
        <v>1167534925.5699999</v>
      </c>
      <c r="N26" s="10">
        <f t="shared" si="8"/>
        <v>0.99999999877519719</v>
      </c>
      <c r="O26" s="18">
        <v>1166273575.1700001</v>
      </c>
      <c r="P26" s="18">
        <f t="shared" si="9"/>
        <v>1261350.3999998569</v>
      </c>
    </row>
    <row r="27" spans="1:16" s="6" customFormat="1" ht="21.75" customHeight="1" x14ac:dyDescent="0.3">
      <c r="A27" s="2" t="s">
        <v>52</v>
      </c>
      <c r="B27" s="2"/>
      <c r="C27" s="2"/>
      <c r="D27" s="2"/>
      <c r="E27" s="2"/>
      <c r="F27" s="3" t="s">
        <v>111</v>
      </c>
      <c r="G27" s="4">
        <f>+SUM(G28:G61)</f>
        <v>1289308636772</v>
      </c>
      <c r="H27" s="4">
        <f t="shared" ref="H27:K27" si="11">+SUM(H28:H61)</f>
        <v>5866093100</v>
      </c>
      <c r="I27" s="4">
        <f t="shared" si="11"/>
        <v>1258503088168.6201</v>
      </c>
      <c r="J27" s="4">
        <f t="shared" si="11"/>
        <v>24939455503.380001</v>
      </c>
      <c r="K27" s="4">
        <f t="shared" si="11"/>
        <v>1258503088168.6106</v>
      </c>
      <c r="L27" s="5">
        <f>+K27/G27</f>
        <v>0.97610692449829839</v>
      </c>
      <c r="M27" s="4">
        <f>+SUM(M28:M61)</f>
        <v>1258503088168.6104</v>
      </c>
      <c r="N27" s="5">
        <f t="shared" si="8"/>
        <v>0.97610692449829817</v>
      </c>
      <c r="O27" s="4">
        <f>+SUM(O28:O61)</f>
        <v>973894471533.38989</v>
      </c>
      <c r="P27" s="4">
        <f>SUM(M27-O27)</f>
        <v>284608616635.22046</v>
      </c>
    </row>
    <row r="28" spans="1:16" ht="126" x14ac:dyDescent="0.25">
      <c r="A28" s="16" t="s">
        <v>52</v>
      </c>
      <c r="B28" s="16" t="s">
        <v>53</v>
      </c>
      <c r="C28" s="16" t="s">
        <v>54</v>
      </c>
      <c r="D28" s="16" t="s">
        <v>22</v>
      </c>
      <c r="E28" s="16"/>
      <c r="F28" s="17" t="s">
        <v>55</v>
      </c>
      <c r="G28" s="18">
        <v>393134830</v>
      </c>
      <c r="H28" s="18">
        <v>0</v>
      </c>
      <c r="I28" s="18">
        <v>388365885.74000001</v>
      </c>
      <c r="J28" s="18">
        <v>4768944.26</v>
      </c>
      <c r="K28" s="18">
        <v>388365885.73030001</v>
      </c>
      <c r="L28" s="10">
        <f t="shared" ref="L28:L61" si="12">+K28/G28</f>
        <v>0.98786944349423333</v>
      </c>
      <c r="M28" s="18">
        <v>388365885.73000002</v>
      </c>
      <c r="N28" s="10">
        <f t="shared" si="8"/>
        <v>0.98786944349347017</v>
      </c>
      <c r="O28" s="18">
        <v>388095570.60000002</v>
      </c>
      <c r="P28" s="18">
        <f t="shared" si="9"/>
        <v>270315.12999999523</v>
      </c>
    </row>
    <row r="29" spans="1:16" ht="94.5" x14ac:dyDescent="0.25">
      <c r="A29" s="16" t="s">
        <v>52</v>
      </c>
      <c r="B29" s="16" t="s">
        <v>53</v>
      </c>
      <c r="C29" s="16" t="s">
        <v>54</v>
      </c>
      <c r="D29" s="16" t="s">
        <v>26</v>
      </c>
      <c r="E29" s="16" t="s">
        <v>1</v>
      </c>
      <c r="F29" s="17" t="s">
        <v>56</v>
      </c>
      <c r="G29" s="18">
        <v>350000000</v>
      </c>
      <c r="H29" s="18">
        <v>0</v>
      </c>
      <c r="I29" s="18">
        <v>340450520.42000002</v>
      </c>
      <c r="J29" s="18">
        <v>9549479.5800000001</v>
      </c>
      <c r="K29" s="18">
        <v>340450520.42000002</v>
      </c>
      <c r="L29" s="10">
        <f t="shared" si="12"/>
        <v>0.97271577262857145</v>
      </c>
      <c r="M29" s="18">
        <v>340450520.42000002</v>
      </c>
      <c r="N29" s="10">
        <f t="shared" si="8"/>
        <v>0.97271577262857145</v>
      </c>
      <c r="O29" s="18">
        <v>274179182.42000002</v>
      </c>
      <c r="P29" s="18">
        <f t="shared" si="9"/>
        <v>66271338</v>
      </c>
    </row>
    <row r="30" spans="1:16" ht="63" x14ac:dyDescent="0.25">
      <c r="A30" s="16" t="s">
        <v>52</v>
      </c>
      <c r="B30" s="16" t="s">
        <v>57</v>
      </c>
      <c r="C30" s="16" t="s">
        <v>54</v>
      </c>
      <c r="D30" s="16" t="s">
        <v>22</v>
      </c>
      <c r="E30" s="16" t="s">
        <v>1</v>
      </c>
      <c r="F30" s="17" t="s">
        <v>58</v>
      </c>
      <c r="G30" s="18">
        <v>484564696483</v>
      </c>
      <c r="H30" s="18">
        <v>0</v>
      </c>
      <c r="I30" s="18">
        <v>477934383358.71002</v>
      </c>
      <c r="J30" s="18">
        <v>6630313124.29</v>
      </c>
      <c r="K30" s="18">
        <v>477934383358.71002</v>
      </c>
      <c r="L30" s="10">
        <f t="shared" si="12"/>
        <v>0.98631697031910659</v>
      </c>
      <c r="M30" s="18">
        <v>477934383358.71002</v>
      </c>
      <c r="N30" s="10">
        <f t="shared" si="8"/>
        <v>0.98631697031910659</v>
      </c>
      <c r="O30" s="18">
        <v>420125212337.13</v>
      </c>
      <c r="P30" s="18">
        <f t="shared" si="9"/>
        <v>57809171021.580017</v>
      </c>
    </row>
    <row r="31" spans="1:16" ht="63" x14ac:dyDescent="0.25">
      <c r="A31" s="16" t="s">
        <v>52</v>
      </c>
      <c r="B31" s="16" t="s">
        <v>57</v>
      </c>
      <c r="C31" s="16" t="s">
        <v>54</v>
      </c>
      <c r="D31" s="16" t="s">
        <v>22</v>
      </c>
      <c r="E31" s="16" t="s">
        <v>1</v>
      </c>
      <c r="F31" s="17" t="s">
        <v>58</v>
      </c>
      <c r="G31" s="18">
        <v>194220718</v>
      </c>
      <c r="H31" s="18">
        <v>0</v>
      </c>
      <c r="I31" s="18">
        <v>102955426.5</v>
      </c>
      <c r="J31" s="18">
        <v>91265291.5</v>
      </c>
      <c r="K31" s="18">
        <v>102955426.5</v>
      </c>
      <c r="L31" s="10">
        <f t="shared" si="12"/>
        <v>0.53009497421382201</v>
      </c>
      <c r="M31" s="18">
        <v>102955426.5</v>
      </c>
      <c r="N31" s="10">
        <f t="shared" si="8"/>
        <v>0.53009497421382201</v>
      </c>
      <c r="O31" s="18">
        <v>102955426.5</v>
      </c>
      <c r="P31" s="18">
        <f t="shared" si="9"/>
        <v>0</v>
      </c>
    </row>
    <row r="32" spans="1:16" ht="110.25" x14ac:dyDescent="0.25">
      <c r="A32" s="16" t="s">
        <v>52</v>
      </c>
      <c r="B32" s="16" t="s">
        <v>57</v>
      </c>
      <c r="C32" s="16" t="s">
        <v>54</v>
      </c>
      <c r="D32" s="16" t="s">
        <v>26</v>
      </c>
      <c r="E32" s="16" t="s">
        <v>1</v>
      </c>
      <c r="F32" s="17" t="s">
        <v>59</v>
      </c>
      <c r="G32" s="18">
        <v>7500000000</v>
      </c>
      <c r="H32" s="18">
        <v>0</v>
      </c>
      <c r="I32" s="18">
        <v>7499999998.0799999</v>
      </c>
      <c r="J32" s="18">
        <v>1.92</v>
      </c>
      <c r="K32" s="18">
        <v>7499999998.0799999</v>
      </c>
      <c r="L32" s="10">
        <f t="shared" si="12"/>
        <v>0.999999999744</v>
      </c>
      <c r="M32" s="18">
        <v>7499999998.0799999</v>
      </c>
      <c r="N32" s="10">
        <f t="shared" si="8"/>
        <v>0.999999999744</v>
      </c>
      <c r="O32" s="18">
        <v>7499999998.0799999</v>
      </c>
      <c r="P32" s="18">
        <f t="shared" si="9"/>
        <v>0</v>
      </c>
    </row>
    <row r="33" spans="1:16" ht="78.75" x14ac:dyDescent="0.25">
      <c r="A33" s="16" t="s">
        <v>52</v>
      </c>
      <c r="B33" s="16" t="s">
        <v>57</v>
      </c>
      <c r="C33" s="16" t="s">
        <v>54</v>
      </c>
      <c r="D33" s="16" t="s">
        <v>28</v>
      </c>
      <c r="E33" s="16" t="s">
        <v>1</v>
      </c>
      <c r="F33" s="17" t="s">
        <v>60</v>
      </c>
      <c r="G33" s="18">
        <v>8000000000</v>
      </c>
      <c r="H33" s="18">
        <v>0</v>
      </c>
      <c r="I33" s="18">
        <v>7999999999.96</v>
      </c>
      <c r="J33" s="18">
        <v>0.04</v>
      </c>
      <c r="K33" s="18">
        <v>7999999999.96</v>
      </c>
      <c r="L33" s="10">
        <f t="shared" si="12"/>
        <v>0.999999999995</v>
      </c>
      <c r="M33" s="18">
        <v>7999999999.96</v>
      </c>
      <c r="N33" s="10">
        <f t="shared" si="8"/>
        <v>0.999999999995</v>
      </c>
      <c r="O33" s="18">
        <v>7990438246.9700003</v>
      </c>
      <c r="P33" s="18">
        <f t="shared" si="9"/>
        <v>9561752.9899997711</v>
      </c>
    </row>
    <row r="34" spans="1:16" ht="78.75" x14ac:dyDescent="0.25">
      <c r="A34" s="16" t="s">
        <v>52</v>
      </c>
      <c r="B34" s="16" t="s">
        <v>57</v>
      </c>
      <c r="C34" s="16" t="s">
        <v>54</v>
      </c>
      <c r="D34" s="16" t="s">
        <v>61</v>
      </c>
      <c r="E34" s="16" t="s">
        <v>1</v>
      </c>
      <c r="F34" s="17" t="s">
        <v>62</v>
      </c>
      <c r="G34" s="18">
        <v>65000000000</v>
      </c>
      <c r="H34" s="18">
        <v>0</v>
      </c>
      <c r="I34" s="18">
        <v>64786003127</v>
      </c>
      <c r="J34" s="18">
        <v>213996873</v>
      </c>
      <c r="K34" s="18">
        <v>64786003127</v>
      </c>
      <c r="L34" s="10">
        <f t="shared" si="12"/>
        <v>0.99670774041538457</v>
      </c>
      <c r="M34" s="18">
        <v>64786003127</v>
      </c>
      <c r="N34" s="10">
        <f t="shared" si="8"/>
        <v>0.99670774041538457</v>
      </c>
      <c r="O34" s="18">
        <v>11256218000</v>
      </c>
      <c r="P34" s="18">
        <f t="shared" si="9"/>
        <v>53529785127</v>
      </c>
    </row>
    <row r="35" spans="1:16" ht="63" x14ac:dyDescent="0.25">
      <c r="A35" s="16" t="s">
        <v>52</v>
      </c>
      <c r="B35" s="16" t="s">
        <v>57</v>
      </c>
      <c r="C35" s="16" t="s">
        <v>54</v>
      </c>
      <c r="D35" s="16" t="s">
        <v>63</v>
      </c>
      <c r="E35" s="16" t="s">
        <v>1</v>
      </c>
      <c r="F35" s="17" t="s">
        <v>64</v>
      </c>
      <c r="G35" s="18">
        <v>13000000000</v>
      </c>
      <c r="H35" s="18">
        <v>0</v>
      </c>
      <c r="I35" s="18">
        <v>12866278119.9</v>
      </c>
      <c r="J35" s="18">
        <v>133721880.09999999</v>
      </c>
      <c r="K35" s="18">
        <v>12866278119.9</v>
      </c>
      <c r="L35" s="10">
        <f t="shared" si="12"/>
        <v>0.98971370153076921</v>
      </c>
      <c r="M35" s="18">
        <v>12866278119.9</v>
      </c>
      <c r="N35" s="10">
        <f t="shared" si="8"/>
        <v>0.98971370153076921</v>
      </c>
      <c r="O35" s="18">
        <v>8207263176</v>
      </c>
      <c r="P35" s="18">
        <f t="shared" si="9"/>
        <v>4659014943.8999996</v>
      </c>
    </row>
    <row r="36" spans="1:16" ht="47.25" x14ac:dyDescent="0.25">
      <c r="A36" s="16" t="s">
        <v>52</v>
      </c>
      <c r="B36" s="16" t="s">
        <v>57</v>
      </c>
      <c r="C36" s="16" t="s">
        <v>54</v>
      </c>
      <c r="D36" s="16" t="s">
        <v>65</v>
      </c>
      <c r="E36" s="16" t="s">
        <v>1</v>
      </c>
      <c r="F36" s="17" t="s">
        <v>66</v>
      </c>
      <c r="G36" s="18">
        <v>13000000000</v>
      </c>
      <c r="H36" s="18">
        <v>0</v>
      </c>
      <c r="I36" s="18">
        <v>12708981512.129999</v>
      </c>
      <c r="J36" s="18">
        <v>291018487.87</v>
      </c>
      <c r="K36" s="18">
        <v>12708981512.129999</v>
      </c>
      <c r="L36" s="10">
        <f t="shared" si="12"/>
        <v>0.97761396247153842</v>
      </c>
      <c r="M36" s="18">
        <v>12708981512.129999</v>
      </c>
      <c r="N36" s="10">
        <f t="shared" si="8"/>
        <v>0.97761396247153842</v>
      </c>
      <c r="O36" s="18">
        <v>9516010617.2399998</v>
      </c>
      <c r="P36" s="18">
        <f t="shared" si="9"/>
        <v>3192970894.8899994</v>
      </c>
    </row>
    <row r="37" spans="1:16" ht="63" x14ac:dyDescent="0.25">
      <c r="A37" s="16" t="s">
        <v>52</v>
      </c>
      <c r="B37" s="16" t="s">
        <v>57</v>
      </c>
      <c r="C37" s="16" t="s">
        <v>54</v>
      </c>
      <c r="D37" s="16" t="s">
        <v>67</v>
      </c>
      <c r="E37" s="16" t="s">
        <v>1</v>
      </c>
      <c r="F37" s="17" t="s">
        <v>68</v>
      </c>
      <c r="G37" s="18">
        <v>202133330523</v>
      </c>
      <c r="H37" s="18">
        <v>0</v>
      </c>
      <c r="I37" s="18">
        <v>202088974623.29999</v>
      </c>
      <c r="J37" s="18">
        <v>44355899.700000003</v>
      </c>
      <c r="K37" s="18">
        <v>202088974623.29999</v>
      </c>
      <c r="L37" s="10">
        <f t="shared" si="12"/>
        <v>0.99978056117917191</v>
      </c>
      <c r="M37" s="18">
        <v>202088974623.29999</v>
      </c>
      <c r="N37" s="10">
        <f t="shared" si="8"/>
        <v>0.99978056117917191</v>
      </c>
      <c r="O37" s="18">
        <v>190999999999.29999</v>
      </c>
      <c r="P37" s="18">
        <f t="shared" si="9"/>
        <v>11088974624</v>
      </c>
    </row>
    <row r="38" spans="1:16" ht="63" x14ac:dyDescent="0.25">
      <c r="A38" s="16" t="s">
        <v>52</v>
      </c>
      <c r="B38" s="16" t="s">
        <v>57</v>
      </c>
      <c r="C38" s="16" t="s">
        <v>54</v>
      </c>
      <c r="D38" s="16" t="s">
        <v>67</v>
      </c>
      <c r="E38" s="16" t="s">
        <v>1</v>
      </c>
      <c r="F38" s="17" t="s">
        <v>68</v>
      </c>
      <c r="G38" s="18">
        <v>48555179282</v>
      </c>
      <c r="H38" s="18">
        <v>0</v>
      </c>
      <c r="I38" s="18">
        <v>48361732353</v>
      </c>
      <c r="J38" s="18">
        <v>193446929</v>
      </c>
      <c r="K38" s="18">
        <v>48361732353</v>
      </c>
      <c r="L38" s="10">
        <f t="shared" si="12"/>
        <v>0.99601593626343143</v>
      </c>
      <c r="M38" s="18">
        <v>48361732353</v>
      </c>
      <c r="N38" s="10">
        <f t="shared" si="8"/>
        <v>0.99601593626343143</v>
      </c>
      <c r="O38" s="18">
        <v>0</v>
      </c>
      <c r="P38" s="18">
        <f t="shared" si="9"/>
        <v>48361732353</v>
      </c>
    </row>
    <row r="39" spans="1:16" ht="141.75" x14ac:dyDescent="0.25">
      <c r="A39" s="16" t="s">
        <v>52</v>
      </c>
      <c r="B39" s="16" t="s">
        <v>57</v>
      </c>
      <c r="C39" s="16" t="s">
        <v>54</v>
      </c>
      <c r="D39" s="16" t="s">
        <v>69</v>
      </c>
      <c r="E39" s="16" t="s">
        <v>1</v>
      </c>
      <c r="F39" s="17" t="s">
        <v>70</v>
      </c>
      <c r="G39" s="18">
        <v>3200000000</v>
      </c>
      <c r="H39" s="18">
        <v>0</v>
      </c>
      <c r="I39" s="18">
        <v>2729123791.6700001</v>
      </c>
      <c r="J39" s="18">
        <v>470876208.32999998</v>
      </c>
      <c r="K39" s="18">
        <v>2729123791.6700001</v>
      </c>
      <c r="L39" s="10">
        <f t="shared" si="12"/>
        <v>0.85285118489687506</v>
      </c>
      <c r="M39" s="18">
        <v>2729123791.6700001</v>
      </c>
      <c r="N39" s="10">
        <f t="shared" si="8"/>
        <v>0.85285118489687506</v>
      </c>
      <c r="O39" s="18">
        <v>2421240196.6700001</v>
      </c>
      <c r="P39" s="18">
        <f t="shared" si="9"/>
        <v>307883595</v>
      </c>
    </row>
    <row r="40" spans="1:16" ht="94.5" x14ac:dyDescent="0.25">
      <c r="A40" s="16" t="s">
        <v>52</v>
      </c>
      <c r="B40" s="16" t="s">
        <v>57</v>
      </c>
      <c r="C40" s="16" t="s">
        <v>54</v>
      </c>
      <c r="D40" s="16" t="s">
        <v>71</v>
      </c>
      <c r="E40" s="16" t="s">
        <v>1</v>
      </c>
      <c r="F40" s="17" t="s">
        <v>72</v>
      </c>
      <c r="G40" s="18">
        <v>25549429594</v>
      </c>
      <c r="H40" s="18">
        <v>0</v>
      </c>
      <c r="I40" s="18">
        <v>24474941914.419998</v>
      </c>
      <c r="J40" s="18">
        <v>1074487679.5799999</v>
      </c>
      <c r="K40" s="18">
        <v>24474941914.419998</v>
      </c>
      <c r="L40" s="10">
        <f t="shared" si="12"/>
        <v>0.95794474880048464</v>
      </c>
      <c r="M40" s="18">
        <v>24474941914.419998</v>
      </c>
      <c r="N40" s="10">
        <f t="shared" si="8"/>
        <v>0.95794474880048464</v>
      </c>
      <c r="O40" s="18">
        <v>16537221564.440001</v>
      </c>
      <c r="P40" s="18">
        <f t="shared" si="9"/>
        <v>7937720349.9799976</v>
      </c>
    </row>
    <row r="41" spans="1:16" ht="47.25" x14ac:dyDescent="0.25">
      <c r="A41" s="16" t="s">
        <v>52</v>
      </c>
      <c r="B41" s="16" t="s">
        <v>57</v>
      </c>
      <c r="C41" s="16" t="s">
        <v>54</v>
      </c>
      <c r="D41" s="16" t="s">
        <v>73</v>
      </c>
      <c r="E41" s="16" t="s">
        <v>1</v>
      </c>
      <c r="F41" s="17" t="s">
        <v>74</v>
      </c>
      <c r="G41" s="18">
        <v>74484198536</v>
      </c>
      <c r="H41" s="18">
        <v>0</v>
      </c>
      <c r="I41" s="18">
        <v>67965832926.870003</v>
      </c>
      <c r="J41" s="18">
        <v>6518365609.1300001</v>
      </c>
      <c r="K41" s="18">
        <v>67965832926.870003</v>
      </c>
      <c r="L41" s="10">
        <f t="shared" si="12"/>
        <v>0.91248659799998366</v>
      </c>
      <c r="M41" s="18">
        <v>67965832926.870003</v>
      </c>
      <c r="N41" s="10">
        <f t="shared" si="8"/>
        <v>0.91248659799998366</v>
      </c>
      <c r="O41" s="18">
        <v>67909419032.010002</v>
      </c>
      <c r="P41" s="18">
        <f t="shared" si="9"/>
        <v>56413894.86000061</v>
      </c>
    </row>
    <row r="42" spans="1:16" ht="78.75" x14ac:dyDescent="0.25">
      <c r="A42" s="16" t="s">
        <v>52</v>
      </c>
      <c r="B42" s="16" t="s">
        <v>57</v>
      </c>
      <c r="C42" s="16" t="s">
        <v>54</v>
      </c>
      <c r="D42" s="16" t="s">
        <v>75</v>
      </c>
      <c r="E42" s="16" t="s">
        <v>1</v>
      </c>
      <c r="F42" s="17" t="s">
        <v>76</v>
      </c>
      <c r="G42" s="18">
        <v>6000000000</v>
      </c>
      <c r="H42" s="18">
        <v>0</v>
      </c>
      <c r="I42" s="18">
        <v>5995219117.9499998</v>
      </c>
      <c r="J42" s="18">
        <v>4780882.05</v>
      </c>
      <c r="K42" s="18">
        <v>5995219117.9499998</v>
      </c>
      <c r="L42" s="10">
        <f t="shared" si="12"/>
        <v>0.99920318632499994</v>
      </c>
      <c r="M42" s="18">
        <v>5995219117.9499998</v>
      </c>
      <c r="N42" s="10">
        <f t="shared" si="8"/>
        <v>0.99920318632499994</v>
      </c>
      <c r="O42" s="18">
        <v>4788047803.7299995</v>
      </c>
      <c r="P42" s="18">
        <f t="shared" si="9"/>
        <v>1207171314.2200003</v>
      </c>
    </row>
    <row r="43" spans="1:16" ht="110.25" x14ac:dyDescent="0.25">
      <c r="A43" s="16" t="s">
        <v>52</v>
      </c>
      <c r="B43" s="16" t="s">
        <v>57</v>
      </c>
      <c r="C43" s="16" t="s">
        <v>54</v>
      </c>
      <c r="D43" s="16" t="s">
        <v>31</v>
      </c>
      <c r="E43" s="16" t="s">
        <v>1</v>
      </c>
      <c r="F43" s="17" t="s">
        <v>77</v>
      </c>
      <c r="G43" s="18">
        <v>5000000000</v>
      </c>
      <c r="H43" s="18">
        <v>0</v>
      </c>
      <c r="I43" s="18">
        <v>4996015935.9799995</v>
      </c>
      <c r="J43" s="18">
        <v>3984064.02</v>
      </c>
      <c r="K43" s="18">
        <v>4996015935.9799995</v>
      </c>
      <c r="L43" s="10">
        <f t="shared" si="12"/>
        <v>0.99920318719599988</v>
      </c>
      <c r="M43" s="18">
        <v>4996015935.9799995</v>
      </c>
      <c r="N43" s="10">
        <f t="shared" si="8"/>
        <v>0.99920318719599988</v>
      </c>
      <c r="O43" s="18">
        <v>3992031871.4899998</v>
      </c>
      <c r="P43" s="18">
        <f t="shared" si="9"/>
        <v>1003984064.4899998</v>
      </c>
    </row>
    <row r="44" spans="1:16" ht="94.5" x14ac:dyDescent="0.25">
      <c r="A44" s="16" t="s">
        <v>52</v>
      </c>
      <c r="B44" s="16" t="s">
        <v>57</v>
      </c>
      <c r="C44" s="16" t="s">
        <v>54</v>
      </c>
      <c r="D44" s="16" t="s">
        <v>78</v>
      </c>
      <c r="E44" s="16" t="s">
        <v>1</v>
      </c>
      <c r="F44" s="17" t="s">
        <v>79</v>
      </c>
      <c r="G44" s="18">
        <v>1900000000</v>
      </c>
      <c r="H44" s="18">
        <v>0</v>
      </c>
      <c r="I44" s="18">
        <v>0</v>
      </c>
      <c r="J44" s="18">
        <v>1900000000</v>
      </c>
      <c r="K44" s="18">
        <v>0</v>
      </c>
      <c r="L44" s="10">
        <f t="shared" si="12"/>
        <v>0</v>
      </c>
      <c r="M44" s="18">
        <v>0</v>
      </c>
      <c r="N44" s="10">
        <f t="shared" si="8"/>
        <v>0</v>
      </c>
      <c r="O44" s="18">
        <v>0</v>
      </c>
      <c r="P44" s="18">
        <f t="shared" si="9"/>
        <v>0</v>
      </c>
    </row>
    <row r="45" spans="1:16" ht="63" x14ac:dyDescent="0.25">
      <c r="A45" s="16" t="s">
        <v>52</v>
      </c>
      <c r="B45" s="16" t="s">
        <v>80</v>
      </c>
      <c r="C45" s="16" t="s">
        <v>81</v>
      </c>
      <c r="D45" s="16" t="s">
        <v>20</v>
      </c>
      <c r="E45" s="16" t="s">
        <v>1</v>
      </c>
      <c r="F45" s="17" t="s">
        <v>82</v>
      </c>
      <c r="G45" s="18">
        <v>90000000000</v>
      </c>
      <c r="H45" s="18">
        <v>0</v>
      </c>
      <c r="I45" s="18">
        <v>89281554611.389999</v>
      </c>
      <c r="J45" s="18">
        <v>718445388.61000001</v>
      </c>
      <c r="K45" s="18">
        <v>89281554611.389999</v>
      </c>
      <c r="L45" s="10">
        <f t="shared" si="12"/>
        <v>0.99201727345988888</v>
      </c>
      <c r="M45" s="18">
        <v>89281554611.389999</v>
      </c>
      <c r="N45" s="10">
        <f t="shared" si="8"/>
        <v>0.99201727345988888</v>
      </c>
      <c r="O45" s="18">
        <v>59827069440.910004</v>
      </c>
      <c r="P45" s="18">
        <f t="shared" si="9"/>
        <v>29454485170.479996</v>
      </c>
    </row>
    <row r="46" spans="1:16" ht="47.25" x14ac:dyDescent="0.25">
      <c r="A46" s="16" t="s">
        <v>52</v>
      </c>
      <c r="B46" s="16" t="s">
        <v>80</v>
      </c>
      <c r="C46" s="16" t="s">
        <v>54</v>
      </c>
      <c r="D46" s="16" t="s">
        <v>83</v>
      </c>
      <c r="E46" s="16"/>
      <c r="F46" s="17" t="s">
        <v>84</v>
      </c>
      <c r="G46" s="18">
        <v>58832638461</v>
      </c>
      <c r="H46" s="18">
        <v>0</v>
      </c>
      <c r="I46" s="18">
        <v>56362971571.18</v>
      </c>
      <c r="J46" s="18">
        <v>2469666889.8200002</v>
      </c>
      <c r="K46" s="18">
        <v>56362971571.18</v>
      </c>
      <c r="L46" s="10">
        <f t="shared" si="12"/>
        <v>0.95802216330214163</v>
      </c>
      <c r="M46" s="18">
        <v>56362971571.18</v>
      </c>
      <c r="N46" s="10">
        <f t="shared" si="8"/>
        <v>0.95802216330214163</v>
      </c>
      <c r="O46" s="18">
        <v>37534234421.82</v>
      </c>
      <c r="P46" s="18">
        <f t="shared" si="9"/>
        <v>18828737149.360001</v>
      </c>
    </row>
    <row r="47" spans="1:16" ht="126" x14ac:dyDescent="0.25">
      <c r="A47" s="16" t="s">
        <v>52</v>
      </c>
      <c r="B47" s="16" t="s">
        <v>80</v>
      </c>
      <c r="C47" s="16" t="s">
        <v>54</v>
      </c>
      <c r="D47" s="16" t="s">
        <v>69</v>
      </c>
      <c r="E47" s="16"/>
      <c r="F47" s="17" t="s">
        <v>85</v>
      </c>
      <c r="G47" s="18">
        <v>9296433597</v>
      </c>
      <c r="H47" s="18">
        <v>0</v>
      </c>
      <c r="I47" s="18">
        <v>9244841662.3400002</v>
      </c>
      <c r="J47" s="18">
        <v>51591934.659999996</v>
      </c>
      <c r="K47" s="18">
        <v>9244841662.3400002</v>
      </c>
      <c r="L47" s="10">
        <f t="shared" si="12"/>
        <v>0.994450351941776</v>
      </c>
      <c r="M47" s="18">
        <v>9244841662.3400002</v>
      </c>
      <c r="N47" s="10">
        <f t="shared" si="8"/>
        <v>0.994450351941776</v>
      </c>
      <c r="O47" s="18">
        <v>7929297505.0299997</v>
      </c>
      <c r="P47" s="18">
        <f t="shared" si="9"/>
        <v>1315544157.3100004</v>
      </c>
    </row>
    <row r="48" spans="1:16" ht="94.5" x14ac:dyDescent="0.25">
      <c r="A48" s="16" t="s">
        <v>52</v>
      </c>
      <c r="B48" s="16" t="s">
        <v>80</v>
      </c>
      <c r="C48" s="16" t="s">
        <v>54</v>
      </c>
      <c r="D48" s="16" t="s">
        <v>71</v>
      </c>
      <c r="E48" s="16"/>
      <c r="F48" s="17" t="s">
        <v>86</v>
      </c>
      <c r="G48" s="18">
        <v>35811823605</v>
      </c>
      <c r="H48" s="18">
        <v>0</v>
      </c>
      <c r="I48" s="18">
        <v>34639673440.860001</v>
      </c>
      <c r="J48" s="18">
        <v>1172150164.1400001</v>
      </c>
      <c r="K48" s="18">
        <v>34639673440.860001</v>
      </c>
      <c r="L48" s="10">
        <f t="shared" si="12"/>
        <v>0.96726918525376782</v>
      </c>
      <c r="M48" s="18">
        <v>34639673440.860001</v>
      </c>
      <c r="N48" s="10">
        <f t="shared" si="8"/>
        <v>0.96726918525376782</v>
      </c>
      <c r="O48" s="18">
        <v>30958228385.330002</v>
      </c>
      <c r="P48" s="18">
        <f t="shared" si="9"/>
        <v>3681445055.5299988</v>
      </c>
    </row>
    <row r="49" spans="1:16" ht="94.5" x14ac:dyDescent="0.25">
      <c r="A49" s="16" t="s">
        <v>52</v>
      </c>
      <c r="B49" s="16" t="s">
        <v>80</v>
      </c>
      <c r="C49" s="16" t="s">
        <v>54</v>
      </c>
      <c r="D49" s="16" t="s">
        <v>73</v>
      </c>
      <c r="E49" s="16"/>
      <c r="F49" s="17" t="s">
        <v>87</v>
      </c>
      <c r="G49" s="18">
        <v>5866093100</v>
      </c>
      <c r="H49" s="18">
        <v>5866093100</v>
      </c>
      <c r="I49" s="18">
        <v>0</v>
      </c>
      <c r="J49" s="18">
        <v>0</v>
      </c>
      <c r="K49" s="18">
        <v>0</v>
      </c>
      <c r="L49" s="10">
        <f t="shared" si="12"/>
        <v>0</v>
      </c>
      <c r="M49" s="18">
        <v>0</v>
      </c>
      <c r="N49" s="10">
        <f t="shared" si="8"/>
        <v>0</v>
      </c>
      <c r="O49" s="18">
        <v>0</v>
      </c>
      <c r="P49" s="18">
        <f t="shared" si="9"/>
        <v>0</v>
      </c>
    </row>
    <row r="50" spans="1:16" ht="126" x14ac:dyDescent="0.25">
      <c r="A50" s="16" t="s">
        <v>52</v>
      </c>
      <c r="B50" s="16" t="s">
        <v>80</v>
      </c>
      <c r="C50" s="16" t="s">
        <v>54</v>
      </c>
      <c r="D50" s="16" t="s">
        <v>88</v>
      </c>
      <c r="E50" s="16" t="s">
        <v>1</v>
      </c>
      <c r="F50" s="17" t="s">
        <v>89</v>
      </c>
      <c r="G50" s="18">
        <v>9744491358</v>
      </c>
      <c r="H50" s="18">
        <v>0</v>
      </c>
      <c r="I50" s="18">
        <v>9407197614.9500008</v>
      </c>
      <c r="J50" s="18">
        <v>337293743.05000001</v>
      </c>
      <c r="K50" s="18">
        <v>9407197614.9500008</v>
      </c>
      <c r="L50" s="10">
        <f t="shared" si="12"/>
        <v>0.96538621353765286</v>
      </c>
      <c r="M50" s="18">
        <v>9407197614.9500008</v>
      </c>
      <c r="N50" s="10">
        <f t="shared" si="8"/>
        <v>0.96538621353765286</v>
      </c>
      <c r="O50" s="18">
        <v>6814793938.3500004</v>
      </c>
      <c r="P50" s="18">
        <f t="shared" si="9"/>
        <v>2592403676.6000004</v>
      </c>
    </row>
    <row r="51" spans="1:16" ht="94.5" x14ac:dyDescent="0.25">
      <c r="A51" s="16" t="s">
        <v>52</v>
      </c>
      <c r="B51" s="16" t="s">
        <v>80</v>
      </c>
      <c r="C51" s="16" t="s">
        <v>54</v>
      </c>
      <c r="D51" s="16" t="s">
        <v>75</v>
      </c>
      <c r="E51" s="16" t="s">
        <v>1</v>
      </c>
      <c r="F51" s="17" t="s">
        <v>90</v>
      </c>
      <c r="G51" s="18">
        <v>35635638768</v>
      </c>
      <c r="H51" s="18">
        <v>0</v>
      </c>
      <c r="I51" s="18">
        <v>35433701922.190002</v>
      </c>
      <c r="J51" s="18">
        <v>201936845.81</v>
      </c>
      <c r="K51" s="18">
        <v>35433701922.190002</v>
      </c>
      <c r="L51" s="10">
        <f t="shared" si="12"/>
        <v>0.99433328957214229</v>
      </c>
      <c r="M51" s="18">
        <v>35433701922.190002</v>
      </c>
      <c r="N51" s="10">
        <f t="shared" si="8"/>
        <v>0.99433328957214229</v>
      </c>
      <c r="O51" s="18">
        <v>8361015881.8900003</v>
      </c>
      <c r="P51" s="18">
        <f t="shared" si="9"/>
        <v>27072686040.300003</v>
      </c>
    </row>
    <row r="52" spans="1:16" ht="94.5" x14ac:dyDescent="0.25">
      <c r="A52" s="16" t="s">
        <v>52</v>
      </c>
      <c r="B52" s="16" t="s">
        <v>91</v>
      </c>
      <c r="C52" s="16" t="s">
        <v>54</v>
      </c>
      <c r="D52" s="16" t="s">
        <v>20</v>
      </c>
      <c r="E52" s="16"/>
      <c r="F52" s="17" t="s">
        <v>92</v>
      </c>
      <c r="G52" s="18">
        <v>7870410208</v>
      </c>
      <c r="H52" s="18">
        <v>0</v>
      </c>
      <c r="I52" s="18">
        <v>7650918625.0900002</v>
      </c>
      <c r="J52" s="18">
        <v>219491582.91</v>
      </c>
      <c r="K52" s="18">
        <v>7650918625.0900002</v>
      </c>
      <c r="L52" s="10">
        <f t="shared" si="12"/>
        <v>0.97211179886317811</v>
      </c>
      <c r="M52" s="18">
        <v>7650918625.0900002</v>
      </c>
      <c r="N52" s="10">
        <f t="shared" si="8"/>
        <v>0.97211179886317811</v>
      </c>
      <c r="O52" s="18">
        <v>6650955937.8299999</v>
      </c>
      <c r="P52" s="18">
        <f t="shared" si="9"/>
        <v>999962687.26000023</v>
      </c>
    </row>
    <row r="53" spans="1:16" ht="94.5" x14ac:dyDescent="0.25">
      <c r="A53" s="16" t="s">
        <v>52</v>
      </c>
      <c r="B53" s="16" t="s">
        <v>91</v>
      </c>
      <c r="C53" s="16" t="s">
        <v>54</v>
      </c>
      <c r="D53" s="16" t="s">
        <v>83</v>
      </c>
      <c r="E53" s="16"/>
      <c r="F53" s="17" t="s">
        <v>93</v>
      </c>
      <c r="G53" s="18">
        <v>5300100000</v>
      </c>
      <c r="H53" s="18">
        <v>0</v>
      </c>
      <c r="I53" s="18">
        <v>4920960548.5</v>
      </c>
      <c r="J53" s="18">
        <v>379139451.5</v>
      </c>
      <c r="K53" s="18">
        <v>4920960548.5</v>
      </c>
      <c r="L53" s="10">
        <f t="shared" si="12"/>
        <v>0.92846560413954449</v>
      </c>
      <c r="M53" s="18">
        <v>4920960548.5</v>
      </c>
      <c r="N53" s="10">
        <f t="shared" si="8"/>
        <v>0.92846560413954449</v>
      </c>
      <c r="O53" s="18">
        <v>4577100468.4300003</v>
      </c>
      <c r="P53" s="18">
        <f t="shared" si="9"/>
        <v>343860080.06999969</v>
      </c>
    </row>
    <row r="54" spans="1:16" ht="110.25" x14ac:dyDescent="0.25">
      <c r="A54" s="16" t="s">
        <v>52</v>
      </c>
      <c r="B54" s="16" t="s">
        <v>91</v>
      </c>
      <c r="C54" s="16" t="s">
        <v>54</v>
      </c>
      <c r="D54" s="16" t="s">
        <v>69</v>
      </c>
      <c r="E54" s="16"/>
      <c r="F54" s="17" t="s">
        <v>94</v>
      </c>
      <c r="G54" s="18">
        <v>21850000000</v>
      </c>
      <c r="H54" s="18">
        <v>0</v>
      </c>
      <c r="I54" s="18">
        <v>21766758635.93</v>
      </c>
      <c r="J54" s="18">
        <v>83241364.069999993</v>
      </c>
      <c r="K54" s="18">
        <v>21766758635.93</v>
      </c>
      <c r="L54" s="10">
        <f t="shared" si="12"/>
        <v>0.99619032658718532</v>
      </c>
      <c r="M54" s="18">
        <v>21766758635.93</v>
      </c>
      <c r="N54" s="10">
        <f t="shared" si="8"/>
        <v>0.99619032658718532</v>
      </c>
      <c r="O54" s="18">
        <v>21704191482</v>
      </c>
      <c r="P54" s="18">
        <f t="shared" si="9"/>
        <v>62567153.930000305</v>
      </c>
    </row>
    <row r="55" spans="1:16" ht="63" x14ac:dyDescent="0.25">
      <c r="A55" s="16" t="s">
        <v>52</v>
      </c>
      <c r="B55" s="16" t="s">
        <v>95</v>
      </c>
      <c r="C55" s="16" t="s">
        <v>54</v>
      </c>
      <c r="D55" s="16" t="s">
        <v>61</v>
      </c>
      <c r="E55" s="16"/>
      <c r="F55" s="17" t="s">
        <v>96</v>
      </c>
      <c r="G55" s="18">
        <v>2890147569</v>
      </c>
      <c r="H55" s="18">
        <v>0</v>
      </c>
      <c r="I55" s="18">
        <v>2766278330.0900002</v>
      </c>
      <c r="J55" s="18">
        <v>123869238.91</v>
      </c>
      <c r="K55" s="18">
        <v>2766278330.0900002</v>
      </c>
      <c r="L55" s="10">
        <f t="shared" si="12"/>
        <v>0.95714086012817023</v>
      </c>
      <c r="M55" s="18">
        <v>2766278330.0900002</v>
      </c>
      <c r="N55" s="10">
        <f t="shared" si="8"/>
        <v>0.95714086012817023</v>
      </c>
      <c r="O55" s="18">
        <v>2330438466.4699998</v>
      </c>
      <c r="P55" s="18">
        <f t="shared" si="9"/>
        <v>435839863.62000036</v>
      </c>
    </row>
    <row r="56" spans="1:16" ht="47.25" x14ac:dyDescent="0.25">
      <c r="A56" s="16" t="s">
        <v>52</v>
      </c>
      <c r="B56" s="16" t="s">
        <v>97</v>
      </c>
      <c r="C56" s="16" t="s">
        <v>54</v>
      </c>
      <c r="D56" s="16" t="s">
        <v>22</v>
      </c>
      <c r="E56" s="16"/>
      <c r="F56" s="17" t="s">
        <v>98</v>
      </c>
      <c r="G56" s="18">
        <v>9963150000</v>
      </c>
      <c r="H56" s="18">
        <v>0</v>
      </c>
      <c r="I56" s="18">
        <v>8896228873.25</v>
      </c>
      <c r="J56" s="18">
        <v>1066921126.75</v>
      </c>
      <c r="K56" s="18">
        <v>8896228873.25</v>
      </c>
      <c r="L56" s="10">
        <f t="shared" si="12"/>
        <v>0.89291327273502863</v>
      </c>
      <c r="M56" s="18">
        <v>8896228873.25</v>
      </c>
      <c r="N56" s="10">
        <f t="shared" si="8"/>
        <v>0.89291327273502863</v>
      </c>
      <c r="O56" s="18">
        <v>8553315775.1099997</v>
      </c>
      <c r="P56" s="18">
        <f t="shared" si="9"/>
        <v>342913098.14000034</v>
      </c>
    </row>
    <row r="57" spans="1:16" ht="94.5" x14ac:dyDescent="0.25">
      <c r="A57" s="16" t="s">
        <v>52</v>
      </c>
      <c r="B57" s="16" t="s">
        <v>97</v>
      </c>
      <c r="C57" s="16" t="s">
        <v>54</v>
      </c>
      <c r="D57" s="16" t="s">
        <v>26</v>
      </c>
      <c r="E57" s="16" t="s">
        <v>1</v>
      </c>
      <c r="F57" s="17" t="s">
        <v>99</v>
      </c>
      <c r="G57" s="18">
        <v>12454868137</v>
      </c>
      <c r="H57" s="18">
        <v>0</v>
      </c>
      <c r="I57" s="18">
        <v>12020951651.51</v>
      </c>
      <c r="J57" s="18">
        <v>433916485.49000001</v>
      </c>
      <c r="K57" s="18">
        <v>12020951651.51</v>
      </c>
      <c r="L57" s="10">
        <f t="shared" si="12"/>
        <v>0.96516089285594664</v>
      </c>
      <c r="M57" s="18">
        <v>12020951651.51</v>
      </c>
      <c r="N57" s="10">
        <f t="shared" si="8"/>
        <v>0.96516089285594664</v>
      </c>
      <c r="O57" s="18">
        <v>10261081096.33</v>
      </c>
      <c r="P57" s="18">
        <f t="shared" si="9"/>
        <v>1759870555.1800003</v>
      </c>
    </row>
    <row r="58" spans="1:16" ht="94.5" x14ac:dyDescent="0.25">
      <c r="A58" s="16" t="s">
        <v>52</v>
      </c>
      <c r="B58" s="16" t="s">
        <v>97</v>
      </c>
      <c r="C58" s="16" t="s">
        <v>54</v>
      </c>
      <c r="D58" s="16" t="s">
        <v>28</v>
      </c>
      <c r="E58" s="16" t="s">
        <v>1</v>
      </c>
      <c r="F58" s="17" t="s">
        <v>100</v>
      </c>
      <c r="G58" s="18">
        <v>1993039767</v>
      </c>
      <c r="H58" s="18">
        <v>0</v>
      </c>
      <c r="I58" s="18">
        <v>1927888050.71</v>
      </c>
      <c r="J58" s="18">
        <v>65151716.289999999</v>
      </c>
      <c r="K58" s="18">
        <v>1927888050.71</v>
      </c>
      <c r="L58" s="10">
        <f t="shared" si="12"/>
        <v>0.96731037816266519</v>
      </c>
      <c r="M58" s="18">
        <v>1927888050.71</v>
      </c>
      <c r="N58" s="10">
        <f t="shared" si="8"/>
        <v>0.96731037816266519</v>
      </c>
      <c r="O58" s="18">
        <v>1307565711.3099999</v>
      </c>
      <c r="P58" s="18">
        <f t="shared" si="9"/>
        <v>620322339.4000001</v>
      </c>
    </row>
    <row r="59" spans="1:16" ht="94.5" x14ac:dyDescent="0.25">
      <c r="A59" s="16" t="s">
        <v>52</v>
      </c>
      <c r="B59" s="16" t="s">
        <v>97</v>
      </c>
      <c r="C59" s="16" t="s">
        <v>54</v>
      </c>
      <c r="D59" s="16" t="s">
        <v>61</v>
      </c>
      <c r="E59" s="16" t="s">
        <v>1</v>
      </c>
      <c r="F59" s="17" t="s">
        <v>101</v>
      </c>
      <c r="G59" s="18">
        <v>36850000</v>
      </c>
      <c r="H59" s="18">
        <v>0</v>
      </c>
      <c r="I59" s="18">
        <v>36850000</v>
      </c>
      <c r="J59" s="18">
        <v>0</v>
      </c>
      <c r="K59" s="18">
        <v>36850000</v>
      </c>
      <c r="L59" s="10">
        <f t="shared" si="12"/>
        <v>1</v>
      </c>
      <c r="M59" s="18">
        <v>36850000</v>
      </c>
      <c r="N59" s="10">
        <f t="shared" si="8"/>
        <v>1</v>
      </c>
      <c r="O59" s="18">
        <v>36850000</v>
      </c>
      <c r="P59" s="18">
        <f t="shared" si="9"/>
        <v>0</v>
      </c>
    </row>
    <row r="60" spans="1:16" ht="47.25" x14ac:dyDescent="0.25">
      <c r="A60" s="16" t="s">
        <v>52</v>
      </c>
      <c r="B60" s="16" t="s">
        <v>97</v>
      </c>
      <c r="C60" s="16" t="s">
        <v>102</v>
      </c>
      <c r="D60" s="16" t="s">
        <v>22</v>
      </c>
      <c r="E60" s="16"/>
      <c r="F60" s="17" t="s">
        <v>103</v>
      </c>
      <c r="G60" s="18">
        <v>20000000000</v>
      </c>
      <c r="H60" s="18">
        <v>0</v>
      </c>
      <c r="I60" s="18">
        <v>19980000000</v>
      </c>
      <c r="J60" s="18">
        <v>20000000</v>
      </c>
      <c r="K60" s="18">
        <v>19980000000</v>
      </c>
      <c r="L60" s="10">
        <f t="shared" si="12"/>
        <v>0.999</v>
      </c>
      <c r="M60" s="18">
        <v>19980000000</v>
      </c>
      <c r="N60" s="10">
        <f t="shared" si="8"/>
        <v>0.999</v>
      </c>
      <c r="O60" s="18">
        <v>15040000000</v>
      </c>
      <c r="P60" s="18">
        <f t="shared" si="9"/>
        <v>4940000000</v>
      </c>
    </row>
    <row r="61" spans="1:16" ht="63" x14ac:dyDescent="0.25">
      <c r="A61" s="16" t="s">
        <v>52</v>
      </c>
      <c r="B61" s="16" t="s">
        <v>104</v>
      </c>
      <c r="C61" s="16" t="s">
        <v>54</v>
      </c>
      <c r="D61" s="16" t="s">
        <v>22</v>
      </c>
      <c r="E61" s="16"/>
      <c r="F61" s="17" t="s">
        <v>105</v>
      </c>
      <c r="G61" s="18">
        <v>2938762236</v>
      </c>
      <c r="H61" s="18">
        <v>0</v>
      </c>
      <c r="I61" s="18">
        <v>2927054019</v>
      </c>
      <c r="J61" s="18">
        <v>11708217</v>
      </c>
      <c r="K61" s="18">
        <v>2927054019</v>
      </c>
      <c r="L61" s="10">
        <f t="shared" si="12"/>
        <v>0.9960159359418147</v>
      </c>
      <c r="M61" s="18">
        <v>2927054019</v>
      </c>
      <c r="N61" s="10">
        <f t="shared" si="8"/>
        <v>0.9960159359418147</v>
      </c>
      <c r="O61" s="18">
        <v>0</v>
      </c>
      <c r="P61" s="18">
        <f t="shared" si="9"/>
        <v>2927054019</v>
      </c>
    </row>
    <row r="62" spans="1:16" ht="13.5" customHeight="1" x14ac:dyDescent="0.25">
      <c r="A62" t="s">
        <v>1</v>
      </c>
      <c r="B62" t="s">
        <v>1</v>
      </c>
      <c r="C62" t="s">
        <v>1</v>
      </c>
      <c r="D62" t="s">
        <v>1</v>
      </c>
      <c r="E62" t="s">
        <v>1</v>
      </c>
      <c r="F62" t="s">
        <v>1</v>
      </c>
      <c r="G62">
        <v>1648301320608</v>
      </c>
      <c r="H62">
        <v>6126939754</v>
      </c>
      <c r="I62">
        <v>1588901975528.4099</v>
      </c>
      <c r="J62">
        <v>53272405325.589996</v>
      </c>
      <c r="K62">
        <v>1588901975528.4004</v>
      </c>
      <c r="M62">
        <v>1588901975528.3999</v>
      </c>
      <c r="O62">
        <v>1294816055495.3301</v>
      </c>
    </row>
    <row r="64" spans="1:16" x14ac:dyDescent="0.25">
      <c r="A64" s="28" t="s">
        <v>116</v>
      </c>
      <c r="B64" s="28"/>
      <c r="C64" s="28"/>
      <c r="D64" s="28"/>
      <c r="E64" s="28"/>
      <c r="F64" s="28"/>
      <c r="G64" s="28"/>
    </row>
  </sheetData>
  <mergeCells count="2">
    <mergeCell ref="H2:O2"/>
    <mergeCell ref="A64:G6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del Rosario Nuñez Polo</dc:creator>
  <cp:lastModifiedBy>Gina del Rosario Nuñez Polo</cp:lastModifiedBy>
  <dcterms:created xsi:type="dcterms:W3CDTF">2015-01-27T17:52:40Z</dcterms:created>
  <dcterms:modified xsi:type="dcterms:W3CDTF">2015-01-27T17:52:40Z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