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6"/>
  </bookViews>
  <sheets>
    <sheet name="REP_EPG034_EjecucionPresupuesta" sheetId="1" r:id="rId1"/>
  </sheets>
  <calcPr calcId="145621"/>
</workbook>
</file>

<file path=xl/calcChain.xml><?xml version="1.0" encoding="utf-8"?>
<calcChain xmlns="http://schemas.openxmlformats.org/spreadsheetml/2006/main">
  <c r="N57" i="1" l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4" i="1"/>
  <c r="N23" i="1"/>
  <c r="N22" i="1"/>
  <c r="N21" i="1"/>
  <c r="N20" i="1"/>
  <c r="N19" i="1"/>
  <c r="N18" i="1"/>
  <c r="N17" i="1"/>
  <c r="N16" i="1"/>
  <c r="N15" i="1"/>
  <c r="N14" i="1"/>
  <c r="N13" i="1"/>
  <c r="N11" i="1"/>
  <c r="N10" i="1"/>
  <c r="N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4" i="1"/>
  <c r="L23" i="1"/>
  <c r="L22" i="1"/>
  <c r="L21" i="1"/>
  <c r="L20" i="1"/>
  <c r="L19" i="1"/>
  <c r="L18" i="1"/>
  <c r="L17" i="1"/>
  <c r="L16" i="1"/>
  <c r="L15" i="1"/>
  <c r="L14" i="1"/>
  <c r="L13" i="1"/>
  <c r="L11" i="1"/>
  <c r="L10" i="1"/>
  <c r="L8" i="1"/>
  <c r="L7" i="1"/>
  <c r="P25" i="1"/>
  <c r="O25" i="1"/>
  <c r="M25" i="1"/>
  <c r="N25" i="1" s="1"/>
  <c r="K25" i="1"/>
  <c r="L25" i="1" s="1"/>
  <c r="J25" i="1"/>
  <c r="I25" i="1"/>
  <c r="H25" i="1"/>
  <c r="G25" i="1"/>
  <c r="P12" i="1"/>
  <c r="O12" i="1"/>
  <c r="M12" i="1"/>
  <c r="N12" i="1" s="1"/>
  <c r="K12" i="1"/>
  <c r="L12" i="1" s="1"/>
  <c r="J12" i="1"/>
  <c r="I12" i="1"/>
  <c r="H12" i="1"/>
  <c r="G12" i="1"/>
  <c r="P9" i="1"/>
  <c r="O9" i="1"/>
  <c r="M9" i="1"/>
  <c r="N9" i="1" s="1"/>
  <c r="K9" i="1"/>
  <c r="L9" i="1" s="1"/>
  <c r="J9" i="1"/>
  <c r="I9" i="1"/>
  <c r="H9" i="1"/>
  <c r="G9" i="1"/>
  <c r="P7" i="1"/>
  <c r="P6" i="1" s="1"/>
  <c r="O7" i="1"/>
  <c r="M7" i="1"/>
  <c r="N7" i="1" s="1"/>
  <c r="K7" i="1"/>
  <c r="J7" i="1"/>
  <c r="I7" i="1"/>
  <c r="H7" i="1"/>
  <c r="H6" i="1" s="1"/>
  <c r="H5" i="1" s="1"/>
  <c r="G7" i="1"/>
  <c r="G6" i="1"/>
  <c r="O6" i="1" l="1"/>
  <c r="G5" i="1"/>
  <c r="P5" i="1"/>
  <c r="O5" i="1"/>
  <c r="I6" i="1"/>
  <c r="I5" i="1" s="1"/>
  <c r="M6" i="1"/>
  <c r="J6" i="1"/>
  <c r="J5" i="1" s="1"/>
  <c r="K6" i="1"/>
  <c r="K5" i="1" l="1"/>
  <c r="L5" i="1" s="1"/>
  <c r="L6" i="1"/>
  <c r="M5" i="1"/>
  <c r="N5" i="1" s="1"/>
  <c r="N6" i="1"/>
</calcChain>
</file>

<file path=xl/sharedStrings.xml><?xml version="1.0" encoding="utf-8"?>
<sst xmlns="http://schemas.openxmlformats.org/spreadsheetml/2006/main" count="335" uniqueCount="110">
  <si>
    <t>Año Fiscal:</t>
  </si>
  <si>
    <t/>
  </si>
  <si>
    <t>Vigencia:</t>
  </si>
  <si>
    <t>Actual</t>
  </si>
  <si>
    <t>Periodo:</t>
  </si>
  <si>
    <t>Enero-Marzo</t>
  </si>
  <si>
    <t>TIPO</t>
  </si>
  <si>
    <t>CTA</t>
  </si>
  <si>
    <t>SUB
CTA</t>
  </si>
  <si>
    <t>OBJ</t>
  </si>
  <si>
    <t>ORD</t>
  </si>
  <si>
    <t>DESCRIPCION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</si>
  <si>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</si>
  <si>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</si>
  <si>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</si>
  <si>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</si>
  <si>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</si>
  <si>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</si>
  <si>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</si>
  <si>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</si>
  <si>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A</t>
  </si>
  <si>
    <t>1</t>
  </si>
  <si>
    <t>0</t>
  </si>
  <si>
    <t>2</t>
  </si>
  <si>
    <t>SERVICIOS PERSONALES INDIRECTOS</t>
  </si>
  <si>
    <t>3</t>
  </si>
  <si>
    <t>IMPUESTOS Y MULTAS</t>
  </si>
  <si>
    <t>4</t>
  </si>
  <si>
    <t>ADQUISICION DE BIENES Y SERVICIOS</t>
  </si>
  <si>
    <t>CUOTA DE AUDITAJE CONTRANAL</t>
  </si>
  <si>
    <t>17</t>
  </si>
  <si>
    <t>EXCEDENTES FINANCIEROS -TRANSFERIR A LA NACION</t>
  </si>
  <si>
    <t>35</t>
  </si>
  <si>
    <t>TRANSFERIR A LA SUPERINTENDENCIA DE INDUSTRIA Y COMERCIO DECRETOS 1130 Y 1620 DE 1999 Y 2003.  LEYES 1341 Y 1369 DE 2009</t>
  </si>
  <si>
    <t>62</t>
  </si>
  <si>
    <t>UNION POSTAL DE LAS AMERICAS, ESPANA Y PORTUGAL. UPAEP. (LEYES 60/73 Y 50/77)</t>
  </si>
  <si>
    <t>63</t>
  </si>
  <si>
    <t>UNION POSTAL UNIVERSAL. UPU. (LEY 19/78)</t>
  </si>
  <si>
    <t>111</t>
  </si>
  <si>
    <t>UNION INTERNACIONAL DE TELECOMUNICACIONES-UIT-LEY 252 DE 1995</t>
  </si>
  <si>
    <t>6</t>
  </si>
  <si>
    <t>SENTENCIAS Y CONCILIACIONES</t>
  </si>
  <si>
    <t>26</t>
  </si>
  <si>
    <t>PROVISION PARA GASTOS INSTITUCIONALES Y/O SECTORIALES CONTINGENTES - PREVIO CONCEPTO DGPPN</t>
  </si>
  <si>
    <t>76</t>
  </si>
  <si>
    <t>TRANSFERIR AL OPERADOR OFICIAL DE LOS SERVICIOS DE FRANQUICIA POSTAL Y TELEGRAFICA</t>
  </si>
  <si>
    <t>146</t>
  </si>
  <si>
    <t>TRANSFERIR A LA AGENCIA NACIONAL DEL ESPECTRO ARTICULO 31 LEY 1341 DE 2009 Y ARTICULO 6o. DEL DECRETO 4169 DE 2011</t>
  </si>
  <si>
    <t>150</t>
  </si>
  <si>
    <t>TRANSFERIR A LOS PROVEEDORES DE REDES Y SERVICIOS DE TELECOMUNICACIONES.  ARTICULO 58 LEY 1450 DE 2011</t>
  </si>
  <si>
    <t>C</t>
  </si>
  <si>
    <t>123</t>
  </si>
  <si>
    <t>400</t>
  </si>
  <si>
    <t>ADECUACION AMPLIACION Y MEJORAMIENTO DEL ARCHIVO CENTRAL E HISTORICO DEL MINISTERIO Y FONDO DE COMUNICACIONES NACIONAL</t>
  </si>
  <si>
    <t>RECUPERACION OPTIMIZACION Y MEJORAMIENTO DE LOS ESPACIOS DEL EDIFICIO MURILLO TORO, BOGOTA</t>
  </si>
  <si>
    <t>213</t>
  </si>
  <si>
    <t xml:space="preserve">AMPLIACION   PROGRAMA DE TELECOMUNICACIONES SOCIALES  </t>
  </si>
  <si>
    <t>ADQUISICION RECUPERACION Y EXPANSION DE LA RED DE TRANSMISION DE FRECUENCIAS DE LA RADIO NACIONAL DE COLOMBIA NACIONAL</t>
  </si>
  <si>
    <t>ADQUISICION Y FORTALECIMIENTO DE LA PROGRAMACION DE LA RADIO NACIONAL DE COLOMBIA</t>
  </si>
  <si>
    <t>5</t>
  </si>
  <si>
    <t>APROVECHAMIENTO DE LAS TECNOLOGIAS DE LA INFORMACION Y LAS COMUNICACIONES EN COLOMBIA</t>
  </si>
  <si>
    <t>7</t>
  </si>
  <si>
    <t>MEJORAMIENTO DE CALIDAD Y COBERTURA DE LA TELEVISION PUBLICA  EN COLOMBIA</t>
  </si>
  <si>
    <t>9</t>
  </si>
  <si>
    <t>SISTEMATIZACION MINISTERIO DE COMUNICACIONES</t>
  </si>
  <si>
    <t>11</t>
  </si>
  <si>
    <t>AMPLIACION  PROGRAMA COMPUTADORES PARA EDUCAR</t>
  </si>
  <si>
    <t>12</t>
  </si>
  <si>
    <t>ADMINISTRACIÓN Y GESTION PARA EL DESARROLLO Y COMPETITIVIDAD DEL SECTOR POSTAL Y LA PRESTACIÓN DEL SERVICIO POSTAL UNIVERSAL  A NIVEL NACIONAL</t>
  </si>
  <si>
    <t>13</t>
  </si>
  <si>
    <t>APOYO A LA CONSTRUCCIÓN  DE UNA ADMIINSTRACIÓN PÚBLICA PARA UN BUEN GOBIERNO EN COLOMBIA</t>
  </si>
  <si>
    <t>14</t>
  </si>
  <si>
    <t>IMPLEMENTACIÓN DE 800 TECNOCENTROS  NACIONAL</t>
  </si>
  <si>
    <t>16</t>
  </si>
  <si>
    <t>RECUPERACIÓN  DEL PATRIMONIO DIGITAL DE LA RADIO Y LA TELEVISIÓN PÚBLICA NACIONAL</t>
  </si>
  <si>
    <t>IMPLEMENTACIÓN DE MEDIOS CONVERGENTES COMO HERRAMIENTA PARA LLEGAR A LOS GRUPOS DE INTERÉS A NIVEL  NACIONAL</t>
  </si>
  <si>
    <t>310</t>
  </si>
  <si>
    <t>202</t>
  </si>
  <si>
    <t>APLICACIÓN MODELO DE FORTALECIMIENTO DE LA INDUSTRIA TI&amp;BPO COLOMBIA</t>
  </si>
  <si>
    <t>10</t>
  </si>
  <si>
    <t xml:space="preserve">IMPLEMENTACION Y DESARROLLO AGENDA DE CONECTIVIDAD  </t>
  </si>
  <si>
    <t>ASISTENCIA CAPACITACION Y APOYO PARA EL ACCESO, USO Y BENEFICIO SOCIAL DE TECNOLOGIAS Y SERVICIOS DE TELECOMUNICACIONES</t>
  </si>
  <si>
    <t>APROVECHAMIENTO PROMOCION, USO Y APROPIACION DE PRODUCTOS Y SERVICIOS DE TIC EN COLOMBIA</t>
  </si>
  <si>
    <t>APOYO CREACION CENTRO DE FORMACION DE ALTO NIVEL EN TIC REGION NACIONAL - PREVIO CONCEPTO DNP</t>
  </si>
  <si>
    <t>15</t>
  </si>
  <si>
    <t>DIVULGACIÓN Y MANEJO DE LA INFORMACION QUE PRODUCE EL MINISTERIO EN SUS DIFERENTES PROGRAMAS A NIVEL NACIONAL</t>
  </si>
  <si>
    <t>IMPLEMENTACION DE LA POLÍTICA DE FORTALECIMIENTO A LA INDUSTRIA DE CONTENIDOS DIGITALES</t>
  </si>
  <si>
    <t>410</t>
  </si>
  <si>
    <t xml:space="preserve">ANALISIS INVESTIGACION EVALUACION CONTROL Y REGLAMENTACION DEL SECTOR DE COMUNICACIONES.  </t>
  </si>
  <si>
    <t>CONSTRUCCION Y DIVULGACION DE LINEAMIENTOS DE POLITICA DEL SECTOR COMUNICACIONES EN COLOMBIA</t>
  </si>
  <si>
    <t>APOYO A LA INNOVACION DESARROLLO E INVESTIGACION DE EXCELENCIA EN TIC EN COLOMBIA   - PREVIO CONCEPTO DNP</t>
  </si>
  <si>
    <t>510</t>
  </si>
  <si>
    <t>CAPACITACION FUNCIONARIOS MINISTERIO DE COMUNICACIONES.</t>
  </si>
  <si>
    <t>520</t>
  </si>
  <si>
    <t>APROVECHAMIENTO ASISTENCIA AL SECTOR DE LAS TICS NACIONAL</t>
  </si>
  <si>
    <t>FORTALECIMIENTO DE LAS TECNOLOGÍAS DE  LA INFORMACIÓN EN LA GESTION DEL ESTADO Y LA INFORMACIÓN PUBLICA</t>
  </si>
  <si>
    <t>ASISTENCIA PARA EL FORTALECIMIENTO DE LA GESTIÓN INSTITUCIONAL DEL SECTOR TIC A NIVEL NACIONAL</t>
  </si>
  <si>
    <t>401</t>
  </si>
  <si>
    <t>IMPLANTACION DEL SISTEMA DE CORREO SOCIAL EN COLOMBIA</t>
  </si>
  <si>
    <t>630</t>
  </si>
  <si>
    <t>DISTRIBUCION EXCEDENTES A NIVEL NACIONAL - DECRETO 2375 DE 1996</t>
  </si>
  <si>
    <t>GASTOS</t>
  </si>
  <si>
    <t>FUNCIONAMIENTO</t>
  </si>
  <si>
    <t>GASTOS PERSONALES</t>
  </si>
  <si>
    <t>GASTOS GENERALES</t>
  </si>
  <si>
    <t>TRANSFERENCIAS CORRIENTES</t>
  </si>
  <si>
    <t>INVERSION</t>
  </si>
  <si>
    <t>% COMP</t>
  </si>
  <si>
    <t>% OBLIG</t>
  </si>
  <si>
    <t>FONTIC 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</si>
</sst>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240A]&quot;$&quot;\ #,##0.00;\(&quot;$&quot;\ #,##0.00\)"/>
  </numFmts>
  <fonts count="10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11"/>
      <color rgb="FF000000"/>
      <name val="Calibri"/>
      <family val="2"/>
      <scheme val="minor"/>
    </font>
    <font>
      <sz val="12"/>
      <color rgb="FF000000"/>
      <name val="Times New Roman"/>
      <family val="1"/>
    </font>
    <font>
      <b/>
      <sz val="16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4"/>
      <name val="Calibri"/>
      <family val="2"/>
    </font>
    <font>
      <b/>
      <sz val="12"/>
      <color rgb="FF000000"/>
      <name val="Times New Roman"/>
      <family val="1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2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4" fillId="0" borderId="2" xfId="0" applyNumberFormat="1" applyFont="1" applyFill="1" applyBorder="1" applyAlignment="1">
      <alignment horizontal="center" vertical="center" wrapText="1" readingOrder="1"/>
    </xf>
    <xf numFmtId="0" fontId="4" fillId="0" borderId="2" xfId="0" applyNumberFormat="1" applyFont="1" applyFill="1" applyBorder="1" applyAlignment="1">
      <alignment horizontal="left" vertical="center" wrapText="1" readingOrder="1"/>
    </xf>
    <xf numFmtId="164" fontId="4" fillId="0" borderId="2" xfId="0" applyNumberFormat="1" applyFont="1" applyFill="1" applyBorder="1" applyAlignment="1">
      <alignment horizontal="right" vertical="center" wrapText="1" readingOrder="1"/>
    </xf>
    <xf numFmtId="10" fontId="4" fillId="0" borderId="2" xfId="1" applyNumberFormat="1" applyFont="1" applyFill="1" applyBorder="1" applyAlignment="1">
      <alignment horizontal="right" vertical="center" wrapText="1" readingOrder="1"/>
    </xf>
    <xf numFmtId="10" fontId="2" fillId="0" borderId="0" xfId="1" applyNumberFormat="1" applyFont="1" applyFill="1" applyBorder="1" applyAlignment="1">
      <alignment horizontal="center" vertical="center" wrapText="1" readingOrder="1"/>
    </xf>
    <xf numFmtId="10" fontId="2" fillId="0" borderId="2" xfId="1" applyNumberFormat="1" applyFont="1" applyFill="1" applyBorder="1" applyAlignment="1">
      <alignment horizontal="center" vertical="center" wrapText="1" readingOrder="1"/>
    </xf>
    <xf numFmtId="10" fontId="1" fillId="0" borderId="0" xfId="1" applyNumberFormat="1" applyFont="1" applyFill="1" applyBorder="1"/>
    <xf numFmtId="0" fontId="5" fillId="0" borderId="1" xfId="0" applyNumberFormat="1" applyFont="1" applyFill="1" applyBorder="1" applyAlignment="1">
      <alignment horizontal="center" vertical="center" wrapText="1" readingOrder="1"/>
    </xf>
    <xf numFmtId="0" fontId="5" fillId="0" borderId="3" xfId="0" applyNumberFormat="1" applyFont="1" applyFill="1" applyBorder="1" applyAlignment="1">
      <alignment horizontal="center" vertical="center" wrapText="1" readingOrder="1"/>
    </xf>
    <xf numFmtId="0" fontId="2" fillId="0" borderId="2" xfId="0" applyNumberFormat="1" applyFont="1" applyFill="1" applyBorder="1" applyAlignment="1">
      <alignment horizontal="center" vertical="center" wrapText="1" readingOrder="1"/>
    </xf>
    <xf numFmtId="0" fontId="6" fillId="0" borderId="2" xfId="0" applyNumberFormat="1" applyFont="1" applyFill="1" applyBorder="1" applyAlignment="1">
      <alignment horizontal="center" vertical="center" wrapText="1" readingOrder="1"/>
    </xf>
    <xf numFmtId="0" fontId="6" fillId="0" borderId="2" xfId="0" applyNumberFormat="1" applyFont="1" applyFill="1" applyBorder="1" applyAlignment="1">
      <alignment horizontal="left" vertical="center" wrapText="1" readingOrder="1"/>
    </xf>
    <xf numFmtId="164" fontId="6" fillId="0" borderId="2" xfId="0" applyNumberFormat="1" applyFont="1" applyFill="1" applyBorder="1" applyAlignment="1">
      <alignment horizontal="right" vertical="center" wrapText="1" readingOrder="1"/>
    </xf>
    <xf numFmtId="10" fontId="6" fillId="0" borderId="2" xfId="1" applyNumberFormat="1" applyFont="1" applyFill="1" applyBorder="1" applyAlignment="1">
      <alignment horizontal="right" vertical="center" wrapText="1" readingOrder="1"/>
    </xf>
    <xf numFmtId="0" fontId="7" fillId="0" borderId="0" xfId="0" applyFont="1" applyFill="1" applyBorder="1"/>
    <xf numFmtId="0" fontId="8" fillId="0" borderId="2" xfId="0" applyNumberFormat="1" applyFont="1" applyFill="1" applyBorder="1" applyAlignment="1">
      <alignment horizontal="center" vertical="center" wrapText="1" readingOrder="1"/>
    </xf>
    <xf numFmtId="0" fontId="8" fillId="0" borderId="2" xfId="0" applyNumberFormat="1" applyFont="1" applyFill="1" applyBorder="1" applyAlignment="1">
      <alignment horizontal="left" vertical="center" wrapText="1" readingOrder="1"/>
    </xf>
    <xf numFmtId="164" fontId="8" fillId="0" borderId="2" xfId="0" applyNumberFormat="1" applyFont="1" applyFill="1" applyBorder="1" applyAlignment="1">
      <alignment horizontal="right" vertical="center" wrapText="1" readingOrder="1"/>
    </xf>
    <xf numFmtId="10" fontId="8" fillId="0" borderId="2" xfId="1" applyNumberFormat="1" applyFont="1" applyFill="1" applyBorder="1" applyAlignment="1">
      <alignment horizontal="right" vertical="center" wrapText="1" readingOrder="1"/>
    </xf>
    <xf numFmtId="0" fontId="9" fillId="0" borderId="0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"/>
  <sheetViews>
    <sheetView showGridLines="0" tabSelected="1" workbookViewId="0">
      <selection activeCell="F8" sqref="F8"/>
    </sheetView>
  </sheetViews>
  <sheetFormatPr baseColWidth="10" defaultRowHeight="14.4" x14ac:dyDescent="0.3"/>
  <cols>
    <col min="1" max="5" width="5.44140625" customWidth="1"/>
    <col min="6" max="6" width="27.6640625" customWidth="1"/>
    <col min="7" max="7" width="26.6640625" bestFit="1" customWidth="1"/>
    <col min="8" max="8" width="21.88671875" bestFit="1" customWidth="1"/>
    <col min="9" max="9" width="26.6640625" bestFit="1" customWidth="1"/>
    <col min="10" max="10" width="24.5546875" bestFit="1" customWidth="1"/>
    <col min="11" max="11" width="26.6640625" bestFit="1" customWidth="1"/>
    <col min="12" max="12" width="9.6640625" style="8" bestFit="1" customWidth="1"/>
    <col min="13" max="13" width="24.5546875" bestFit="1" customWidth="1"/>
    <col min="14" max="14" width="9.6640625" style="8" bestFit="1" customWidth="1"/>
    <col min="15" max="16" width="24.5546875" bestFit="1" customWidth="1"/>
    <col min="17" max="17" width="11.5546875" customWidth="1"/>
    <col min="18" max="18" width="8.109375" customWidth="1"/>
  </cols>
  <sheetData>
    <row r="1" spans="1:16" ht="20.399999999999999" x14ac:dyDescent="0.3">
      <c r="A1" s="1" t="s">
        <v>1</v>
      </c>
      <c r="B1" s="1" t="s">
        <v>1</v>
      </c>
      <c r="C1" s="1" t="s">
        <v>1</v>
      </c>
      <c r="D1" s="1" t="s">
        <v>1</v>
      </c>
      <c r="E1" s="1" t="s">
        <v>1</v>
      </c>
      <c r="F1" s="9" t="s">
        <v>0</v>
      </c>
      <c r="G1" s="9">
        <v>2014</v>
      </c>
      <c r="H1" s="1" t="s">
        <v>1</v>
      </c>
      <c r="I1" s="1" t="s">
        <v>1</v>
      </c>
      <c r="J1" s="1" t="s">
        <v>1</v>
      </c>
      <c r="K1" s="1" t="s">
        <v>1</v>
      </c>
      <c r="L1" s="6"/>
      <c r="M1" s="1" t="s">
        <v>1</v>
      </c>
      <c r="N1" s="6"/>
      <c r="O1" s="1" t="s">
        <v>1</v>
      </c>
      <c r="P1" s="1" t="s">
        <v>1</v>
      </c>
    </row>
    <row r="2" spans="1:16" ht="40.799999999999997" x14ac:dyDescent="0.3">
      <c r="A2" s="1" t="s">
        <v>1</v>
      </c>
      <c r="B2" s="1" t="s">
        <v>1</v>
      </c>
      <c r="C2" s="1" t="s">
        <v>1</v>
      </c>
      <c r="D2" s="1" t="s">
        <v>1</v>
      </c>
      <c r="E2" s="1" t="s">
        <v>1</v>
      </c>
      <c r="F2" s="9" t="s">
        <v>2</v>
      </c>
      <c r="G2" s="9" t="s">
        <v>3</v>
      </c>
      <c r="H2" s="9" t="s">
        <v>109</v>
      </c>
      <c r="I2" s="1" t="s">
        <v>1</v>
      </c>
      <c r="J2" s="1" t="s">
        <v>1</v>
      </c>
      <c r="K2" s="1" t="s">
        <v>1</v>
      </c>
      <c r="L2" s="6"/>
      <c r="M2" s="1" t="s">
        <v>1</v>
      </c>
      <c r="N2" s="6"/>
      <c r="O2" s="1" t="s">
        <v>1</v>
      </c>
      <c r="P2" s="1" t="s">
        <v>1</v>
      </c>
    </row>
    <row r="3" spans="1:16" ht="20.399999999999999" x14ac:dyDescent="0.3">
      <c r="A3" s="1" t="s">
        <v>1</v>
      </c>
      <c r="B3" s="1" t="s">
        <v>1</v>
      </c>
      <c r="C3" s="1" t="s">
        <v>1</v>
      </c>
      <c r="D3" s="1" t="s">
        <v>1</v>
      </c>
      <c r="E3" s="1" t="s">
        <v>1</v>
      </c>
      <c r="F3" s="10" t="s">
        <v>4</v>
      </c>
      <c r="G3" s="10" t="s">
        <v>5</v>
      </c>
      <c r="H3" s="1" t="s">
        <v>1</v>
      </c>
      <c r="I3" s="1" t="s">
        <v>1</v>
      </c>
      <c r="J3" s="1" t="s">
        <v>1</v>
      </c>
      <c r="K3" s="1" t="s">
        <v>1</v>
      </c>
      <c r="L3" s="6"/>
      <c r="M3" s="1" t="s">
        <v>1</v>
      </c>
      <c r="N3" s="6"/>
      <c r="O3" s="1" t="s">
        <v>1</v>
      </c>
      <c r="P3" s="1" t="s">
        <v>1</v>
      </c>
    </row>
    <row r="4" spans="1:16" ht="22.8" x14ac:dyDescent="0.3">
      <c r="A4" s="11" t="s">
        <v>6</v>
      </c>
      <c r="B4" s="11" t="s">
        <v>7</v>
      </c>
      <c r="C4" s="11" t="s">
        <v>8</v>
      </c>
      <c r="D4" s="11" t="s">
        <v>9</v>
      </c>
      <c r="E4" s="11" t="s">
        <v>10</v>
      </c>
      <c r="F4" s="11" t="s">
        <v>11</v>
      </c>
      <c r="G4" s="11" t="s">
        <v>12</v>
      </c>
      <c r="H4" s="11" t="s">
        <v>13</v>
      </c>
      <c r="I4" s="11" t="s">
        <v>14</v>
      </c>
      <c r="J4" s="11" t="s">
        <v>15</v>
      </c>
      <c r="K4" s="11" t="s">
        <v>16</v>
      </c>
      <c r="L4" s="7" t="s">
        <v>107</v>
      </c>
      <c r="M4" s="11" t="s">
        <v>17</v>
      </c>
      <c r="N4" s="7" t="s">
        <v>108</v>
      </c>
      <c r="O4" s="11" t="s">
        <v>18</v>
      </c>
      <c r="P4" s="11" t="s">
        <v>19</v>
      </c>
    </row>
    <row r="5" spans="1:16" s="16" customFormat="1" ht="18" x14ac:dyDescent="0.35">
      <c r="A5" s="12"/>
      <c r="B5" s="12"/>
      <c r="C5" s="12"/>
      <c r="D5" s="12"/>
      <c r="E5" s="12"/>
      <c r="F5" s="13" t="s">
        <v>101</v>
      </c>
      <c r="G5" s="14">
        <f>+G6+G25</f>
        <v>1696759284853</v>
      </c>
      <c r="H5" s="14">
        <f t="shared" ref="H5:P5" si="0">+H6+H25</f>
        <v>8676944774</v>
      </c>
      <c r="I5" s="14">
        <f t="shared" si="0"/>
        <v>1267373350996</v>
      </c>
      <c r="J5" s="14">
        <f t="shared" si="0"/>
        <v>420708989083</v>
      </c>
      <c r="K5" s="14">
        <f t="shared" si="0"/>
        <v>1170582117895.46</v>
      </c>
      <c r="L5" s="15">
        <f>+K5/G5</f>
        <v>0.68989286125926474</v>
      </c>
      <c r="M5" s="14">
        <f t="shared" si="0"/>
        <v>413641643596.46008</v>
      </c>
      <c r="N5" s="15">
        <f>+M5/G5</f>
        <v>0.24378333879710948</v>
      </c>
      <c r="O5" s="14">
        <f t="shared" si="0"/>
        <v>324476420601</v>
      </c>
      <c r="P5" s="14">
        <f t="shared" si="0"/>
        <v>324476420601</v>
      </c>
    </row>
    <row r="6" spans="1:16" s="21" customFormat="1" ht="15.6" x14ac:dyDescent="0.3">
      <c r="A6" s="17" t="s">
        <v>20</v>
      </c>
      <c r="B6" s="17"/>
      <c r="C6" s="17"/>
      <c r="D6" s="17"/>
      <c r="E6" s="17"/>
      <c r="F6" s="18" t="s">
        <v>102</v>
      </c>
      <c r="G6" s="19">
        <f>+G7+G9+G12</f>
        <v>395959329600</v>
      </c>
      <c r="H6" s="19">
        <f t="shared" ref="H6:P6" si="1">+H7+H9+H12</f>
        <v>2810851674</v>
      </c>
      <c r="I6" s="19">
        <f t="shared" si="1"/>
        <v>176809335497</v>
      </c>
      <c r="J6" s="19">
        <f t="shared" si="1"/>
        <v>216339142429</v>
      </c>
      <c r="K6" s="19">
        <f t="shared" si="1"/>
        <v>173721481968.32001</v>
      </c>
      <c r="L6" s="20">
        <f t="shared" ref="L6:L57" si="2">+K6/G6</f>
        <v>0.43873567051397494</v>
      </c>
      <c r="M6" s="19">
        <f t="shared" si="1"/>
        <v>152326497178.32001</v>
      </c>
      <c r="N6" s="20">
        <f t="shared" ref="N6:N57" si="3">+M6/G6</f>
        <v>0.38470238176279609</v>
      </c>
      <c r="O6" s="19">
        <f t="shared" si="1"/>
        <v>152209820302</v>
      </c>
      <c r="P6" s="19">
        <f t="shared" si="1"/>
        <v>152209820302</v>
      </c>
    </row>
    <row r="7" spans="1:16" s="21" customFormat="1" ht="15.6" x14ac:dyDescent="0.3">
      <c r="A7" s="17" t="s">
        <v>20</v>
      </c>
      <c r="B7" s="17">
        <v>1</v>
      </c>
      <c r="C7" s="17"/>
      <c r="D7" s="17"/>
      <c r="E7" s="17"/>
      <c r="F7" s="18" t="s">
        <v>103</v>
      </c>
      <c r="G7" s="19">
        <f>+G8</f>
        <v>344900000</v>
      </c>
      <c r="H7" s="19">
        <f t="shared" ref="H7:P7" si="4">+H8</f>
        <v>0</v>
      </c>
      <c r="I7" s="19">
        <f t="shared" si="4"/>
        <v>217433842</v>
      </c>
      <c r="J7" s="19">
        <f t="shared" si="4"/>
        <v>127466158</v>
      </c>
      <c r="K7" s="19">
        <f t="shared" si="4"/>
        <v>215231086.88</v>
      </c>
      <c r="L7" s="20">
        <f t="shared" si="2"/>
        <v>0.62403910374021454</v>
      </c>
      <c r="M7" s="19">
        <f t="shared" si="4"/>
        <v>69170861.879999995</v>
      </c>
      <c r="N7" s="20">
        <f t="shared" si="3"/>
        <v>0.20055338324151928</v>
      </c>
      <c r="O7" s="19">
        <f t="shared" si="4"/>
        <v>55894307</v>
      </c>
      <c r="P7" s="19">
        <f t="shared" si="4"/>
        <v>55894307</v>
      </c>
    </row>
    <row r="8" spans="1:16" ht="31.2" x14ac:dyDescent="0.3">
      <c r="A8" s="2" t="s">
        <v>20</v>
      </c>
      <c r="B8" s="2" t="s">
        <v>21</v>
      </c>
      <c r="C8" s="2" t="s">
        <v>22</v>
      </c>
      <c r="D8" s="2" t="s">
        <v>23</v>
      </c>
      <c r="E8" s="2"/>
      <c r="F8" s="3" t="s">
        <v>24</v>
      </c>
      <c r="G8" s="4">
        <v>344900000</v>
      </c>
      <c r="H8" s="4">
        <v>0</v>
      </c>
      <c r="I8" s="4">
        <v>217433842</v>
      </c>
      <c r="J8" s="4">
        <v>127466158</v>
      </c>
      <c r="K8" s="4">
        <v>215231086.88</v>
      </c>
      <c r="L8" s="5">
        <f t="shared" si="2"/>
        <v>0.62403910374021454</v>
      </c>
      <c r="M8" s="4">
        <v>69170861.879999995</v>
      </c>
      <c r="N8" s="5">
        <f t="shared" si="3"/>
        <v>0.20055338324151928</v>
      </c>
      <c r="O8" s="4">
        <v>55894307</v>
      </c>
      <c r="P8" s="4">
        <v>55894307</v>
      </c>
    </row>
    <row r="9" spans="1:16" s="21" customFormat="1" ht="15.6" x14ac:dyDescent="0.3">
      <c r="A9" s="17" t="s">
        <v>20</v>
      </c>
      <c r="B9" s="17">
        <v>2</v>
      </c>
      <c r="C9" s="17"/>
      <c r="D9" s="17"/>
      <c r="E9" s="17"/>
      <c r="F9" s="18" t="s">
        <v>104</v>
      </c>
      <c r="G9" s="19">
        <f>+SUM(G10:G11)</f>
        <v>9165000000</v>
      </c>
      <c r="H9" s="19">
        <f t="shared" ref="H9:P9" si="5">+SUM(H10:H11)</f>
        <v>0</v>
      </c>
      <c r="I9" s="19">
        <f t="shared" si="5"/>
        <v>6774298294</v>
      </c>
      <c r="J9" s="19">
        <f t="shared" si="5"/>
        <v>2390701706</v>
      </c>
      <c r="K9" s="19">
        <f t="shared" si="5"/>
        <v>5216008074.4399996</v>
      </c>
      <c r="L9" s="20">
        <f t="shared" si="2"/>
        <v>0.5691225394915439</v>
      </c>
      <c r="M9" s="19">
        <f t="shared" si="5"/>
        <v>812231999.44000006</v>
      </c>
      <c r="N9" s="20">
        <f t="shared" si="3"/>
        <v>8.8623240528096017E-2</v>
      </c>
      <c r="O9" s="19">
        <f t="shared" si="5"/>
        <v>709911678</v>
      </c>
      <c r="P9" s="19">
        <f t="shared" si="5"/>
        <v>709911678</v>
      </c>
    </row>
    <row r="10" spans="1:16" ht="15.6" x14ac:dyDescent="0.3">
      <c r="A10" s="2" t="s">
        <v>20</v>
      </c>
      <c r="B10" s="2" t="s">
        <v>23</v>
      </c>
      <c r="C10" s="2" t="s">
        <v>22</v>
      </c>
      <c r="D10" s="2" t="s">
        <v>25</v>
      </c>
      <c r="E10" s="2"/>
      <c r="F10" s="3" t="s">
        <v>26</v>
      </c>
      <c r="G10" s="4">
        <v>266500000</v>
      </c>
      <c r="H10" s="4">
        <v>0</v>
      </c>
      <c r="I10" s="4">
        <v>92041401</v>
      </c>
      <c r="J10" s="4">
        <v>174458599</v>
      </c>
      <c r="K10" s="4">
        <v>1635648</v>
      </c>
      <c r="L10" s="5">
        <f t="shared" si="2"/>
        <v>6.1375159474671669E-3</v>
      </c>
      <c r="M10" s="4">
        <v>1635648</v>
      </c>
      <c r="N10" s="5">
        <f t="shared" si="3"/>
        <v>6.1375159474671669E-3</v>
      </c>
      <c r="O10" s="4">
        <v>1635648</v>
      </c>
      <c r="P10" s="4">
        <v>1635648</v>
      </c>
    </row>
    <row r="11" spans="1:16" ht="31.2" x14ac:dyDescent="0.3">
      <c r="A11" s="2" t="s">
        <v>20</v>
      </c>
      <c r="B11" s="2" t="s">
        <v>23</v>
      </c>
      <c r="C11" s="2" t="s">
        <v>22</v>
      </c>
      <c r="D11" s="2" t="s">
        <v>27</v>
      </c>
      <c r="E11" s="2"/>
      <c r="F11" s="3" t="s">
        <v>28</v>
      </c>
      <c r="G11" s="4">
        <v>8898500000</v>
      </c>
      <c r="H11" s="4">
        <v>0</v>
      </c>
      <c r="I11" s="4">
        <v>6682256893</v>
      </c>
      <c r="J11" s="4">
        <v>2216243107</v>
      </c>
      <c r="K11" s="4">
        <v>5214372426.4399996</v>
      </c>
      <c r="L11" s="5">
        <f t="shared" si="2"/>
        <v>0.58598330352756078</v>
      </c>
      <c r="M11" s="4">
        <v>810596351.44000006</v>
      </c>
      <c r="N11" s="5">
        <f t="shared" si="3"/>
        <v>9.1093594587851892E-2</v>
      </c>
      <c r="O11" s="4">
        <v>708276030</v>
      </c>
      <c r="P11" s="4">
        <v>708276030</v>
      </c>
    </row>
    <row r="12" spans="1:16" s="21" customFormat="1" ht="31.2" x14ac:dyDescent="0.3">
      <c r="A12" s="17" t="s">
        <v>20</v>
      </c>
      <c r="B12" s="17">
        <v>3</v>
      </c>
      <c r="C12" s="17"/>
      <c r="D12" s="17"/>
      <c r="E12" s="17"/>
      <c r="F12" s="18" t="s">
        <v>105</v>
      </c>
      <c r="G12" s="19">
        <f>+SUM(G13:G24)</f>
        <v>386449429600</v>
      </c>
      <c r="H12" s="19">
        <f t="shared" ref="H12:P12" si="6">+SUM(H13:H24)</f>
        <v>2810851674</v>
      </c>
      <c r="I12" s="19">
        <f t="shared" si="6"/>
        <v>169817603361</v>
      </c>
      <c r="J12" s="19">
        <f t="shared" si="6"/>
        <v>213820974565</v>
      </c>
      <c r="K12" s="19">
        <f t="shared" si="6"/>
        <v>168290242807</v>
      </c>
      <c r="L12" s="20">
        <f t="shared" si="2"/>
        <v>0.43547804684610669</v>
      </c>
      <c r="M12" s="19">
        <f t="shared" si="6"/>
        <v>151445094317</v>
      </c>
      <c r="N12" s="20">
        <f t="shared" si="3"/>
        <v>0.39188851817883497</v>
      </c>
      <c r="O12" s="19">
        <f t="shared" si="6"/>
        <v>151444014317</v>
      </c>
      <c r="P12" s="19">
        <f t="shared" si="6"/>
        <v>151444014317</v>
      </c>
    </row>
    <row r="13" spans="1:16" ht="31.2" x14ac:dyDescent="0.3">
      <c r="A13" s="2" t="s">
        <v>20</v>
      </c>
      <c r="B13" s="2" t="s">
        <v>25</v>
      </c>
      <c r="C13" s="2" t="s">
        <v>23</v>
      </c>
      <c r="D13" s="2" t="s">
        <v>21</v>
      </c>
      <c r="E13" s="2" t="s">
        <v>21</v>
      </c>
      <c r="F13" s="3" t="s">
        <v>29</v>
      </c>
      <c r="G13" s="4">
        <v>2599000000</v>
      </c>
      <c r="H13" s="4">
        <v>0</v>
      </c>
      <c r="I13" s="4">
        <v>10354582</v>
      </c>
      <c r="J13" s="4">
        <v>2588645418</v>
      </c>
      <c r="K13" s="4">
        <v>0</v>
      </c>
      <c r="L13" s="5">
        <f t="shared" si="2"/>
        <v>0</v>
      </c>
      <c r="M13" s="4">
        <v>0</v>
      </c>
      <c r="N13" s="5">
        <f t="shared" si="3"/>
        <v>0</v>
      </c>
      <c r="O13" s="4">
        <v>0</v>
      </c>
      <c r="P13" s="4">
        <v>0</v>
      </c>
    </row>
    <row r="14" spans="1:16" ht="62.4" x14ac:dyDescent="0.3">
      <c r="A14" s="2" t="s">
        <v>20</v>
      </c>
      <c r="B14" s="2" t="s">
        <v>25</v>
      </c>
      <c r="C14" s="2" t="s">
        <v>23</v>
      </c>
      <c r="D14" s="2" t="s">
        <v>21</v>
      </c>
      <c r="E14" s="2" t="s">
        <v>30</v>
      </c>
      <c r="F14" s="3" t="s">
        <v>31</v>
      </c>
      <c r="G14" s="4">
        <v>977329600</v>
      </c>
      <c r="H14" s="4">
        <v>0</v>
      </c>
      <c r="I14" s="4">
        <v>977329600</v>
      </c>
      <c r="J14" s="4">
        <v>0</v>
      </c>
      <c r="K14" s="4">
        <v>0</v>
      </c>
      <c r="L14" s="5">
        <f t="shared" si="2"/>
        <v>0</v>
      </c>
      <c r="M14" s="4">
        <v>0</v>
      </c>
      <c r="N14" s="5">
        <f t="shared" si="3"/>
        <v>0</v>
      </c>
      <c r="O14" s="4">
        <v>0</v>
      </c>
      <c r="P14" s="4">
        <v>0</v>
      </c>
    </row>
    <row r="15" spans="1:16" ht="62.4" x14ac:dyDescent="0.3">
      <c r="A15" s="2" t="s">
        <v>20</v>
      </c>
      <c r="B15" s="2" t="s">
        <v>25</v>
      </c>
      <c r="C15" s="2" t="s">
        <v>23</v>
      </c>
      <c r="D15" s="2" t="s">
        <v>21</v>
      </c>
      <c r="E15" s="2" t="s">
        <v>30</v>
      </c>
      <c r="F15" s="3" t="s">
        <v>31</v>
      </c>
      <c r="G15" s="4">
        <v>244332400000</v>
      </c>
      <c r="H15" s="4">
        <v>0</v>
      </c>
      <c r="I15" s="4">
        <v>136510000000</v>
      </c>
      <c r="J15" s="4">
        <v>107822400000</v>
      </c>
      <c r="K15" s="4">
        <v>136510000000</v>
      </c>
      <c r="L15" s="5">
        <f t="shared" si="2"/>
        <v>0.5587060905553255</v>
      </c>
      <c r="M15" s="4">
        <v>136510000000</v>
      </c>
      <c r="N15" s="5">
        <f t="shared" si="3"/>
        <v>0.5587060905553255</v>
      </c>
      <c r="O15" s="4">
        <v>136510000000</v>
      </c>
      <c r="P15" s="4">
        <v>136510000000</v>
      </c>
    </row>
    <row r="16" spans="1:16" ht="93.6" x14ac:dyDescent="0.3">
      <c r="A16" s="2" t="s">
        <v>20</v>
      </c>
      <c r="B16" s="2" t="s">
        <v>25</v>
      </c>
      <c r="C16" s="2" t="s">
        <v>23</v>
      </c>
      <c r="D16" s="2" t="s">
        <v>21</v>
      </c>
      <c r="E16" s="2" t="s">
        <v>32</v>
      </c>
      <c r="F16" s="3" t="s">
        <v>33</v>
      </c>
      <c r="G16" s="4">
        <v>3035600000</v>
      </c>
      <c r="H16" s="4">
        <v>0</v>
      </c>
      <c r="I16" s="4">
        <v>957158408</v>
      </c>
      <c r="J16" s="4">
        <v>2078441592</v>
      </c>
      <c r="K16" s="4">
        <v>945064384</v>
      </c>
      <c r="L16" s="5">
        <f t="shared" si="2"/>
        <v>0.311327047041771</v>
      </c>
      <c r="M16" s="4">
        <v>0</v>
      </c>
      <c r="N16" s="5">
        <f t="shared" si="3"/>
        <v>0</v>
      </c>
      <c r="O16" s="4">
        <v>0</v>
      </c>
      <c r="P16" s="4">
        <v>0</v>
      </c>
    </row>
    <row r="17" spans="1:16" ht="62.4" x14ac:dyDescent="0.3">
      <c r="A17" s="2" t="s">
        <v>20</v>
      </c>
      <c r="B17" s="2" t="s">
        <v>25</v>
      </c>
      <c r="C17" s="2" t="s">
        <v>27</v>
      </c>
      <c r="D17" s="2" t="s">
        <v>21</v>
      </c>
      <c r="E17" s="2" t="s">
        <v>34</v>
      </c>
      <c r="F17" s="3" t="s">
        <v>35</v>
      </c>
      <c r="G17" s="4">
        <v>70800000</v>
      </c>
      <c r="H17" s="4">
        <v>0</v>
      </c>
      <c r="I17" s="4">
        <v>282072</v>
      </c>
      <c r="J17" s="4">
        <v>70517928</v>
      </c>
      <c r="K17" s="4">
        <v>0</v>
      </c>
      <c r="L17" s="5">
        <f t="shared" si="2"/>
        <v>0</v>
      </c>
      <c r="M17" s="4">
        <v>0</v>
      </c>
      <c r="N17" s="5">
        <f t="shared" si="3"/>
        <v>0</v>
      </c>
      <c r="O17" s="4">
        <v>0</v>
      </c>
      <c r="P17" s="4">
        <v>0</v>
      </c>
    </row>
    <row r="18" spans="1:16" ht="46.8" x14ac:dyDescent="0.3">
      <c r="A18" s="2" t="s">
        <v>20</v>
      </c>
      <c r="B18" s="2" t="s">
        <v>25</v>
      </c>
      <c r="C18" s="2" t="s">
        <v>27</v>
      </c>
      <c r="D18" s="2" t="s">
        <v>21</v>
      </c>
      <c r="E18" s="2" t="s">
        <v>36</v>
      </c>
      <c r="F18" s="3" t="s">
        <v>37</v>
      </c>
      <c r="G18" s="4">
        <v>97000000</v>
      </c>
      <c r="H18" s="4">
        <v>0</v>
      </c>
      <c r="I18" s="4">
        <v>386455</v>
      </c>
      <c r="J18" s="4">
        <v>96613545</v>
      </c>
      <c r="K18" s="4">
        <v>0</v>
      </c>
      <c r="L18" s="5">
        <f t="shared" si="2"/>
        <v>0</v>
      </c>
      <c r="M18" s="4">
        <v>0</v>
      </c>
      <c r="N18" s="5">
        <f t="shared" si="3"/>
        <v>0</v>
      </c>
      <c r="O18" s="4">
        <v>0</v>
      </c>
      <c r="P18" s="4">
        <v>0</v>
      </c>
    </row>
    <row r="19" spans="1:16" ht="62.4" x14ac:dyDescent="0.3">
      <c r="A19" s="2" t="s">
        <v>20</v>
      </c>
      <c r="B19" s="2" t="s">
        <v>25</v>
      </c>
      <c r="C19" s="2" t="s">
        <v>27</v>
      </c>
      <c r="D19" s="2" t="s">
        <v>21</v>
      </c>
      <c r="E19" s="2" t="s">
        <v>38</v>
      </c>
      <c r="F19" s="3" t="s">
        <v>39</v>
      </c>
      <c r="G19" s="4">
        <v>606200000</v>
      </c>
      <c r="H19" s="4">
        <v>0</v>
      </c>
      <c r="I19" s="4">
        <v>2415140</v>
      </c>
      <c r="J19" s="4">
        <v>603784860</v>
      </c>
      <c r="K19" s="4">
        <v>0</v>
      </c>
      <c r="L19" s="5">
        <f t="shared" si="2"/>
        <v>0</v>
      </c>
      <c r="M19" s="4">
        <v>0</v>
      </c>
      <c r="N19" s="5">
        <f t="shared" si="3"/>
        <v>0</v>
      </c>
      <c r="O19" s="4">
        <v>0</v>
      </c>
      <c r="P19" s="4">
        <v>0</v>
      </c>
    </row>
    <row r="20" spans="1:16" ht="31.2" x14ac:dyDescent="0.3">
      <c r="A20" s="2" t="s">
        <v>20</v>
      </c>
      <c r="B20" s="2" t="s">
        <v>25</v>
      </c>
      <c r="C20" s="2" t="s">
        <v>40</v>
      </c>
      <c r="D20" s="2" t="s">
        <v>21</v>
      </c>
      <c r="E20" s="2" t="s">
        <v>21</v>
      </c>
      <c r="F20" s="3" t="s">
        <v>41</v>
      </c>
      <c r="G20" s="4">
        <v>10000000000</v>
      </c>
      <c r="H20" s="4">
        <v>0</v>
      </c>
      <c r="I20" s="4">
        <v>309840638</v>
      </c>
      <c r="J20" s="4">
        <v>9690159362</v>
      </c>
      <c r="K20" s="4">
        <v>271080000</v>
      </c>
      <c r="L20" s="5">
        <f t="shared" si="2"/>
        <v>2.7108E-2</v>
      </c>
      <c r="M20" s="4">
        <v>271080000</v>
      </c>
      <c r="N20" s="5">
        <f t="shared" si="3"/>
        <v>2.7108E-2</v>
      </c>
      <c r="O20" s="4">
        <v>270000000</v>
      </c>
      <c r="P20" s="4">
        <v>270000000</v>
      </c>
    </row>
    <row r="21" spans="1:16" ht="93.6" x14ac:dyDescent="0.3">
      <c r="A21" s="2" t="s">
        <v>20</v>
      </c>
      <c r="B21" s="2" t="s">
        <v>25</v>
      </c>
      <c r="C21" s="2" t="s">
        <v>40</v>
      </c>
      <c r="D21" s="2" t="s">
        <v>25</v>
      </c>
      <c r="E21" s="2" t="s">
        <v>42</v>
      </c>
      <c r="F21" s="3" t="s">
        <v>43</v>
      </c>
      <c r="G21" s="4">
        <v>2810851674</v>
      </c>
      <c r="H21" s="4">
        <v>2810851674</v>
      </c>
      <c r="I21" s="4">
        <v>0</v>
      </c>
      <c r="J21" s="4">
        <v>0</v>
      </c>
      <c r="K21" s="4">
        <v>0</v>
      </c>
      <c r="L21" s="5">
        <f t="shared" si="2"/>
        <v>0</v>
      </c>
      <c r="M21" s="4">
        <v>0</v>
      </c>
      <c r="N21" s="5">
        <f t="shared" si="3"/>
        <v>0</v>
      </c>
      <c r="O21" s="4">
        <v>0</v>
      </c>
      <c r="P21" s="4">
        <v>0</v>
      </c>
    </row>
    <row r="22" spans="1:16" ht="78" x14ac:dyDescent="0.3">
      <c r="A22" s="2" t="s">
        <v>20</v>
      </c>
      <c r="B22" s="2" t="s">
        <v>25</v>
      </c>
      <c r="C22" s="2" t="s">
        <v>40</v>
      </c>
      <c r="D22" s="2" t="s">
        <v>25</v>
      </c>
      <c r="E22" s="2" t="s">
        <v>44</v>
      </c>
      <c r="F22" s="3" t="s">
        <v>45</v>
      </c>
      <c r="G22" s="4">
        <v>60825400000</v>
      </c>
      <c r="H22" s="4">
        <v>0</v>
      </c>
      <c r="I22" s="4">
        <v>4815545908</v>
      </c>
      <c r="J22" s="4">
        <v>56009854092</v>
      </c>
      <c r="K22" s="4">
        <v>4573213637</v>
      </c>
      <c r="L22" s="5">
        <f t="shared" si="2"/>
        <v>7.518591964869939E-2</v>
      </c>
      <c r="M22" s="4">
        <v>4573213637</v>
      </c>
      <c r="N22" s="5">
        <f t="shared" si="3"/>
        <v>7.518591964869939E-2</v>
      </c>
      <c r="O22" s="4">
        <v>4573213637</v>
      </c>
      <c r="P22" s="4">
        <v>4573213637</v>
      </c>
    </row>
    <row r="23" spans="1:16" ht="93.6" x14ac:dyDescent="0.3">
      <c r="A23" s="2" t="s">
        <v>20</v>
      </c>
      <c r="B23" s="2" t="s">
        <v>25</v>
      </c>
      <c r="C23" s="2" t="s">
        <v>40</v>
      </c>
      <c r="D23" s="2" t="s">
        <v>25</v>
      </c>
      <c r="E23" s="2" t="s">
        <v>46</v>
      </c>
      <c r="F23" s="3" t="s">
        <v>47</v>
      </c>
      <c r="G23" s="4">
        <v>26094848326</v>
      </c>
      <c r="H23" s="4">
        <v>0</v>
      </c>
      <c r="I23" s="4">
        <v>26094848326</v>
      </c>
      <c r="J23" s="4">
        <v>0</v>
      </c>
      <c r="K23" s="4">
        <v>25990884786</v>
      </c>
      <c r="L23" s="5">
        <f t="shared" si="2"/>
        <v>0.99601593622230733</v>
      </c>
      <c r="M23" s="4">
        <v>10090800680</v>
      </c>
      <c r="N23" s="5">
        <f t="shared" si="3"/>
        <v>0.38669704280081507</v>
      </c>
      <c r="O23" s="4">
        <v>10090800680</v>
      </c>
      <c r="P23" s="4">
        <v>10090800680</v>
      </c>
    </row>
    <row r="24" spans="1:16" ht="93.6" x14ac:dyDescent="0.3">
      <c r="A24" s="2" t="s">
        <v>20</v>
      </c>
      <c r="B24" s="2" t="s">
        <v>25</v>
      </c>
      <c r="C24" s="2" t="s">
        <v>40</v>
      </c>
      <c r="D24" s="2" t="s">
        <v>25</v>
      </c>
      <c r="E24" s="2" t="s">
        <v>48</v>
      </c>
      <c r="F24" s="3" t="s">
        <v>49</v>
      </c>
      <c r="G24" s="4">
        <v>35000000000</v>
      </c>
      <c r="H24" s="4">
        <v>0</v>
      </c>
      <c r="I24" s="4">
        <v>139442232</v>
      </c>
      <c r="J24" s="4">
        <v>34860557768</v>
      </c>
      <c r="K24" s="4">
        <v>0</v>
      </c>
      <c r="L24" s="5">
        <f t="shared" si="2"/>
        <v>0</v>
      </c>
      <c r="M24" s="4">
        <v>0</v>
      </c>
      <c r="N24" s="5">
        <f t="shared" si="3"/>
        <v>0</v>
      </c>
      <c r="O24" s="4">
        <v>0</v>
      </c>
      <c r="P24" s="4">
        <v>0</v>
      </c>
    </row>
    <row r="25" spans="1:16" s="21" customFormat="1" ht="15.6" x14ac:dyDescent="0.3">
      <c r="A25" s="17" t="s">
        <v>50</v>
      </c>
      <c r="B25" s="17"/>
      <c r="C25" s="17"/>
      <c r="D25" s="17"/>
      <c r="E25" s="17"/>
      <c r="F25" s="18" t="s">
        <v>106</v>
      </c>
      <c r="G25" s="19">
        <f>+SUM(G26:G56)</f>
        <v>1300799955253</v>
      </c>
      <c r="H25" s="19">
        <f t="shared" ref="H25:P25" si="7">+SUM(H26:H56)</f>
        <v>5866093100</v>
      </c>
      <c r="I25" s="19">
        <f t="shared" si="7"/>
        <v>1090564015499</v>
      </c>
      <c r="J25" s="19">
        <f t="shared" si="7"/>
        <v>204369846654</v>
      </c>
      <c r="K25" s="19">
        <f t="shared" si="7"/>
        <v>996860635927.14001</v>
      </c>
      <c r="L25" s="20">
        <f t="shared" si="2"/>
        <v>0.76634430367369966</v>
      </c>
      <c r="M25" s="19">
        <f t="shared" si="7"/>
        <v>261315146418.14005</v>
      </c>
      <c r="N25" s="20">
        <f t="shared" si="3"/>
        <v>0.20088803459969012</v>
      </c>
      <c r="O25" s="19">
        <f t="shared" si="7"/>
        <v>172266600299</v>
      </c>
      <c r="P25" s="19">
        <f t="shared" si="7"/>
        <v>172266600299</v>
      </c>
    </row>
    <row r="26" spans="1:16" ht="124.8" x14ac:dyDescent="0.3">
      <c r="A26" s="2" t="s">
        <v>50</v>
      </c>
      <c r="B26" s="2" t="s">
        <v>51</v>
      </c>
      <c r="C26" s="2" t="s">
        <v>52</v>
      </c>
      <c r="D26" s="2" t="s">
        <v>23</v>
      </c>
      <c r="E26" s="2"/>
      <c r="F26" s="3" t="s">
        <v>53</v>
      </c>
      <c r="G26" s="4">
        <v>550000000</v>
      </c>
      <c r="H26" s="4">
        <v>0</v>
      </c>
      <c r="I26" s="4">
        <v>415462552</v>
      </c>
      <c r="J26" s="4">
        <v>134537448</v>
      </c>
      <c r="K26" s="4">
        <v>410837201.48000002</v>
      </c>
      <c r="L26" s="5">
        <f t="shared" si="2"/>
        <v>0.7469767299636364</v>
      </c>
      <c r="M26" s="4">
        <v>97113873.480000004</v>
      </c>
      <c r="N26" s="5">
        <f t="shared" si="3"/>
        <v>0.17657067905454546</v>
      </c>
      <c r="O26" s="4">
        <v>76774410</v>
      </c>
      <c r="P26" s="4">
        <v>76774410</v>
      </c>
    </row>
    <row r="27" spans="1:16" ht="78" x14ac:dyDescent="0.3">
      <c r="A27" s="2" t="s">
        <v>50</v>
      </c>
      <c r="B27" s="2" t="s">
        <v>51</v>
      </c>
      <c r="C27" s="2" t="s">
        <v>52</v>
      </c>
      <c r="D27" s="2" t="s">
        <v>25</v>
      </c>
      <c r="E27" s="2" t="s">
        <v>1</v>
      </c>
      <c r="F27" s="3" t="s">
        <v>54</v>
      </c>
      <c r="G27" s="4">
        <v>650000000</v>
      </c>
      <c r="H27" s="4">
        <v>0</v>
      </c>
      <c r="I27" s="4">
        <v>238589642</v>
      </c>
      <c r="J27" s="4">
        <v>411410358</v>
      </c>
      <c r="K27" s="4">
        <v>236034533.33000001</v>
      </c>
      <c r="L27" s="5">
        <f t="shared" si="2"/>
        <v>0.3631300512769231</v>
      </c>
      <c r="M27" s="4">
        <v>15901199.33</v>
      </c>
      <c r="N27" s="5">
        <f t="shared" si="3"/>
        <v>2.4463383584615386E-2</v>
      </c>
      <c r="O27" s="4">
        <v>15633333</v>
      </c>
      <c r="P27" s="4">
        <v>15633333</v>
      </c>
    </row>
    <row r="28" spans="1:16" ht="62.4" x14ac:dyDescent="0.3">
      <c r="A28" s="2" t="s">
        <v>50</v>
      </c>
      <c r="B28" s="2" t="s">
        <v>55</v>
      </c>
      <c r="C28" s="2" t="s">
        <v>52</v>
      </c>
      <c r="D28" s="2" t="s">
        <v>23</v>
      </c>
      <c r="E28" s="2" t="s">
        <v>1</v>
      </c>
      <c r="F28" s="3" t="s">
        <v>56</v>
      </c>
      <c r="G28" s="4">
        <v>491569713782</v>
      </c>
      <c r="H28" s="4">
        <v>0</v>
      </c>
      <c r="I28" s="4">
        <v>482148353374</v>
      </c>
      <c r="J28" s="4">
        <v>9421360408</v>
      </c>
      <c r="K28" s="4">
        <v>475058580449</v>
      </c>
      <c r="L28" s="5">
        <f t="shared" si="2"/>
        <v>0.96641141048750145</v>
      </c>
      <c r="M28" s="4">
        <v>2880916540</v>
      </c>
      <c r="N28" s="5">
        <f t="shared" si="3"/>
        <v>5.860646942292342E-3</v>
      </c>
      <c r="O28" s="4">
        <v>2557334021</v>
      </c>
      <c r="P28" s="4">
        <v>2557334021</v>
      </c>
    </row>
    <row r="29" spans="1:16" ht="62.4" x14ac:dyDescent="0.3">
      <c r="A29" s="2" t="s">
        <v>50</v>
      </c>
      <c r="B29" s="2" t="s">
        <v>55</v>
      </c>
      <c r="C29" s="2" t="s">
        <v>52</v>
      </c>
      <c r="D29" s="2" t="s">
        <v>23</v>
      </c>
      <c r="E29" s="2" t="s">
        <v>1</v>
      </c>
      <c r="F29" s="3" t="s">
        <v>56</v>
      </c>
      <c r="G29" s="4">
        <v>48749400000</v>
      </c>
      <c r="H29" s="4">
        <v>0</v>
      </c>
      <c r="I29" s="4">
        <v>32951553718</v>
      </c>
      <c r="J29" s="4">
        <v>15797846282</v>
      </c>
      <c r="K29" s="4">
        <v>0</v>
      </c>
      <c r="L29" s="5">
        <f t="shared" si="2"/>
        <v>0</v>
      </c>
      <c r="M29" s="4">
        <v>0</v>
      </c>
      <c r="N29" s="5">
        <f t="shared" si="3"/>
        <v>0</v>
      </c>
      <c r="O29" s="4">
        <v>0</v>
      </c>
      <c r="P29" s="4">
        <v>0</v>
      </c>
    </row>
    <row r="30" spans="1:16" ht="109.2" x14ac:dyDescent="0.3">
      <c r="A30" s="2" t="s">
        <v>50</v>
      </c>
      <c r="B30" s="2" t="s">
        <v>55</v>
      </c>
      <c r="C30" s="2" t="s">
        <v>52</v>
      </c>
      <c r="D30" s="2" t="s">
        <v>25</v>
      </c>
      <c r="E30" s="2" t="s">
        <v>1</v>
      </c>
      <c r="F30" s="3" t="s">
        <v>57</v>
      </c>
      <c r="G30" s="4">
        <v>7500000000</v>
      </c>
      <c r="H30" s="4">
        <v>0</v>
      </c>
      <c r="I30" s="4">
        <v>7499999999</v>
      </c>
      <c r="J30" s="4">
        <v>1</v>
      </c>
      <c r="K30" s="4">
        <v>7470119520</v>
      </c>
      <c r="L30" s="5">
        <f t="shared" si="2"/>
        <v>0.99601593600000005</v>
      </c>
      <c r="M30" s="4">
        <v>0</v>
      </c>
      <c r="N30" s="5">
        <f t="shared" si="3"/>
        <v>0</v>
      </c>
      <c r="O30" s="4">
        <v>0</v>
      </c>
      <c r="P30" s="4">
        <v>0</v>
      </c>
    </row>
    <row r="31" spans="1:16" ht="78" x14ac:dyDescent="0.3">
      <c r="A31" s="2" t="s">
        <v>50</v>
      </c>
      <c r="B31" s="2" t="s">
        <v>55</v>
      </c>
      <c r="C31" s="2" t="s">
        <v>52</v>
      </c>
      <c r="D31" s="2" t="s">
        <v>27</v>
      </c>
      <c r="E31" s="2" t="s">
        <v>1</v>
      </c>
      <c r="F31" s="3" t="s">
        <v>58</v>
      </c>
      <c r="G31" s="4">
        <v>8000000000</v>
      </c>
      <c r="H31" s="4">
        <v>0</v>
      </c>
      <c r="I31" s="4">
        <v>8000000000</v>
      </c>
      <c r="J31" s="4">
        <v>0</v>
      </c>
      <c r="K31" s="4">
        <v>7968127490</v>
      </c>
      <c r="L31" s="5">
        <f t="shared" si="2"/>
        <v>0.99601593624999996</v>
      </c>
      <c r="M31" s="4">
        <v>2390438247</v>
      </c>
      <c r="N31" s="5">
        <f t="shared" si="3"/>
        <v>0.29880478087500001</v>
      </c>
      <c r="O31" s="4">
        <v>2390438247</v>
      </c>
      <c r="P31" s="4">
        <v>2390438247</v>
      </c>
    </row>
    <row r="32" spans="1:16" ht="78" x14ac:dyDescent="0.3">
      <c r="A32" s="2" t="s">
        <v>50</v>
      </c>
      <c r="B32" s="2" t="s">
        <v>55</v>
      </c>
      <c r="C32" s="2" t="s">
        <v>52</v>
      </c>
      <c r="D32" s="2" t="s">
        <v>59</v>
      </c>
      <c r="E32" s="2" t="s">
        <v>1</v>
      </c>
      <c r="F32" s="3" t="s">
        <v>60</v>
      </c>
      <c r="G32" s="4">
        <v>65000000000</v>
      </c>
      <c r="H32" s="4">
        <v>0</v>
      </c>
      <c r="I32" s="4">
        <v>12258964144</v>
      </c>
      <c r="J32" s="4">
        <v>52741035856</v>
      </c>
      <c r="K32" s="4">
        <v>12000000000</v>
      </c>
      <c r="L32" s="5">
        <f t="shared" si="2"/>
        <v>0.18461538461538463</v>
      </c>
      <c r="M32" s="4">
        <v>0</v>
      </c>
      <c r="N32" s="5">
        <f t="shared" si="3"/>
        <v>0</v>
      </c>
      <c r="O32" s="4">
        <v>0</v>
      </c>
      <c r="P32" s="4">
        <v>0</v>
      </c>
    </row>
    <row r="33" spans="1:16" ht="62.4" x14ac:dyDescent="0.3">
      <c r="A33" s="2" t="s">
        <v>50</v>
      </c>
      <c r="B33" s="2" t="s">
        <v>55</v>
      </c>
      <c r="C33" s="2" t="s">
        <v>52</v>
      </c>
      <c r="D33" s="2" t="s">
        <v>61</v>
      </c>
      <c r="E33" s="2" t="s">
        <v>1</v>
      </c>
      <c r="F33" s="3" t="s">
        <v>62</v>
      </c>
      <c r="G33" s="4">
        <v>13000000000</v>
      </c>
      <c r="H33" s="4">
        <v>0</v>
      </c>
      <c r="I33" s="4">
        <v>6092592829</v>
      </c>
      <c r="J33" s="4">
        <v>6907407171</v>
      </c>
      <c r="K33" s="4">
        <v>6041336475.2700005</v>
      </c>
      <c r="L33" s="5">
        <f t="shared" si="2"/>
        <v>0.46471819040538465</v>
      </c>
      <c r="M33" s="4">
        <v>200536475.27000001</v>
      </c>
      <c r="N33" s="5">
        <f t="shared" si="3"/>
        <v>1.5425882713076924E-2</v>
      </c>
      <c r="O33" s="4">
        <v>134118818</v>
      </c>
      <c r="P33" s="4">
        <v>134118818</v>
      </c>
    </row>
    <row r="34" spans="1:16" ht="46.8" x14ac:dyDescent="0.3">
      <c r="A34" s="2" t="s">
        <v>50</v>
      </c>
      <c r="B34" s="2" t="s">
        <v>55</v>
      </c>
      <c r="C34" s="2" t="s">
        <v>52</v>
      </c>
      <c r="D34" s="2" t="s">
        <v>63</v>
      </c>
      <c r="E34" s="2" t="s">
        <v>1</v>
      </c>
      <c r="F34" s="3" t="s">
        <v>64</v>
      </c>
      <c r="G34" s="4">
        <v>13000000000</v>
      </c>
      <c r="H34" s="4">
        <v>0</v>
      </c>
      <c r="I34" s="4">
        <v>8691090101</v>
      </c>
      <c r="J34" s="4">
        <v>4308909899</v>
      </c>
      <c r="K34" s="4">
        <v>7614593477.3999996</v>
      </c>
      <c r="L34" s="5">
        <f t="shared" si="2"/>
        <v>0.58573795979999999</v>
      </c>
      <c r="M34" s="4">
        <v>140191940.40000001</v>
      </c>
      <c r="N34" s="5">
        <f t="shared" si="3"/>
        <v>1.0783995415384617E-2</v>
      </c>
      <c r="O34" s="4">
        <v>78342143</v>
      </c>
      <c r="P34" s="4">
        <v>78342143</v>
      </c>
    </row>
    <row r="35" spans="1:16" ht="62.4" x14ac:dyDescent="0.3">
      <c r="A35" s="2" t="s">
        <v>50</v>
      </c>
      <c r="B35" s="2" t="s">
        <v>55</v>
      </c>
      <c r="C35" s="2" t="s">
        <v>52</v>
      </c>
      <c r="D35" s="2" t="s">
        <v>65</v>
      </c>
      <c r="E35" s="2" t="s">
        <v>1</v>
      </c>
      <c r="F35" s="3" t="s">
        <v>66</v>
      </c>
      <c r="G35" s="4">
        <v>191000000000</v>
      </c>
      <c r="H35" s="4">
        <v>0</v>
      </c>
      <c r="I35" s="4">
        <v>191000000000</v>
      </c>
      <c r="J35" s="4">
        <v>0</v>
      </c>
      <c r="K35" s="4">
        <v>190239043824</v>
      </c>
      <c r="L35" s="5">
        <f t="shared" si="2"/>
        <v>0.99601593625130891</v>
      </c>
      <c r="M35" s="4">
        <v>190239043824</v>
      </c>
      <c r="N35" s="5">
        <f t="shared" si="3"/>
        <v>0.99601593625130891</v>
      </c>
      <c r="O35" s="4">
        <v>117748955670</v>
      </c>
      <c r="P35" s="4">
        <v>117748955670</v>
      </c>
    </row>
    <row r="36" spans="1:16" ht="140.4" x14ac:dyDescent="0.3">
      <c r="A36" s="2" t="s">
        <v>50</v>
      </c>
      <c r="B36" s="2" t="s">
        <v>55</v>
      </c>
      <c r="C36" s="2" t="s">
        <v>52</v>
      </c>
      <c r="D36" s="2" t="s">
        <v>67</v>
      </c>
      <c r="E36" s="2" t="s">
        <v>1</v>
      </c>
      <c r="F36" s="3" t="s">
        <v>68</v>
      </c>
      <c r="G36" s="4">
        <v>4120000000</v>
      </c>
      <c r="H36" s="4">
        <v>0</v>
      </c>
      <c r="I36" s="4">
        <v>2899655144</v>
      </c>
      <c r="J36" s="4">
        <v>1220344856</v>
      </c>
      <c r="K36" s="4">
        <v>2384766506.6700001</v>
      </c>
      <c r="L36" s="5">
        <f t="shared" si="2"/>
        <v>0.57882682200728153</v>
      </c>
      <c r="M36" s="4">
        <v>96260640.670000002</v>
      </c>
      <c r="N36" s="5">
        <f t="shared" si="3"/>
        <v>2.3364233172330096E-2</v>
      </c>
      <c r="O36" s="4">
        <v>96134934</v>
      </c>
      <c r="P36" s="4">
        <v>96134934</v>
      </c>
    </row>
    <row r="37" spans="1:16" ht="93.6" x14ac:dyDescent="0.3">
      <c r="A37" s="2" t="s">
        <v>50</v>
      </c>
      <c r="B37" s="2" t="s">
        <v>55</v>
      </c>
      <c r="C37" s="2" t="s">
        <v>52</v>
      </c>
      <c r="D37" s="2" t="s">
        <v>69</v>
      </c>
      <c r="E37" s="2" t="s">
        <v>1</v>
      </c>
      <c r="F37" s="3" t="s">
        <v>70</v>
      </c>
      <c r="G37" s="4">
        <v>30000000000</v>
      </c>
      <c r="H37" s="4">
        <v>0</v>
      </c>
      <c r="I37" s="4">
        <v>20795321517</v>
      </c>
      <c r="J37" s="4">
        <v>9204678483</v>
      </c>
      <c r="K37" s="4">
        <v>17929139101.68</v>
      </c>
      <c r="L37" s="5">
        <f t="shared" si="2"/>
        <v>0.59763797005600006</v>
      </c>
      <c r="M37" s="4">
        <v>314546540.68000001</v>
      </c>
      <c r="N37" s="5">
        <f t="shared" si="3"/>
        <v>1.0484884689333333E-2</v>
      </c>
      <c r="O37" s="4">
        <v>260749517</v>
      </c>
      <c r="P37" s="4">
        <v>260749517</v>
      </c>
    </row>
    <row r="38" spans="1:16" ht="46.8" x14ac:dyDescent="0.3">
      <c r="A38" s="2" t="s">
        <v>50</v>
      </c>
      <c r="B38" s="2" t="s">
        <v>55</v>
      </c>
      <c r="C38" s="2" t="s">
        <v>52</v>
      </c>
      <c r="D38" s="2" t="s">
        <v>71</v>
      </c>
      <c r="E38" s="2" t="s">
        <v>1</v>
      </c>
      <c r="F38" s="3" t="s">
        <v>72</v>
      </c>
      <c r="G38" s="4">
        <v>80000000000</v>
      </c>
      <c r="H38" s="4">
        <v>0</v>
      </c>
      <c r="I38" s="4">
        <v>74455460714</v>
      </c>
      <c r="J38" s="4">
        <v>5544539286</v>
      </c>
      <c r="K38" s="4">
        <v>74136735614</v>
      </c>
      <c r="L38" s="5">
        <f t="shared" si="2"/>
        <v>0.92670919517499994</v>
      </c>
      <c r="M38" s="4">
        <v>39631780282</v>
      </c>
      <c r="N38" s="5">
        <f t="shared" si="3"/>
        <v>0.49539725352500003</v>
      </c>
      <c r="O38" s="4">
        <v>39631780282</v>
      </c>
      <c r="P38" s="4">
        <v>39631780282</v>
      </c>
    </row>
    <row r="39" spans="1:16" ht="78" x14ac:dyDescent="0.3">
      <c r="A39" s="2" t="s">
        <v>50</v>
      </c>
      <c r="B39" s="2" t="s">
        <v>55</v>
      </c>
      <c r="C39" s="2" t="s">
        <v>52</v>
      </c>
      <c r="D39" s="2" t="s">
        <v>73</v>
      </c>
      <c r="E39" s="2" t="s">
        <v>1</v>
      </c>
      <c r="F39" s="3" t="s">
        <v>74</v>
      </c>
      <c r="G39" s="4">
        <v>6000000000</v>
      </c>
      <c r="H39" s="4">
        <v>0</v>
      </c>
      <c r="I39" s="4">
        <v>5999999995</v>
      </c>
      <c r="J39" s="4">
        <v>5</v>
      </c>
      <c r="K39" s="4">
        <v>5976095612</v>
      </c>
      <c r="L39" s="5">
        <f t="shared" si="2"/>
        <v>0.99601593533333332</v>
      </c>
      <c r="M39" s="4">
        <v>1792828683</v>
      </c>
      <c r="N39" s="5">
        <f t="shared" si="3"/>
        <v>0.29880478049999998</v>
      </c>
      <c r="O39" s="4">
        <v>1792828683</v>
      </c>
      <c r="P39" s="4">
        <v>1792828683</v>
      </c>
    </row>
    <row r="40" spans="1:16" ht="93.6" x14ac:dyDescent="0.3">
      <c r="A40" s="2" t="s">
        <v>50</v>
      </c>
      <c r="B40" s="2" t="s">
        <v>55</v>
      </c>
      <c r="C40" s="2" t="s">
        <v>52</v>
      </c>
      <c r="D40" s="2" t="s">
        <v>30</v>
      </c>
      <c r="E40" s="2" t="s">
        <v>1</v>
      </c>
      <c r="F40" s="3" t="s">
        <v>75</v>
      </c>
      <c r="G40" s="4">
        <v>5000000000</v>
      </c>
      <c r="H40" s="4">
        <v>0</v>
      </c>
      <c r="I40" s="4">
        <v>5000000000</v>
      </c>
      <c r="J40" s="4">
        <v>0</v>
      </c>
      <c r="K40" s="4">
        <v>4980079681</v>
      </c>
      <c r="L40" s="5">
        <f t="shared" si="2"/>
        <v>0.99601593619999995</v>
      </c>
      <c r="M40" s="4">
        <v>1992031872</v>
      </c>
      <c r="N40" s="5">
        <f t="shared" si="3"/>
        <v>0.39840637439999999</v>
      </c>
      <c r="O40" s="4">
        <v>1992031872</v>
      </c>
      <c r="P40" s="4">
        <v>1992031872</v>
      </c>
    </row>
    <row r="41" spans="1:16" ht="62.4" x14ac:dyDescent="0.3">
      <c r="A41" s="2" t="s">
        <v>50</v>
      </c>
      <c r="B41" s="2" t="s">
        <v>76</v>
      </c>
      <c r="C41" s="2" t="s">
        <v>77</v>
      </c>
      <c r="D41" s="2" t="s">
        <v>21</v>
      </c>
      <c r="E41" s="2" t="s">
        <v>1</v>
      </c>
      <c r="F41" s="3" t="s">
        <v>78</v>
      </c>
      <c r="G41" s="4">
        <v>90000000000</v>
      </c>
      <c r="H41" s="4">
        <v>0</v>
      </c>
      <c r="I41" s="4">
        <v>81950682804</v>
      </c>
      <c r="J41" s="4">
        <v>8049317196</v>
      </c>
      <c r="K41" s="4">
        <v>60786123730</v>
      </c>
      <c r="L41" s="5">
        <f t="shared" si="2"/>
        <v>0.67540137477777773</v>
      </c>
      <c r="M41" s="4">
        <v>4075679331</v>
      </c>
      <c r="N41" s="5">
        <f t="shared" si="3"/>
        <v>4.5285325899999999E-2</v>
      </c>
      <c r="O41" s="4">
        <v>17672667</v>
      </c>
      <c r="P41" s="4">
        <v>17672667</v>
      </c>
    </row>
    <row r="42" spans="1:16" ht="46.8" x14ac:dyDescent="0.3">
      <c r="A42" s="2" t="s">
        <v>50</v>
      </c>
      <c r="B42" s="2" t="s">
        <v>76</v>
      </c>
      <c r="C42" s="2" t="s">
        <v>52</v>
      </c>
      <c r="D42" s="2" t="s">
        <v>79</v>
      </c>
      <c r="E42" s="2"/>
      <c r="F42" s="3" t="s">
        <v>80</v>
      </c>
      <c r="G42" s="4">
        <v>60000000000</v>
      </c>
      <c r="H42" s="4">
        <v>0</v>
      </c>
      <c r="I42" s="4">
        <v>38497726930</v>
      </c>
      <c r="J42" s="4">
        <v>21502273070</v>
      </c>
      <c r="K42" s="4">
        <v>23090888792.700001</v>
      </c>
      <c r="L42" s="5">
        <f t="shared" si="2"/>
        <v>0.38484814654499999</v>
      </c>
      <c r="M42" s="4">
        <v>9397147705.7000008</v>
      </c>
      <c r="N42" s="5">
        <f t="shared" si="3"/>
        <v>0.15661912842833334</v>
      </c>
      <c r="O42" s="4">
        <v>2292704432</v>
      </c>
      <c r="P42" s="4">
        <v>2292704432</v>
      </c>
    </row>
    <row r="43" spans="1:16" ht="109.2" x14ac:dyDescent="0.3">
      <c r="A43" s="2" t="s">
        <v>50</v>
      </c>
      <c r="B43" s="2" t="s">
        <v>76</v>
      </c>
      <c r="C43" s="2" t="s">
        <v>52</v>
      </c>
      <c r="D43" s="2" t="s">
        <v>67</v>
      </c>
      <c r="E43" s="2"/>
      <c r="F43" s="3" t="s">
        <v>81</v>
      </c>
      <c r="G43" s="4">
        <v>10000000000</v>
      </c>
      <c r="H43" s="4">
        <v>0</v>
      </c>
      <c r="I43" s="4">
        <v>8362933638</v>
      </c>
      <c r="J43" s="4">
        <v>1637066362</v>
      </c>
      <c r="K43" s="4">
        <v>7553119157.6000004</v>
      </c>
      <c r="L43" s="5">
        <f t="shared" si="2"/>
        <v>0.75531191576000001</v>
      </c>
      <c r="M43" s="4">
        <v>409605875.60000002</v>
      </c>
      <c r="N43" s="5">
        <f t="shared" si="3"/>
        <v>4.0960587560000004E-2</v>
      </c>
      <c r="O43" s="4">
        <v>246037309</v>
      </c>
      <c r="P43" s="4">
        <v>246037309</v>
      </c>
    </row>
    <row r="44" spans="1:16" ht="93.6" x14ac:dyDescent="0.3">
      <c r="A44" s="2" t="s">
        <v>50</v>
      </c>
      <c r="B44" s="2" t="s">
        <v>76</v>
      </c>
      <c r="C44" s="2" t="s">
        <v>52</v>
      </c>
      <c r="D44" s="2" t="s">
        <v>69</v>
      </c>
      <c r="E44" s="2"/>
      <c r="F44" s="3" t="s">
        <v>82</v>
      </c>
      <c r="G44" s="4">
        <v>36400000000</v>
      </c>
      <c r="H44" s="4">
        <v>0</v>
      </c>
      <c r="I44" s="4">
        <v>34383141921</v>
      </c>
      <c r="J44" s="4">
        <v>2016858079</v>
      </c>
      <c r="K44" s="4">
        <v>28441643837.41</v>
      </c>
      <c r="L44" s="5">
        <f t="shared" si="2"/>
        <v>0.78136384168708795</v>
      </c>
      <c r="M44" s="4">
        <v>368614335.41000003</v>
      </c>
      <c r="N44" s="5">
        <f t="shared" si="3"/>
        <v>1.0126767456318683E-2</v>
      </c>
      <c r="O44" s="4">
        <v>346946498</v>
      </c>
      <c r="P44" s="4">
        <v>346946498</v>
      </c>
    </row>
    <row r="45" spans="1:16" ht="78" x14ac:dyDescent="0.3">
      <c r="A45" s="2" t="s">
        <v>50</v>
      </c>
      <c r="B45" s="2" t="s">
        <v>76</v>
      </c>
      <c r="C45" s="2" t="s">
        <v>52</v>
      </c>
      <c r="D45" s="2" t="s">
        <v>71</v>
      </c>
      <c r="E45" s="2"/>
      <c r="F45" s="3" t="s">
        <v>83</v>
      </c>
      <c r="G45" s="4">
        <v>5866093100</v>
      </c>
      <c r="H45" s="4">
        <v>5866093100</v>
      </c>
      <c r="I45" s="4">
        <v>0</v>
      </c>
      <c r="J45" s="4">
        <v>0</v>
      </c>
      <c r="K45" s="4">
        <v>0</v>
      </c>
      <c r="L45" s="5">
        <f t="shared" si="2"/>
        <v>0</v>
      </c>
      <c r="M45" s="4">
        <v>0</v>
      </c>
      <c r="N45" s="5">
        <f t="shared" si="3"/>
        <v>0</v>
      </c>
      <c r="O45" s="4">
        <v>0</v>
      </c>
      <c r="P45" s="4">
        <v>0</v>
      </c>
    </row>
    <row r="46" spans="1:16" ht="109.2" x14ac:dyDescent="0.3">
      <c r="A46" s="2" t="s">
        <v>50</v>
      </c>
      <c r="B46" s="2" t="s">
        <v>76</v>
      </c>
      <c r="C46" s="2" t="s">
        <v>52</v>
      </c>
      <c r="D46" s="2" t="s">
        <v>84</v>
      </c>
      <c r="E46" s="2" t="s">
        <v>1</v>
      </c>
      <c r="F46" s="3" t="s">
        <v>85</v>
      </c>
      <c r="G46" s="4">
        <v>10000000000</v>
      </c>
      <c r="H46" s="4">
        <v>0</v>
      </c>
      <c r="I46" s="4">
        <v>5324969300</v>
      </c>
      <c r="J46" s="4">
        <v>4675030700</v>
      </c>
      <c r="K46" s="4">
        <v>5176771652</v>
      </c>
      <c r="L46" s="5">
        <f t="shared" si="2"/>
        <v>0.51767716519999996</v>
      </c>
      <c r="M46" s="4">
        <v>343810793</v>
      </c>
      <c r="N46" s="5">
        <f t="shared" si="3"/>
        <v>3.4381079299999999E-2</v>
      </c>
      <c r="O46" s="4">
        <v>116242898</v>
      </c>
      <c r="P46" s="4">
        <v>116242898</v>
      </c>
    </row>
    <row r="47" spans="1:16" ht="78" x14ac:dyDescent="0.3">
      <c r="A47" s="2" t="s">
        <v>50</v>
      </c>
      <c r="B47" s="2" t="s">
        <v>76</v>
      </c>
      <c r="C47" s="2" t="s">
        <v>52</v>
      </c>
      <c r="D47" s="2" t="s">
        <v>73</v>
      </c>
      <c r="E47" s="2" t="s">
        <v>1</v>
      </c>
      <c r="F47" s="3" t="s">
        <v>86</v>
      </c>
      <c r="G47" s="4">
        <v>35706442274</v>
      </c>
      <c r="H47" s="4">
        <v>0</v>
      </c>
      <c r="I47" s="4">
        <v>5774576743</v>
      </c>
      <c r="J47" s="4">
        <v>29931865531</v>
      </c>
      <c r="K47" s="4">
        <v>2748320000</v>
      </c>
      <c r="L47" s="5">
        <f t="shared" si="2"/>
        <v>7.6969863838862951E-2</v>
      </c>
      <c r="M47" s="4">
        <v>2001230667</v>
      </c>
      <c r="N47" s="5">
        <f t="shared" si="3"/>
        <v>5.6046767461266113E-2</v>
      </c>
      <c r="O47" s="4">
        <v>37030667</v>
      </c>
      <c r="P47" s="4">
        <v>37030667</v>
      </c>
    </row>
    <row r="48" spans="1:16" ht="93.6" x14ac:dyDescent="0.3">
      <c r="A48" s="2" t="s">
        <v>50</v>
      </c>
      <c r="B48" s="2" t="s">
        <v>87</v>
      </c>
      <c r="C48" s="2" t="s">
        <v>52</v>
      </c>
      <c r="D48" s="2" t="s">
        <v>21</v>
      </c>
      <c r="E48" s="2"/>
      <c r="F48" s="3" t="s">
        <v>88</v>
      </c>
      <c r="G48" s="4">
        <v>8500000000</v>
      </c>
      <c r="H48" s="4">
        <v>0</v>
      </c>
      <c r="I48" s="4">
        <v>4694041037</v>
      </c>
      <c r="J48" s="4">
        <v>3805958963</v>
      </c>
      <c r="K48" s="4">
        <v>4612176495</v>
      </c>
      <c r="L48" s="5">
        <f t="shared" si="2"/>
        <v>0.54260899941176466</v>
      </c>
      <c r="M48" s="4">
        <v>486819832</v>
      </c>
      <c r="N48" s="5">
        <f t="shared" si="3"/>
        <v>5.7272921411764703E-2</v>
      </c>
      <c r="O48" s="4">
        <v>397260306</v>
      </c>
      <c r="P48" s="4">
        <v>397260306</v>
      </c>
    </row>
    <row r="49" spans="1:16" ht="93.6" x14ac:dyDescent="0.3">
      <c r="A49" s="2" t="s">
        <v>50</v>
      </c>
      <c r="B49" s="2" t="s">
        <v>87</v>
      </c>
      <c r="C49" s="2" t="s">
        <v>52</v>
      </c>
      <c r="D49" s="2" t="s">
        <v>79</v>
      </c>
      <c r="E49" s="2"/>
      <c r="F49" s="3" t="s">
        <v>89</v>
      </c>
      <c r="G49" s="4">
        <v>8500000000</v>
      </c>
      <c r="H49" s="4">
        <v>0</v>
      </c>
      <c r="I49" s="4">
        <v>4265799462</v>
      </c>
      <c r="J49" s="4">
        <v>4234200538</v>
      </c>
      <c r="K49" s="4">
        <v>3862992315</v>
      </c>
      <c r="L49" s="5">
        <f t="shared" si="2"/>
        <v>0.45446968411764704</v>
      </c>
      <c r="M49" s="4">
        <v>735755095</v>
      </c>
      <c r="N49" s="5">
        <f t="shared" si="3"/>
        <v>8.6559422941176467E-2</v>
      </c>
      <c r="O49" s="4">
        <v>488928022</v>
      </c>
      <c r="P49" s="4">
        <v>488928022</v>
      </c>
    </row>
    <row r="50" spans="1:16" ht="109.2" x14ac:dyDescent="0.3">
      <c r="A50" s="2" t="s">
        <v>50</v>
      </c>
      <c r="B50" s="2" t="s">
        <v>87</v>
      </c>
      <c r="C50" s="2" t="s">
        <v>52</v>
      </c>
      <c r="D50" s="2" t="s">
        <v>67</v>
      </c>
      <c r="E50" s="2"/>
      <c r="F50" s="3" t="s">
        <v>90</v>
      </c>
      <c r="G50" s="4">
        <v>20000000000</v>
      </c>
      <c r="H50" s="4">
        <v>0</v>
      </c>
      <c r="I50" s="4">
        <v>19999681275</v>
      </c>
      <c r="J50" s="4">
        <v>318725</v>
      </c>
      <c r="K50" s="4">
        <v>19920000000</v>
      </c>
      <c r="L50" s="5">
        <f t="shared" si="2"/>
        <v>0.996</v>
      </c>
      <c r="M50" s="4">
        <v>0</v>
      </c>
      <c r="N50" s="5">
        <f t="shared" si="3"/>
        <v>0</v>
      </c>
      <c r="O50" s="4">
        <v>0</v>
      </c>
      <c r="P50" s="4">
        <v>0</v>
      </c>
    </row>
    <row r="51" spans="1:16" ht="62.4" x14ac:dyDescent="0.3">
      <c r="A51" s="2" t="s">
        <v>50</v>
      </c>
      <c r="B51" s="2" t="s">
        <v>91</v>
      </c>
      <c r="C51" s="2" t="s">
        <v>52</v>
      </c>
      <c r="D51" s="2" t="s">
        <v>59</v>
      </c>
      <c r="E51" s="2"/>
      <c r="F51" s="3" t="s">
        <v>92</v>
      </c>
      <c r="G51" s="4">
        <v>3000000000</v>
      </c>
      <c r="H51" s="4">
        <v>0</v>
      </c>
      <c r="I51" s="4">
        <v>1750492925</v>
      </c>
      <c r="J51" s="4">
        <v>1249507075</v>
      </c>
      <c r="K51" s="4">
        <v>1721339741</v>
      </c>
      <c r="L51" s="5">
        <f t="shared" si="2"/>
        <v>0.5737799136666667</v>
      </c>
      <c r="M51" s="4">
        <v>158935150</v>
      </c>
      <c r="N51" s="5">
        <f t="shared" si="3"/>
        <v>5.297838333333333E-2</v>
      </c>
      <c r="O51" s="4">
        <v>137820150</v>
      </c>
      <c r="P51" s="4">
        <v>137820150</v>
      </c>
    </row>
    <row r="52" spans="1:16" ht="46.8" x14ac:dyDescent="0.3">
      <c r="A52" s="2" t="s">
        <v>50</v>
      </c>
      <c r="B52" s="2" t="s">
        <v>93</v>
      </c>
      <c r="C52" s="2" t="s">
        <v>52</v>
      </c>
      <c r="D52" s="2" t="s">
        <v>23</v>
      </c>
      <c r="E52" s="2"/>
      <c r="F52" s="3" t="s">
        <v>94</v>
      </c>
      <c r="G52" s="4">
        <v>10000000000</v>
      </c>
      <c r="H52" s="4">
        <v>0</v>
      </c>
      <c r="I52" s="4">
        <v>7723386102</v>
      </c>
      <c r="J52" s="4">
        <v>2276613898</v>
      </c>
      <c r="K52" s="4">
        <v>7266367766.6000004</v>
      </c>
      <c r="L52" s="5">
        <f t="shared" si="2"/>
        <v>0.72663677666000004</v>
      </c>
      <c r="M52" s="4">
        <v>1438587450.5999999</v>
      </c>
      <c r="N52" s="5">
        <f t="shared" si="3"/>
        <v>0.14385874505999999</v>
      </c>
      <c r="O52" s="4">
        <v>1238415356</v>
      </c>
      <c r="P52" s="4">
        <v>1238415356</v>
      </c>
    </row>
    <row r="53" spans="1:16" ht="93.6" x14ac:dyDescent="0.3">
      <c r="A53" s="2" t="s">
        <v>50</v>
      </c>
      <c r="B53" s="2" t="s">
        <v>93</v>
      </c>
      <c r="C53" s="2" t="s">
        <v>52</v>
      </c>
      <c r="D53" s="2" t="s">
        <v>25</v>
      </c>
      <c r="E53" s="2" t="s">
        <v>1</v>
      </c>
      <c r="F53" s="3" t="s">
        <v>95</v>
      </c>
      <c r="G53" s="4">
        <v>12000000000</v>
      </c>
      <c r="H53" s="4">
        <v>0</v>
      </c>
      <c r="I53" s="4">
        <v>8907808319</v>
      </c>
      <c r="J53" s="4">
        <v>3092191681</v>
      </c>
      <c r="K53" s="4">
        <v>8859999554</v>
      </c>
      <c r="L53" s="5">
        <f t="shared" si="2"/>
        <v>0.73833329616666665</v>
      </c>
      <c r="M53" s="4">
        <v>2050800000</v>
      </c>
      <c r="N53" s="5">
        <f t="shared" si="3"/>
        <v>0.1709</v>
      </c>
      <c r="O53" s="4">
        <v>136400000</v>
      </c>
      <c r="P53" s="4">
        <v>136400000</v>
      </c>
    </row>
    <row r="54" spans="1:16" ht="93.6" x14ac:dyDescent="0.3">
      <c r="A54" s="2" t="s">
        <v>50</v>
      </c>
      <c r="B54" s="2" t="s">
        <v>93</v>
      </c>
      <c r="C54" s="2" t="s">
        <v>52</v>
      </c>
      <c r="D54" s="2" t="s">
        <v>27</v>
      </c>
      <c r="E54" s="2" t="s">
        <v>1</v>
      </c>
      <c r="F54" s="3" t="s">
        <v>96</v>
      </c>
      <c r="G54" s="4">
        <v>3749543861</v>
      </c>
      <c r="H54" s="4">
        <v>0</v>
      </c>
      <c r="I54" s="4">
        <v>390341822</v>
      </c>
      <c r="J54" s="4">
        <v>3359202039</v>
      </c>
      <c r="K54" s="4">
        <v>375403400</v>
      </c>
      <c r="L54" s="5">
        <f t="shared" si="2"/>
        <v>0.10011975160623411</v>
      </c>
      <c r="M54" s="4">
        <v>56570065</v>
      </c>
      <c r="N54" s="5">
        <f t="shared" si="3"/>
        <v>1.5087185827695002E-2</v>
      </c>
      <c r="O54" s="4">
        <v>36020064</v>
      </c>
      <c r="P54" s="4">
        <v>36020064</v>
      </c>
    </row>
    <row r="55" spans="1:16" ht="46.8" x14ac:dyDescent="0.3">
      <c r="A55" s="2" t="s">
        <v>50</v>
      </c>
      <c r="B55" s="2" t="s">
        <v>93</v>
      </c>
      <c r="C55" s="2" t="s">
        <v>97</v>
      </c>
      <c r="D55" s="2" t="s">
        <v>23</v>
      </c>
      <c r="E55" s="2"/>
      <c r="F55" s="3" t="s">
        <v>98</v>
      </c>
      <c r="G55" s="4">
        <v>20000000000</v>
      </c>
      <c r="H55" s="4">
        <v>0</v>
      </c>
      <c r="I55" s="4">
        <v>10079681275</v>
      </c>
      <c r="J55" s="4">
        <v>9920318725</v>
      </c>
      <c r="K55" s="4">
        <v>10000000000</v>
      </c>
      <c r="L55" s="5">
        <f t="shared" si="2"/>
        <v>0.5</v>
      </c>
      <c r="M55" s="4">
        <v>0</v>
      </c>
      <c r="N55" s="5">
        <f t="shared" si="3"/>
        <v>0</v>
      </c>
      <c r="O55" s="4">
        <v>0</v>
      </c>
      <c r="P55" s="4">
        <v>0</v>
      </c>
    </row>
    <row r="56" spans="1:16" ht="62.4" x14ac:dyDescent="0.3">
      <c r="A56" s="2" t="s">
        <v>50</v>
      </c>
      <c r="B56" s="2" t="s">
        <v>99</v>
      </c>
      <c r="C56" s="2" t="s">
        <v>52</v>
      </c>
      <c r="D56" s="2" t="s">
        <v>23</v>
      </c>
      <c r="E56" s="2"/>
      <c r="F56" s="3" t="s">
        <v>100</v>
      </c>
      <c r="G56" s="4">
        <v>2938762236</v>
      </c>
      <c r="H56" s="4">
        <v>0</v>
      </c>
      <c r="I56" s="4">
        <v>11708217</v>
      </c>
      <c r="J56" s="4">
        <v>2927054019</v>
      </c>
      <c r="K56" s="4">
        <v>0</v>
      </c>
      <c r="L56" s="5">
        <f t="shared" si="2"/>
        <v>0</v>
      </c>
      <c r="M56" s="4">
        <v>0</v>
      </c>
      <c r="N56" s="5">
        <f t="shared" si="3"/>
        <v>0</v>
      </c>
      <c r="O56" s="4">
        <v>0</v>
      </c>
      <c r="P56" s="4">
        <v>0</v>
      </c>
    </row>
    <row r="57" spans="1:16" ht="15.6" x14ac:dyDescent="0.3">
      <c r="A57" s="2" t="s">
        <v>1</v>
      </c>
      <c r="B57" s="2" t="s">
        <v>1</v>
      </c>
      <c r="C57" s="2" t="s">
        <v>1</v>
      </c>
      <c r="D57" s="2" t="s">
        <v>1</v>
      </c>
      <c r="E57" s="2" t="s">
        <v>1</v>
      </c>
      <c r="F57" s="3" t="s">
        <v>1</v>
      </c>
      <c r="G57" s="4">
        <v>1696759284853</v>
      </c>
      <c r="H57" s="4">
        <v>8676944774</v>
      </c>
      <c r="I57" s="4">
        <v>1267373350996</v>
      </c>
      <c r="J57" s="4">
        <v>420708989083</v>
      </c>
      <c r="K57" s="4">
        <v>1170582117895.46</v>
      </c>
      <c r="L57" s="5">
        <f t="shared" si="2"/>
        <v>0.68989286125926474</v>
      </c>
      <c r="M57" s="4">
        <v>413641643596.46002</v>
      </c>
      <c r="N57" s="5">
        <f t="shared" si="3"/>
        <v>0.24378333879710945</v>
      </c>
      <c r="O57" s="4">
        <v>324476420601</v>
      </c>
      <c r="P57" s="4">
        <v>324476420601</v>
      </c>
    </row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REP_EPG034_EjecucionPresupuesta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Andres Felipe Jimenez Cortez</cp:lastModifiedBy>
  <dcterms:modified xsi:type="dcterms:W3CDTF">2014-04-02T16:47:08Z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