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B YUDY\Back Up\MinTic\Proyecto Inversion - Reporte Trimestral\"/>
    </mc:Choice>
  </mc:AlternateContent>
  <xr:revisionPtr revIDLastSave="0" documentId="8_{07756577-BB4C-4807-8B0F-447D79D567D8}" xr6:coauthVersionLast="47" xr6:coauthVersionMax="47" xr10:uidLastSave="{00000000-0000-0000-0000-000000000000}"/>
  <bookViews>
    <workbookView xWindow="-120" yWindow="-120" windowWidth="20730" windowHeight="11160" xr2:uid="{D3F06BA1-DF4E-47F0-977F-86787E70CD09}"/>
  </bookViews>
  <sheets>
    <sheet name="Detalle Fichas septiembre 30" sheetId="1" r:id="rId1"/>
  </sheets>
  <externalReferences>
    <externalReference r:id="rId2"/>
  </externalReferences>
  <definedNames>
    <definedName name="AREASOLICITANTE">'[1]Listas Despeglables'!$B$79:$B$98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J29" i="1"/>
  <c r="I29" i="1"/>
  <c r="H29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G8" i="1"/>
  <c r="F8" i="1"/>
  <c r="E8" i="1"/>
  <c r="I8" i="1" s="1"/>
  <c r="D8" i="1"/>
  <c r="J8" i="1" s="1"/>
  <c r="K30" i="1" l="1"/>
  <c r="K28" i="1"/>
  <c r="K29" i="1"/>
  <c r="K8" i="1" s="1"/>
  <c r="H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tc={5889C8CF-B043-479E-AA63-27D569DF23B9}</author>
    <author>tc={1BE74C22-6E13-4E78-81E2-4AAF9D0BC37F}</author>
    <author>tc={41ED6DB2-EBAA-4A8F-AB94-A50A112D7175}</author>
    <author>tc={55E7C389-C9B3-4D75-BAAA-4FED403AA303}</author>
    <author>tc={CD3431FE-4E0F-4C12-96AB-FAD8FE1080CC}</author>
    <author>tc={E9B86661-C9F5-469D-9527-017837284F28}</author>
    <author>tc={81F5DC2C-C18A-4C66-A7E5-357B5BBE4983}</author>
    <author>tc={1AD248FD-0B09-4697-98DC-313957196122}</author>
    <author>tc={16506D67-A5A4-4333-93FA-21719B66F8B0}</author>
    <author>tc={08F9AF5D-AB45-4D69-91F4-52B3A73AAB21}</author>
  </authors>
  <commentList>
    <comment ref="C10" authorId="0" shapeId="0" xr:uid="{5889C8CF-B043-479E-AA63-27D569DF23B9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Mediante traslado aprobado por el MHCP con No. 2021-047288 se contracredito  la apropiación del  proyecto por un valor de 606.586.688  bajando la apropiación a un valor de $ 28.171.312.222,00</t>
        </r>
      </text>
    </comment>
    <comment ref="C11" authorId="1" shapeId="0" xr:uid="{1BE74C22-6E13-4E78-81E2-4AAF9D0BC37F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Mediante traslado aprobado por el MHCP con concepto No,2021-047288 se acredito un valor de 5.620.603.166 quedando la apropiación en 105.621.</t>
        </r>
      </text>
    </comment>
    <comment ref="C12" authorId="2" shapeId="0" xr:uid="{41ED6DB2-EBAA-4A8F-AB94-A50A112D7175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Mediante traslado entre proyectos aprobado por el  MHCP   el 30 de junio  se acrédito  $3.340.000.000 subiendo la apropiación   de 12.600 a 15.940.</t>
        </r>
      </text>
    </comment>
    <comment ref="C14" authorId="3" shapeId="0" xr:uid="{55E7C389-C9B3-4D75-BAAA-4FED403AA303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 ficha traslado 4.239 a la ficha de Fortalecimiento y modernización del modelo de inspección y vigilancia Por tal razón su apropiación bajo de 228.710 a 224.471.
Mediante traslado aprobado por el MHCP el 30 de junio con No. 2021-0338877 de 2021  se contracrédito un valor de 9.898.199.889  pasando la apropiacion de 224.470 a 214.572</t>
        </r>
      </text>
    </comment>
    <comment ref="C15" authorId="4" shapeId="0" xr:uid="{CD3431FE-4E0F-4C12-96AB-FAD8FE1080CC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Mediante traslado aprobado por el MHCP el 30 de junio de 2021 se acrédito 2.558.199.889  pasando la apropiación de 324.322 a  326.880.  Mediante traslado aprobado por el MHCP con No. 2021.047288 se contracredito un valor de 6.106.333.509, quedando la apropiación en 320.774.</t>
        </r>
      </text>
    </comment>
    <comment ref="C17" authorId="5" shapeId="0" xr:uid="{E9B86661-C9F5-469D-9527-017837284F28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Mediante traslado aprobado porel MHCP, concepto No. 2021-047288 se contracredito un valor de 248.142.866, quedando la apropiación por valor de  18.752.</t>
        </r>
      </text>
    </comment>
    <comment ref="C18" authorId="6" shapeId="0" xr:uid="{81F5DC2C-C18A-4C66-A7E5-357B5BBE4983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Mediante traslado efectuado y aprobado por el MHCP el 30 de junio de 2021 se acrédito 4.000.000.000  afectando la propiación de 141.478 a 145.478.  Mediante traslado aprobado por el MHCP se acredito para esta ficha el valor de 3.817.658.770, subiendo la apropiación a 149.295.671.994.</t>
        </r>
      </text>
    </comment>
    <comment ref="C19" authorId="7" shapeId="0" xr:uid="{1AD248FD-0B09-4697-98DC-313957196122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 ficha, tenía una apropiación de 13.348.022.663, se realizó un  traslado presupuestal de Isactic hacia Fortalecimiento y modernización por valor de 4.239.838.693 , haciendo que la apropiación suba a 17.587.861.356
Mediante traslado aprobado por el MHCP con NO. 2021-047288 se contracrédito 2.477.198.873 quedando la apropiación en 15.111</t>
        </r>
      </text>
    </comment>
    <comment ref="C21" authorId="8" shapeId="0" xr:uid="{16506D67-A5A4-4333-93FA-21719B66F8B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 ficha de inversión recibió recursos por  valor de 5.500 en trámite de tarslado de la ficha de Fortalecimiento de la industria TI, subiendo su apropiación  de 127.390 a  132.890. Trámite realizado en el mes de  febrero.</t>
        </r>
      </text>
    </comment>
    <comment ref="C23" authorId="9" shapeId="0" xr:uid="{08F9AF5D-AB45-4D69-91F4-52B3A73AAB21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 ficha de inversión mediante traslado por valor de 5.500 a la ficha de Transformacion digital disminuyo su apropiación de 141.627 a 136.127. Trámite realizado en el mes de febrero.</t>
        </r>
      </text>
    </comment>
  </commentList>
</comments>
</file>

<file path=xl/sharedStrings.xml><?xml version="1.0" encoding="utf-8"?>
<sst xmlns="http://schemas.openxmlformats.org/spreadsheetml/2006/main" count="83" uniqueCount="60">
  <si>
    <t>EJECUCIÓN INVERSIÓN - FONDO ÚNICO DE TECNOLOGÍAS DE LA INFORMACIÓN Y LAS COMUNICACIONES 2021</t>
  </si>
  <si>
    <t>Detalle por fichas de inversión</t>
  </si>
  <si>
    <t>Cifras en Millones de Pesos</t>
  </si>
  <si>
    <t>Fuente: SIIF</t>
  </si>
  <si>
    <t>Dependencia</t>
  </si>
  <si>
    <t>Área</t>
  </si>
  <si>
    <t>Ficha</t>
  </si>
  <si>
    <t>Apropiación Vigente</t>
  </si>
  <si>
    <t>Compromisos corte  Octubre 01  de 2021</t>
  </si>
  <si>
    <t>Obligaciones corte Octubre 01 de 2021</t>
  </si>
  <si>
    <t>Pagos con corte Octubre 01 de 2021</t>
  </si>
  <si>
    <t>Saldo por Comprometer</t>
  </si>
  <si>
    <t>¿Cuánto falta por obligar? Compromisos menos Obligaciones</t>
  </si>
  <si>
    <t xml:space="preserve">Porcentaje de Ejecución </t>
  </si>
  <si>
    <t xml:space="preserve">Porcentaje de Participación </t>
  </si>
  <si>
    <t xml:space="preserve">TOTAL </t>
  </si>
  <si>
    <t>Viceministerio de Conectividad</t>
  </si>
  <si>
    <t xml:space="preserve">Dirección de Vigilancia Inspección y control </t>
  </si>
  <si>
    <t xml:space="preserve">Analisis y control en los servicios de telecomunicaciones y servicios postales a nivel nacional </t>
  </si>
  <si>
    <t>Dirección de Infraestructura</t>
  </si>
  <si>
    <t>Ampliación programa de telecomunicaciones sociales nacional</t>
  </si>
  <si>
    <t>Apoto financiero para el suministro de terminales a nivel nacional</t>
  </si>
  <si>
    <t xml:space="preserve">Viceministerio de Conectividad </t>
  </si>
  <si>
    <t>Dirección de industria de comunicaciones</t>
  </si>
  <si>
    <t>Generacióm de políticas y estrategías difrigidas a mejorar la competitividad de la industria de comunicaciones nacional.</t>
  </si>
  <si>
    <t>Extensión, descentralización y cobertura de la radio pública nacional</t>
  </si>
  <si>
    <t>Dirección de infraestructura</t>
  </si>
  <si>
    <t>Implementación soluciones de acceso comunitario a las tecnologias de la información y las comunicaciones nacional.</t>
  </si>
  <si>
    <t xml:space="preserve">Desarrollo masificación acceso a internet nacional </t>
  </si>
  <si>
    <t>Despacho Ministra</t>
  </si>
  <si>
    <t>Oficina de fomento regional de Tecnologías de la Información y las Comunicaciones</t>
  </si>
  <si>
    <t>Fortalecimiento de capacidades regionales en desarrollo de política pública TIC orientada hacia el cierre de brecha digital regional nacional.</t>
  </si>
  <si>
    <t>Aprovechamiento y promoción de soluciones tecnologicas de acceso público en las regiones del territorio nacional.</t>
  </si>
  <si>
    <t>Grupo interno de trabajo del Fortalecimiento del sistema de medios públicos.</t>
  </si>
  <si>
    <t>Apoyo a operadores públicos del servicio de televisión nacional</t>
  </si>
  <si>
    <t xml:space="preserve">Fortalecimiento y modernización del modelo de inspección, vigilancia y control del sector tic .nacional </t>
  </si>
  <si>
    <t xml:space="preserve">Despacho Viceministerio de conectividad </t>
  </si>
  <si>
    <t>Fortalecimiento del modelo convergente de la televisión pública regional y nacional.</t>
  </si>
  <si>
    <t>Viceministerio de Transformación Digital</t>
  </si>
  <si>
    <t>Dirección de Economía Digital</t>
  </si>
  <si>
    <t xml:space="preserve">Fortalecimiento a la transformación digital de las empresas a nivel nacional </t>
  </si>
  <si>
    <t>Viceministerio de transformación digital</t>
  </si>
  <si>
    <t>Dirección de Gobierno Digital</t>
  </si>
  <si>
    <t>Aprovechamiento y uso de las tecnologías de la información y las comunicaciones en el sector público nacional.</t>
  </si>
  <si>
    <t xml:space="preserve">Viceministerio de transformación digital </t>
  </si>
  <si>
    <t>Fortalecimiento de la industria de TI nacional</t>
  </si>
  <si>
    <t>Dirección de Apropiación de Tecnologías de la Información y las Comunicaciones.</t>
  </si>
  <si>
    <t>Servicio de asistencia, capacitación y apoyo para el uso y apropiación de las TIC, con enfoque diferencial y en beneficio de la comunidad para participar en la economía digital nacional.</t>
  </si>
  <si>
    <t>Oficina Asesora de Prensa</t>
  </si>
  <si>
    <t>Difusión proyectos para el uso y apropiación de las TIC. Nacional</t>
  </si>
  <si>
    <t>Secretaría General</t>
  </si>
  <si>
    <t xml:space="preserve">Subdirección Administrativa </t>
  </si>
  <si>
    <t>Consolidación del valor  compartido en el Mintic Bogota.</t>
  </si>
  <si>
    <t xml:space="preserve">Oficina Asesora de Planeación y Estudios Sectoriales </t>
  </si>
  <si>
    <t>Fortalecimiento de la información estadistica del sector Tic. Nacional</t>
  </si>
  <si>
    <t>Fortalecimiento y apropiación del modelo de gestión institucional del ministerio Tic Bogota.</t>
  </si>
  <si>
    <t>Oficina de Tecnologías de la Información</t>
  </si>
  <si>
    <t>Fortalecimiento en la calidad y disponibilidad de la información para la toma de decisiones del sector Tic y los ciudadanos Nacional.</t>
  </si>
  <si>
    <t>Conservación de la información historica del sector Tic .Bogota</t>
  </si>
  <si>
    <t>Septiembre 30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</si>
</sst>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-#,##0"/>
    <numFmt numFmtId="165" formatCode="_(* #,##0.00_);_(* \(#,##0.00\);_(* &quot;-&quot;??_);_(@_)"/>
    <numFmt numFmtId="166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b/>
      <sz val="10"/>
      <color rgb="FFFF0000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i/>
      <sz val="10"/>
      <color rgb="FFFF0000"/>
      <name val="Arial Narrow"/>
      <family val="2"/>
    </font>
    <font>
      <b/>
      <sz val="10"/>
      <color theme="0"/>
      <name val="Arial Narrow"/>
      <family val="2"/>
    </font>
    <font>
      <sz val="10"/>
      <color indexed="8"/>
      <name val="Arial Narrow"/>
      <family val="2"/>
    </font>
    <font>
      <b/>
      <sz val="18"/>
      <color indexed="8"/>
      <name val="Arial"/>
      <family val="2"/>
    </font>
    <font>
      <sz val="10"/>
      <name val="Arial Narrow"/>
      <family val="2"/>
    </font>
    <font>
      <b/>
      <sz val="18"/>
      <color indexed="8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b/>
      <sz val="18"/>
      <color theme="1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5050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/>
    <xf numFmtId="0" fontId="4" fillId="2" borderId="0" xfId="2" applyFont="1" applyFill="1"/>
    <xf numFmtId="0" fontId="4" fillId="0" borderId="0" xfId="2" applyFont="1"/>
    <xf numFmtId="10" fontId="5" fillId="3" borderId="0" xfId="2" applyNumberFormat="1" applyFont="1" applyFill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7" fillId="2" borderId="0" xfId="2" applyFont="1" applyFill="1"/>
    <xf numFmtId="0" fontId="3" fillId="2" borderId="0" xfId="2" applyFont="1" applyFill="1" applyAlignment="1">
      <alignment horizontal="left" vertical="center"/>
    </xf>
    <xf numFmtId="0" fontId="3" fillId="2" borderId="0" xfId="2" applyFont="1" applyFill="1" applyAlignment="1">
      <alignment horizontal="left"/>
    </xf>
    <xf numFmtId="0" fontId="7" fillId="2" borderId="0" xfId="2" applyFont="1" applyFill="1" applyAlignment="1">
      <alignment horizontal="left"/>
    </xf>
    <xf numFmtId="0" fontId="8" fillId="2" borderId="0" xfId="2" applyFont="1" applyFill="1"/>
    <xf numFmtId="0" fontId="8" fillId="2" borderId="0" xfId="2" applyFont="1" applyFill="1" applyAlignment="1">
      <alignment horizontal="left"/>
    </xf>
    <xf numFmtId="164" fontId="7" fillId="2" borderId="0" xfId="2" applyNumberFormat="1" applyFont="1" applyFill="1"/>
    <xf numFmtId="164" fontId="8" fillId="2" borderId="0" xfId="2" applyNumberFormat="1" applyFont="1" applyFill="1"/>
    <xf numFmtId="0" fontId="9" fillId="2" borderId="0" xfId="2" applyFont="1" applyFill="1"/>
    <xf numFmtId="166" fontId="10" fillId="2" borderId="0" xfId="1" applyNumberFormat="1" applyFont="1" applyFill="1" applyBorder="1" applyAlignment="1"/>
    <xf numFmtId="10" fontId="7" fillId="3" borderId="0" xfId="2" applyNumberFormat="1" applyFont="1" applyFill="1" applyAlignment="1">
      <alignment horizontal="right" vertical="center"/>
    </xf>
    <xf numFmtId="0" fontId="9" fillId="4" borderId="1" xfId="2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0" fontId="9" fillId="0" borderId="0" xfId="2" applyFont="1"/>
    <xf numFmtId="164" fontId="3" fillId="0" borderId="2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/>
    </xf>
    <xf numFmtId="10" fontId="7" fillId="0" borderId="3" xfId="2" applyNumberFormat="1" applyFont="1" applyBorder="1" applyAlignment="1">
      <alignment horizontal="center" vertical="center"/>
    </xf>
    <xf numFmtId="0" fontId="11" fillId="0" borderId="0" xfId="2" applyFont="1"/>
    <xf numFmtId="0" fontId="12" fillId="6" borderId="4" xfId="0" applyFont="1" applyFill="1" applyBorder="1" applyAlignment="1">
      <alignment horizontal="center" vertical="center" wrapText="1" readingOrder="1"/>
    </xf>
    <xf numFmtId="0" fontId="12" fillId="7" borderId="4" xfId="0" applyFont="1" applyFill="1" applyBorder="1" applyAlignment="1">
      <alignment horizontal="center" vertical="center" wrapText="1" readingOrder="1"/>
    </xf>
    <xf numFmtId="164" fontId="10" fillId="7" borderId="4" xfId="2" applyNumberFormat="1" applyFont="1" applyFill="1" applyBorder="1" applyAlignment="1">
      <alignment horizontal="center" vertical="center"/>
    </xf>
    <xf numFmtId="10" fontId="10" fillId="7" borderId="4" xfId="2" applyNumberFormat="1" applyFont="1" applyFill="1" applyBorder="1" applyAlignment="1">
      <alignment horizontal="center" vertical="center"/>
    </xf>
    <xf numFmtId="0" fontId="13" fillId="2" borderId="0" xfId="2" applyFont="1" applyFill="1"/>
    <xf numFmtId="164" fontId="10" fillId="0" borderId="4" xfId="2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 readingOrder="1"/>
    </xf>
    <xf numFmtId="164" fontId="10" fillId="0" borderId="4" xfId="2" applyNumberFormat="1" applyFont="1" applyBorder="1" applyAlignment="1">
      <alignment horizontal="center" vertical="center"/>
    </xf>
    <xf numFmtId="10" fontId="10" fillId="0" borderId="4" xfId="2" applyNumberFormat="1" applyFont="1" applyBorder="1" applyAlignment="1">
      <alignment horizontal="center" vertical="center"/>
    </xf>
    <xf numFmtId="0" fontId="13" fillId="0" borderId="0" xfId="2" applyFont="1"/>
    <xf numFmtId="0" fontId="14" fillId="0" borderId="4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4" fillId="7" borderId="4" xfId="0" applyNumberFormat="1" applyFont="1" applyFill="1" applyBorder="1" applyAlignment="1">
      <alignment horizontal="center" vertical="center" wrapText="1"/>
    </xf>
    <xf numFmtId="10" fontId="10" fillId="8" borderId="4" xfId="2" applyNumberFormat="1" applyFont="1" applyFill="1" applyBorder="1" applyAlignment="1">
      <alignment horizontal="center" vertical="center"/>
    </xf>
    <xf numFmtId="164" fontId="15" fillId="7" borderId="4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6" fillId="2" borderId="0" xfId="2" applyFont="1" applyFill="1"/>
    <xf numFmtId="3" fontId="14" fillId="7" borderId="4" xfId="0" applyNumberFormat="1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7" fillId="0" borderId="0" xfId="2" applyFont="1"/>
    <xf numFmtId="10" fontId="18" fillId="0" borderId="0" xfId="2" applyNumberFormat="1" applyFont="1" applyAlignment="1">
      <alignment horizontal="right" vertical="center"/>
    </xf>
    <xf numFmtId="0" fontId="11" fillId="9" borderId="0" xfId="2" applyFont="1" applyFill="1"/>
    <xf numFmtId="10" fontId="18" fillId="10" borderId="0" xfId="2" applyNumberFormat="1" applyFont="1" applyFill="1" applyAlignment="1">
      <alignment horizontal="right" vertical="center"/>
    </xf>
    <xf numFmtId="0" fontId="3" fillId="0" borderId="0" xfId="2" applyFont="1" applyAlignment="1">
      <alignment vertical="center"/>
    </xf>
    <xf numFmtId="0" fontId="3" fillId="2" borderId="0" xfId="2" applyFont="1" applyFill="1" applyAlignment="1">
      <alignment vertical="center"/>
    </xf>
  </cellXfs>
  <cellStyles count="3">
    <cellStyle name="Comma" xfId="1" builtinId="3"/>
    <cellStyle name="Normal" xfId="0" builtinId="0"/>
    <cellStyle name="Normal 2" xfId="2" xr:uid="{269D1744-02E9-4369-B030-0F6D571CDF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guerreroo\Documents\OAPES%202018\Grupo%20de%20%20Planeaci&#243;n%20y%20Seguimiento%20Presupuestal\Tramites%20Presupuestales\Seguimiento%20a%20Tramites%20Presupuestales%20Septiembre%2013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"/>
      <sheetName val="Listas"/>
      <sheetName val="Listas Despeglables"/>
    </sheetNames>
    <sheetDataSet>
      <sheetData sheetId="0"/>
      <sheetData sheetId="1"/>
      <sheetData sheetId="2">
        <row r="2">
          <cell r="B2" t="str">
            <v>VIGENCIA EXPIRADA</v>
          </cell>
        </row>
        <row r="79">
          <cell r="B79" t="str">
            <v>DESPACHO DE MINISTRO</v>
          </cell>
        </row>
        <row r="80">
          <cell r="B80" t="str">
            <v>OFICINA ASESORA DE PRENSA</v>
          </cell>
        </row>
        <row r="81">
          <cell r="B81" t="str">
            <v>OFICINA DE TECNOLOGIAS DE LA INFORMACION</v>
          </cell>
        </row>
        <row r="82">
          <cell r="B82" t="str">
            <v>OFICINA PARA LA GESTIÓN DE INGRESOS DEL FONDO</v>
          </cell>
        </row>
        <row r="83">
          <cell r="B83" t="str">
            <v>DIRECCIÓN DE INFRAESTRUCTURA</v>
          </cell>
        </row>
        <row r="84">
          <cell r="B84" t="str">
            <v>DIRECCIÓN DE INDUSTRIA DE COMUNICACIONES</v>
          </cell>
        </row>
        <row r="85">
          <cell r="B85" t="str">
            <v>DIRECCIÓN DE VIGILANCIA Y CONTROL</v>
          </cell>
        </row>
        <row r="86">
          <cell r="B86" t="str">
            <v>DIRECCIÓN DE PROMOCIÓN DE TECNOLOGIAS DE LA INFORMACION Y LAS COMUNICACIONES</v>
          </cell>
        </row>
        <row r="87">
          <cell r="B87" t="str">
            <v>DIRECCIÓN DE APROPIACION DE TECNOLOGIAS DE LA INFORMACION Y LAS COMUNICACIONES</v>
          </cell>
        </row>
        <row r="88">
          <cell r="B88" t="str">
            <v>DIRECCIÓN DE GOBIERNO DIGITAL</v>
          </cell>
        </row>
        <row r="89">
          <cell r="B89" t="str">
            <v>DIRECCIÓN DE DESARROLLO DE LA INDUSTRIA TI</v>
          </cell>
        </row>
        <row r="90">
          <cell r="B90" t="str">
            <v>DIRECCIÓN DE TRANSFORMACIÓN DIGITAL</v>
          </cell>
        </row>
        <row r="91">
          <cell r="B91" t="str">
            <v>SUBDIRECCIÓN ADMINISTRATIVA Y DE GESTIÓN HUMANA</v>
          </cell>
        </row>
        <row r="92">
          <cell r="B92" t="str">
            <v>CRC</v>
          </cell>
        </row>
        <row r="93">
          <cell r="B93" t="str">
            <v>ANE</v>
          </cell>
        </row>
        <row r="94">
          <cell r="B94" t="str">
            <v>ANTV</v>
          </cell>
        </row>
        <row r="95">
          <cell r="B95" t="str">
            <v>RTVC</v>
          </cell>
        </row>
        <row r="96">
          <cell r="B96" t="str">
            <v>CPE</v>
          </cell>
        </row>
        <row r="97">
          <cell r="B97"/>
        </row>
        <row r="98">
          <cell r="B98"/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Olga Riobo Franco" id="{012FAEC0-3AB3-44E0-8AB3-4B10062D115A}" userId="S::oriobo@mintic.gov.co::32dd1719-60c5-4b4a-b4ad-9a84548a774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0" dT="2021-09-24T15:50:40.10" personId="{012FAEC0-3AB3-44E0-8AB3-4B10062D115A}" id="{5889C8CF-B043-479E-AA63-27D569DF23B9}">
    <text>Mediante traslado aprobado por el MHCP con No. 2021-047288 se contracredito  la apropiación del  proyecto por un valor de 606.586.688  bajando la apropiación a un valor de $ 28.171.312.222,00</text>
  </threadedComment>
  <threadedComment ref="C11" dT="2021-09-24T15:36:34.25" personId="{012FAEC0-3AB3-44E0-8AB3-4B10062D115A}" id="{1BE74C22-6E13-4E78-81E2-4AAF9D0BC37F}">
    <text>Mediante traslado aprobado por el MHCP con concepto No,2021-047288 se acredito un valor de 5.620.603.166 quedando la apropiación en 105.621.</text>
  </threadedComment>
  <threadedComment ref="C12" dT="2021-07-02T15:45:55.47" personId="{012FAEC0-3AB3-44E0-8AB3-4B10062D115A}" id="{41ED6DB2-EBAA-4A8F-AB94-A50A112D7175}">
    <text>Mediante traslado entre proyectos aprobado por el  MHCP   el 30 de junio  se acrédito  $3.340.000.000 subiendo la apropiación   de 12.600 a 15.940.</text>
  </threadedComment>
  <threadedComment ref="C14" dT="2021-05-28T14:26:57.73" personId="{012FAEC0-3AB3-44E0-8AB3-4B10062D115A}" id="{55E7C389-C9B3-4D75-BAAA-4FED403AA303}">
    <text>Esta ficha traslado 4.239 a la ficha de Fortalecimiento y modernización del modelo de inspección y vigilancia Por tal razón su apropiación bajo de 228.710 a 224.471.
Mediante traslado aprobado por el MHCP el 30 de junio con No. 2021-0338877 de 2021  se contracrédito un valor de 9.898.199.889  pasando la apropiacion de 224.470 a 214.572</text>
  </threadedComment>
  <threadedComment ref="C15" dT="2021-07-02T15:57:47.13" personId="{012FAEC0-3AB3-44E0-8AB3-4B10062D115A}" id="{CD3431FE-4E0F-4C12-96AB-FAD8FE1080CC}">
    <text>Mediante traslado aprobado por el MHCP el 30 de junio de 2021 se acrédito 2.558.199.889  pasando la apropiación de 324.322 a  326.880.  Mediante traslado aprobado por el MHCP con No. 2021.047288 se contracredito un valor de 6.106.333.509, quedando la apropiación en 320.774.</text>
  </threadedComment>
  <threadedComment ref="C17" dT="2021-09-24T15:42:18.34" personId="{012FAEC0-3AB3-44E0-8AB3-4B10062D115A}" id="{E9B86661-C9F5-469D-9527-017837284F28}">
    <text>Mediante traslado aprobado porel MHCP, concepto No. 2021-047288 se contracredito un valor de 248.142.866, quedando la apropiación por valor de  18.752.</text>
  </threadedComment>
  <threadedComment ref="C18" dT="2021-07-02T16:00:33.21" personId="{012FAEC0-3AB3-44E0-8AB3-4B10062D115A}" id="{81F5DC2C-C18A-4C66-A7E5-357B5BBE4983}">
    <text>Mediante traslado efectuado y aprobado por el MHCP el 30 de junio de 2021 se acrédito 4.000.000.000  afectando la propiación de 141.478 a 145.478.  Mediante traslado aprobado por el MHCP se acredito para esta ficha el valor de 3.817.658.770, subiendo la apropiación a 149.295.671.994.</text>
  </threadedComment>
  <threadedComment ref="C19" dT="2021-05-28T14:13:05.59" personId="{012FAEC0-3AB3-44E0-8AB3-4B10062D115A}" id="{1AD248FD-0B09-4697-98DC-313957196122}">
    <text>esta ficha, tenía una apropiación de 13.348.022.663, se realizó un  traslado presupuestal de Isactic hacia Fortalecimiento y modernización por valor de 4.239.838.693 , haciendo que la apropiación suba a 17.587.861.356
Mediante traslado aprobado por el MHCP con NO. 2021-047288 se contracrédito 2.477.198.873 quedando la apropiación en 15.111</text>
  </threadedComment>
  <threadedComment ref="C21" dT="2021-05-28T14:34:40.70" personId="{012FAEC0-3AB3-44E0-8AB3-4B10062D115A}" id="{16506D67-A5A4-4333-93FA-21719B66F8B0}">
    <text>Esta ficha de inversión recibió recursos por  valor de 5.500 en trámite de tarslado de la ficha de Fortalecimiento de la industria TI, subiendo su apropiación  de 127.390 a  132.890. Trámite realizado en el mes de  febrero.</text>
  </threadedComment>
  <threadedComment ref="C23" dT="2021-05-28T14:37:45.62" personId="{012FAEC0-3AB3-44E0-8AB3-4B10062D115A}" id="{08F9AF5D-AB45-4D69-91F4-52B3A73AAB21}">
    <text>Esta ficha de inversión mediante traslado por valor de 5.500 a la ficha de Transformacion digital disminuyo su apropiación de 141.627 a 136.127. Trámite realizado en el mes de febrero.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9E94C-0C22-498E-8172-F88A14D3ABBB}">
  <sheetPr>
    <tabColor theme="2" tint="-9.9978637043366805E-2"/>
  </sheetPr>
  <dimension ref="A1:IQ76"/>
  <sheetViews>
    <sheetView showGridLines="0" tabSelected="1" topLeftCell="A8" workbookViewId="0">
      <selection activeCell="H12" sqref="H12"/>
    </sheetView>
  </sheetViews>
  <sheetFormatPr defaultColWidth="9.28515625" defaultRowHeight="23.25" x14ac:dyDescent="0.35"/>
  <cols>
    <col min="1" max="1" width="19" style="48" customWidth="1"/>
    <col min="2" max="2" width="19.42578125" style="48" customWidth="1"/>
    <col min="3" max="3" width="24.140625" style="49" customWidth="1"/>
    <col min="4" max="4" width="20.7109375" style="26" customWidth="1"/>
    <col min="5" max="5" width="17" style="51" customWidth="1"/>
    <col min="6" max="6" width="15.28515625" style="26" customWidth="1"/>
    <col min="7" max="7" width="15" style="26" customWidth="1"/>
    <col min="8" max="8" width="11.7109375" style="26" customWidth="1"/>
    <col min="9" max="9" width="14.5703125" style="26" customWidth="1"/>
    <col min="10" max="10" width="13.7109375" style="52" customWidth="1"/>
    <col min="11" max="249" width="11.42578125" style="26" customWidth="1"/>
    <col min="250" max="16384" width="9.28515625" style="26"/>
  </cols>
  <sheetData>
    <row r="1" spans="1:251" s="4" customFormat="1" ht="12.75" x14ac:dyDescent="0.2">
      <c r="A1" s="1"/>
      <c r="B1" s="1"/>
      <c r="C1" s="2"/>
      <c r="D1" s="3"/>
      <c r="E1" s="3"/>
      <c r="F1" s="3"/>
      <c r="G1" s="3"/>
      <c r="H1" s="3"/>
      <c r="J1" s="5"/>
    </row>
    <row r="2" spans="1:251" s="4" customFormat="1" ht="12.75" x14ac:dyDescent="0.2">
      <c r="A2" s="53" t="s">
        <v>0</v>
      </c>
      <c r="B2" s="6"/>
      <c r="C2" s="2"/>
      <c r="D2" s="7"/>
      <c r="E2" s="7"/>
      <c r="F2" s="7"/>
      <c r="G2" s="7"/>
      <c r="H2" s="7"/>
      <c r="I2" s="3"/>
      <c r="J2" s="5"/>
    </row>
    <row r="3" spans="1:251" s="4" customFormat="1" ht="12.75" x14ac:dyDescent="0.2">
      <c r="A3" s="54" t="s">
        <v>1</v>
      </c>
      <c r="B3" s="1"/>
      <c r="C3" s="9"/>
      <c r="D3" s="10"/>
      <c r="E3" s="7"/>
      <c r="F3" s="11"/>
      <c r="G3" s="11"/>
      <c r="H3" s="12"/>
      <c r="I3" s="3"/>
      <c r="J3" s="5"/>
    </row>
    <row r="4" spans="1:251" s="4" customFormat="1" ht="12.75" x14ac:dyDescent="0.2">
      <c r="A4" s="54" t="s">
        <v>2</v>
      </c>
      <c r="B4" s="1"/>
      <c r="C4" s="2"/>
      <c r="D4" s="7"/>
      <c r="E4" s="13"/>
      <c r="F4" s="14"/>
      <c r="G4" s="14"/>
      <c r="H4" s="13"/>
      <c r="I4" s="3"/>
      <c r="J4" s="5"/>
    </row>
    <row r="5" spans="1:251" s="4" customFormat="1" ht="12.75" x14ac:dyDescent="0.2">
      <c r="A5" s="54" t="s">
        <v>3</v>
      </c>
      <c r="B5" s="1"/>
      <c r="C5" s="2"/>
      <c r="D5" s="15"/>
      <c r="E5" s="16"/>
      <c r="F5" s="16"/>
      <c r="G5" s="16"/>
      <c r="H5" s="13"/>
      <c r="I5" s="3"/>
      <c r="J5" s="5"/>
    </row>
    <row r="6" spans="1:251" s="4" customFormat="1" ht="13.5" thickBot="1" x14ac:dyDescent="0.25">
      <c r="A6" s="8" t="s">
        <v>59</v>
      </c>
      <c r="B6" s="1"/>
      <c r="C6" s="2"/>
      <c r="D6" s="3"/>
      <c r="E6" s="3"/>
      <c r="F6" s="3"/>
      <c r="G6" s="3"/>
      <c r="H6" s="3"/>
      <c r="I6" s="3"/>
      <c r="J6" s="17"/>
    </row>
    <row r="7" spans="1:251" s="20" customFormat="1" ht="72.75" customHeight="1" thickBot="1" x14ac:dyDescent="0.25">
      <c r="A7" s="18" t="s">
        <v>4</v>
      </c>
      <c r="B7" s="19" t="s">
        <v>5</v>
      </c>
      <c r="C7" s="19" t="s">
        <v>6</v>
      </c>
      <c r="D7" s="19" t="s">
        <v>7</v>
      </c>
      <c r="E7" s="19" t="s">
        <v>8</v>
      </c>
      <c r="F7" s="19" t="s">
        <v>9</v>
      </c>
      <c r="G7" s="19" t="s">
        <v>10</v>
      </c>
      <c r="H7" s="19" t="s">
        <v>11</v>
      </c>
      <c r="I7" s="19" t="s">
        <v>12</v>
      </c>
      <c r="J7" s="19" t="s">
        <v>13</v>
      </c>
      <c r="K7" s="19" t="s">
        <v>14</v>
      </c>
    </row>
    <row r="8" spans="1:251" x14ac:dyDescent="0.35">
      <c r="A8" s="21"/>
      <c r="B8" s="22"/>
      <c r="C8" s="23" t="s">
        <v>15</v>
      </c>
      <c r="D8" s="24">
        <f>SUM(D9:D30)</f>
        <v>1450065</v>
      </c>
      <c r="E8" s="24">
        <f>SUM(E9:E30)</f>
        <v>1230507.6930591499</v>
      </c>
      <c r="F8" s="24">
        <f>SUM(F9:F30)</f>
        <v>689329.46123054007</v>
      </c>
      <c r="G8" s="24">
        <f>SUM(G9:G30)</f>
        <v>643419.91389353003</v>
      </c>
      <c r="H8" s="24">
        <f t="shared" ref="H8:I28" si="0">+D8-E8</f>
        <v>219557.3069408501</v>
      </c>
      <c r="I8" s="24">
        <f t="shared" si="0"/>
        <v>541178.23182860983</v>
      </c>
      <c r="J8" s="25">
        <f>SUM(F8)/D8</f>
        <v>0.47537831837230748</v>
      </c>
      <c r="K8" s="25">
        <f>SUM(K9:K30)</f>
        <v>1.0000000000000002</v>
      </c>
    </row>
    <row r="9" spans="1:251" s="31" customFormat="1" ht="60.75" customHeight="1" x14ac:dyDescent="0.35">
      <c r="A9" s="27" t="s">
        <v>16</v>
      </c>
      <c r="B9" s="28" t="s">
        <v>17</v>
      </c>
      <c r="C9" s="28" t="s">
        <v>18</v>
      </c>
      <c r="D9" s="29">
        <v>8027.3894710000004</v>
      </c>
      <c r="E9" s="29">
        <v>8027.389467</v>
      </c>
      <c r="F9" s="29">
        <v>4927.0561090000001</v>
      </c>
      <c r="G9" s="29">
        <v>4927.0561090000001</v>
      </c>
      <c r="H9" s="29">
        <f t="shared" si="0"/>
        <v>4.0000004446483217E-6</v>
      </c>
      <c r="I9" s="29">
        <f t="shared" si="0"/>
        <v>3100.3333579999999</v>
      </c>
      <c r="J9" s="30">
        <f>+F9/$D9</f>
        <v>0.61378062280391876</v>
      </c>
      <c r="K9" s="30">
        <f>SUM(D9)/$D$8</f>
        <v>5.5358825094047508E-3</v>
      </c>
    </row>
    <row r="10" spans="1:251" s="36" customFormat="1" ht="54" customHeight="1" x14ac:dyDescent="0.35">
      <c r="A10" s="32" t="s">
        <v>16</v>
      </c>
      <c r="B10" s="33" t="s">
        <v>19</v>
      </c>
      <c r="C10" s="33" t="s">
        <v>20</v>
      </c>
      <c r="D10" s="34">
        <v>28171.312222</v>
      </c>
      <c r="E10" s="34">
        <v>27868.619434659999</v>
      </c>
      <c r="F10" s="34">
        <v>7550.5571871899992</v>
      </c>
      <c r="G10" s="34">
        <v>6977.5109179900001</v>
      </c>
      <c r="H10" s="34">
        <f t="shared" si="0"/>
        <v>302.69278734000181</v>
      </c>
      <c r="I10" s="34">
        <f t="shared" si="0"/>
        <v>20318.062247469999</v>
      </c>
      <c r="J10" s="35">
        <f t="shared" ref="J10:J30" si="1">+F10/$D10</f>
        <v>0.26802291379574056</v>
      </c>
      <c r="K10" s="35">
        <f t="shared" ref="K10:K30" si="2">SUM(D10)/$D$8</f>
        <v>1.9427620294262673E-2</v>
      </c>
    </row>
    <row r="11" spans="1:251" s="36" customFormat="1" ht="68.45" customHeight="1" x14ac:dyDescent="0.35">
      <c r="A11" s="27" t="s">
        <v>16</v>
      </c>
      <c r="B11" s="28" t="s">
        <v>19</v>
      </c>
      <c r="C11" s="28" t="s">
        <v>21</v>
      </c>
      <c r="D11" s="29">
        <v>105620.603166</v>
      </c>
      <c r="E11" s="29">
        <v>100000</v>
      </c>
      <c r="F11" s="29">
        <v>95000</v>
      </c>
      <c r="G11" s="29">
        <v>95000</v>
      </c>
      <c r="H11" s="29">
        <f t="shared" si="0"/>
        <v>5620.6031660000008</v>
      </c>
      <c r="I11" s="29">
        <f t="shared" si="0"/>
        <v>5000</v>
      </c>
      <c r="J11" s="30">
        <f t="shared" si="1"/>
        <v>0.89944572509865339</v>
      </c>
      <c r="K11" s="30">
        <f t="shared" si="2"/>
        <v>7.2838530111408797E-2</v>
      </c>
    </row>
    <row r="12" spans="1:251" s="36" customFormat="1" ht="54" customHeight="1" x14ac:dyDescent="0.35">
      <c r="A12" s="37" t="s">
        <v>22</v>
      </c>
      <c r="B12" s="38" t="s">
        <v>23</v>
      </c>
      <c r="C12" s="38" t="s">
        <v>24</v>
      </c>
      <c r="D12" s="34">
        <v>15940</v>
      </c>
      <c r="E12" s="34">
        <v>9620.2382804599984</v>
      </c>
      <c r="F12" s="34">
        <v>6480.4007478599997</v>
      </c>
      <c r="G12" s="34">
        <v>6449.67653453</v>
      </c>
      <c r="H12" s="34">
        <f t="shared" si="0"/>
        <v>6319.7617195400016</v>
      </c>
      <c r="I12" s="34">
        <f t="shared" si="0"/>
        <v>3139.8375325999987</v>
      </c>
      <c r="J12" s="35">
        <f t="shared" si="1"/>
        <v>0.40654960777038895</v>
      </c>
      <c r="K12" s="35">
        <f t="shared" si="2"/>
        <v>1.0992610676073142E-2</v>
      </c>
    </row>
    <row r="13" spans="1:251" s="36" customFormat="1" ht="60" customHeight="1" x14ac:dyDescent="0.35">
      <c r="A13" s="39" t="s">
        <v>22</v>
      </c>
      <c r="B13" s="40" t="s">
        <v>23</v>
      </c>
      <c r="C13" s="40" t="s">
        <v>25</v>
      </c>
      <c r="D13" s="29">
        <v>9324.2615330000008</v>
      </c>
      <c r="E13" s="29">
        <v>9324.2615330000008</v>
      </c>
      <c r="F13" s="29">
        <v>9295.89257</v>
      </c>
      <c r="G13" s="29">
        <v>1971.6310370000001</v>
      </c>
      <c r="H13" s="29">
        <f t="shared" si="0"/>
        <v>0</v>
      </c>
      <c r="I13" s="29">
        <f t="shared" si="0"/>
        <v>28.368963000000804</v>
      </c>
      <c r="J13" s="30">
        <f t="shared" si="1"/>
        <v>0.99695751101579477</v>
      </c>
      <c r="K13" s="30">
        <f t="shared" si="2"/>
        <v>6.4302369431715137E-3</v>
      </c>
    </row>
    <row r="14" spans="1:251" s="36" customFormat="1" ht="54" customHeight="1" x14ac:dyDescent="0.35">
      <c r="A14" s="37" t="s">
        <v>22</v>
      </c>
      <c r="B14" s="41" t="s">
        <v>26</v>
      </c>
      <c r="C14" s="41" t="s">
        <v>27</v>
      </c>
      <c r="D14" s="34">
        <v>214571.753348</v>
      </c>
      <c r="E14" s="34">
        <v>212417.95332860999</v>
      </c>
      <c r="F14" s="34">
        <v>32597.094112840001</v>
      </c>
      <c r="G14" s="34">
        <v>31910.071294599999</v>
      </c>
      <c r="H14" s="34">
        <f t="shared" si="0"/>
        <v>2153.8000193900079</v>
      </c>
      <c r="I14" s="34">
        <f t="shared" si="0"/>
        <v>179820.85921576997</v>
      </c>
      <c r="J14" s="35">
        <f t="shared" si="1"/>
        <v>0.15191698629582848</v>
      </c>
      <c r="K14" s="35">
        <f t="shared" si="2"/>
        <v>0.14797388623820312</v>
      </c>
    </row>
    <row r="15" spans="1:251" s="31" customFormat="1" ht="70.5" customHeight="1" x14ac:dyDescent="0.35">
      <c r="A15" s="39" t="s">
        <v>22</v>
      </c>
      <c r="B15" s="40" t="s">
        <v>26</v>
      </c>
      <c r="C15" s="40" t="s">
        <v>28</v>
      </c>
      <c r="D15" s="29">
        <v>320773.66110600001</v>
      </c>
      <c r="E15" s="29">
        <v>263010.16657539998</v>
      </c>
      <c r="F15" s="29">
        <v>105027.19193039999</v>
      </c>
      <c r="G15" s="29">
        <v>96009.634194399987</v>
      </c>
      <c r="H15" s="29">
        <f t="shared" si="0"/>
        <v>57763.49453060003</v>
      </c>
      <c r="I15" s="29">
        <f t="shared" si="0"/>
        <v>157982.97464500001</v>
      </c>
      <c r="J15" s="30">
        <f t="shared" si="1"/>
        <v>0.32741837833030074</v>
      </c>
      <c r="K15" s="30">
        <f t="shared" si="2"/>
        <v>0.22121329809767148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</row>
    <row r="16" spans="1:251" s="36" customFormat="1" ht="66.75" customHeight="1" x14ac:dyDescent="0.35">
      <c r="A16" s="37" t="s">
        <v>29</v>
      </c>
      <c r="B16" s="41" t="s">
        <v>30</v>
      </c>
      <c r="C16" s="41" t="s">
        <v>31</v>
      </c>
      <c r="D16" s="34">
        <v>7568.5626279999997</v>
      </c>
      <c r="E16" s="34">
        <v>6508.1243686600001</v>
      </c>
      <c r="F16" s="34">
        <v>4015.0489245999997</v>
      </c>
      <c r="G16" s="34">
        <v>4005.7789245999998</v>
      </c>
      <c r="H16" s="34">
        <f t="shared" si="0"/>
        <v>1060.4382593399996</v>
      </c>
      <c r="I16" s="34">
        <f t="shared" si="0"/>
        <v>2493.0754440600003</v>
      </c>
      <c r="J16" s="35">
        <f t="shared" si="1"/>
        <v>0.53049028222958372</v>
      </c>
      <c r="K16" s="35">
        <f t="shared" si="2"/>
        <v>5.219464388148117E-3</v>
      </c>
    </row>
    <row r="17" spans="1:251" s="36" customFormat="1" ht="66.75" customHeight="1" x14ac:dyDescent="0.35">
      <c r="A17" s="40" t="s">
        <v>16</v>
      </c>
      <c r="B17" s="42" t="s">
        <v>19</v>
      </c>
      <c r="C17" s="42" t="s">
        <v>32</v>
      </c>
      <c r="D17" s="29">
        <v>18751.857134000002</v>
      </c>
      <c r="E17" s="29">
        <v>18751.857134000002</v>
      </c>
      <c r="F17" s="29">
        <v>15168.290077580001</v>
      </c>
      <c r="G17" s="29">
        <v>9669.5860514799988</v>
      </c>
      <c r="H17" s="29">
        <f t="shared" si="0"/>
        <v>0</v>
      </c>
      <c r="I17" s="29">
        <f t="shared" si="0"/>
        <v>3583.5670564200009</v>
      </c>
      <c r="J17" s="30">
        <f t="shared" si="1"/>
        <v>0.80889535202769636</v>
      </c>
      <c r="K17" s="43">
        <f t="shared" si="2"/>
        <v>1.2931735566336682E-2</v>
      </c>
    </row>
    <row r="18" spans="1:251" s="31" customFormat="1" ht="54" customHeight="1" x14ac:dyDescent="0.35">
      <c r="A18" s="33" t="s">
        <v>22</v>
      </c>
      <c r="B18" s="33" t="s">
        <v>33</v>
      </c>
      <c r="C18" s="33" t="s">
        <v>34</v>
      </c>
      <c r="D18" s="34">
        <v>149295.671994</v>
      </c>
      <c r="E18" s="34">
        <v>145095.014509</v>
      </c>
      <c r="F18" s="34">
        <v>145095.014509</v>
      </c>
      <c r="G18" s="34">
        <v>145095.014509</v>
      </c>
      <c r="H18" s="34">
        <f t="shared" si="0"/>
        <v>4200.6574850000034</v>
      </c>
      <c r="I18" s="34">
        <f t="shared" si="0"/>
        <v>0</v>
      </c>
      <c r="J18" s="35">
        <f t="shared" si="1"/>
        <v>0.97186350127303878</v>
      </c>
      <c r="K18" s="35">
        <f t="shared" si="2"/>
        <v>0.10295791705475273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</row>
    <row r="19" spans="1:251" s="36" customFormat="1" ht="67.5" customHeight="1" x14ac:dyDescent="0.35">
      <c r="A19" s="40" t="s">
        <v>22</v>
      </c>
      <c r="B19" s="44" t="s">
        <v>17</v>
      </c>
      <c r="C19" s="44" t="s">
        <v>35</v>
      </c>
      <c r="D19" s="29">
        <v>15110.662483</v>
      </c>
      <c r="E19" s="29">
        <v>13375.713914</v>
      </c>
      <c r="F19" s="29">
        <v>6628.1149579499997</v>
      </c>
      <c r="G19" s="29">
        <v>6313.4189579499998</v>
      </c>
      <c r="H19" s="29">
        <f t="shared" si="0"/>
        <v>1734.9485690000001</v>
      </c>
      <c r="I19" s="29">
        <f t="shared" si="0"/>
        <v>6747.5989560500002</v>
      </c>
      <c r="J19" s="30">
        <f t="shared" si="1"/>
        <v>0.43863827713754117</v>
      </c>
      <c r="K19" s="30">
        <f t="shared" si="2"/>
        <v>1.0420679406095588E-2</v>
      </c>
    </row>
    <row r="20" spans="1:251" s="36" customFormat="1" ht="67.5" customHeight="1" x14ac:dyDescent="0.35">
      <c r="A20" s="37" t="s">
        <v>22</v>
      </c>
      <c r="B20" s="45" t="s">
        <v>36</v>
      </c>
      <c r="C20" s="45" t="s">
        <v>37</v>
      </c>
      <c r="D20" s="34">
        <v>63191.8</v>
      </c>
      <c r="E20" s="34">
        <v>62730.951904000001</v>
      </c>
      <c r="F20" s="34">
        <v>50514.060063999998</v>
      </c>
      <c r="G20" s="34">
        <v>46324.120064000002</v>
      </c>
      <c r="H20" s="34">
        <f t="shared" si="0"/>
        <v>460.84809600000153</v>
      </c>
      <c r="I20" s="34">
        <f t="shared" si="0"/>
        <v>12216.891840000004</v>
      </c>
      <c r="J20" s="35">
        <f t="shared" si="1"/>
        <v>0.7993768188910586</v>
      </c>
      <c r="K20" s="35">
        <f t="shared" si="2"/>
        <v>4.3578598200770313E-2</v>
      </c>
    </row>
    <row r="21" spans="1:251" s="36" customFormat="1" ht="67.5" customHeight="1" x14ac:dyDescent="0.35">
      <c r="A21" s="40" t="s">
        <v>38</v>
      </c>
      <c r="B21" s="40" t="s">
        <v>39</v>
      </c>
      <c r="C21" s="40" t="s">
        <v>40</v>
      </c>
      <c r="D21" s="29">
        <v>132889.873368</v>
      </c>
      <c r="E21" s="29">
        <v>37103.405750599995</v>
      </c>
      <c r="F21" s="29">
        <v>29290.307535280001</v>
      </c>
      <c r="G21" s="29">
        <v>28711.21786628</v>
      </c>
      <c r="H21" s="29">
        <f t="shared" si="0"/>
        <v>95786.467617400005</v>
      </c>
      <c r="I21" s="29">
        <f t="shared" si="0"/>
        <v>7813.0982153199948</v>
      </c>
      <c r="J21" s="30">
        <f t="shared" si="1"/>
        <v>0.22041038036185784</v>
      </c>
      <c r="K21" s="30">
        <f t="shared" si="2"/>
        <v>9.1644080346743081E-2</v>
      </c>
    </row>
    <row r="22" spans="1:251" s="36" customFormat="1" ht="68.45" customHeight="1" x14ac:dyDescent="0.35">
      <c r="A22" s="37" t="s">
        <v>41</v>
      </c>
      <c r="B22" s="37" t="s">
        <v>42</v>
      </c>
      <c r="C22" s="37" t="s">
        <v>43</v>
      </c>
      <c r="D22" s="34">
        <v>76051.109695000006</v>
      </c>
      <c r="E22" s="34">
        <v>57148.290011660007</v>
      </c>
      <c r="F22" s="34">
        <v>38841.277395029996</v>
      </c>
      <c r="G22" s="34">
        <v>38348.863585139996</v>
      </c>
      <c r="H22" s="34">
        <f t="shared" si="0"/>
        <v>18902.81968334</v>
      </c>
      <c r="I22" s="34">
        <f t="shared" si="0"/>
        <v>18307.012616630011</v>
      </c>
      <c r="J22" s="35">
        <f t="shared" si="1"/>
        <v>0.51072597823754862</v>
      </c>
      <c r="K22" s="35">
        <f t="shared" si="2"/>
        <v>5.2446690110443332E-2</v>
      </c>
    </row>
    <row r="23" spans="1:251" s="36" customFormat="1" ht="73.150000000000006" customHeight="1" x14ac:dyDescent="0.35">
      <c r="A23" s="28" t="s">
        <v>44</v>
      </c>
      <c r="B23" s="28" t="s">
        <v>39</v>
      </c>
      <c r="C23" s="28" t="s">
        <v>45</v>
      </c>
      <c r="D23" s="29">
        <v>136127.158256</v>
      </c>
      <c r="E23" s="29">
        <v>129432.074429</v>
      </c>
      <c r="F23" s="29">
        <v>76297.328672000003</v>
      </c>
      <c r="G23" s="29">
        <v>65061.938549999999</v>
      </c>
      <c r="H23" s="29">
        <f t="shared" si="0"/>
        <v>6695.0838269999949</v>
      </c>
      <c r="I23" s="29">
        <f t="shared" si="0"/>
        <v>53134.745756999997</v>
      </c>
      <c r="J23" s="30">
        <f t="shared" si="1"/>
        <v>0.56048572268375474</v>
      </c>
      <c r="K23" s="30">
        <f t="shared" si="2"/>
        <v>9.3876590536286303E-2</v>
      </c>
    </row>
    <row r="24" spans="1:251" s="36" customFormat="1" ht="73.150000000000006" customHeight="1" x14ac:dyDescent="0.35">
      <c r="A24" s="33" t="s">
        <v>38</v>
      </c>
      <c r="B24" s="33" t="s">
        <v>46</v>
      </c>
      <c r="C24" s="33" t="s">
        <v>47</v>
      </c>
      <c r="D24" s="34">
        <v>45383.114200000004</v>
      </c>
      <c r="E24" s="34">
        <v>43526.106012330005</v>
      </c>
      <c r="F24" s="34">
        <v>19250.646905330002</v>
      </c>
      <c r="G24" s="34">
        <v>16589.574261329999</v>
      </c>
      <c r="H24" s="34">
        <f t="shared" si="0"/>
        <v>1857.0081876699987</v>
      </c>
      <c r="I24" s="34">
        <f t="shared" si="0"/>
        <v>24275.459107000002</v>
      </c>
      <c r="J24" s="35">
        <f t="shared" si="1"/>
        <v>0.42418082682677605</v>
      </c>
      <c r="K24" s="35">
        <f t="shared" si="2"/>
        <v>3.1297296466020488E-2</v>
      </c>
    </row>
    <row r="25" spans="1:251" s="46" customFormat="1" ht="54" customHeight="1" x14ac:dyDescent="0.35">
      <c r="A25" s="40" t="s">
        <v>29</v>
      </c>
      <c r="B25" s="28" t="s">
        <v>48</v>
      </c>
      <c r="C25" s="40" t="s">
        <v>49</v>
      </c>
      <c r="D25" s="29">
        <v>11500</v>
      </c>
      <c r="E25" s="29">
        <v>10927.676641</v>
      </c>
      <c r="F25" s="29">
        <v>7252.8420699999997</v>
      </c>
      <c r="G25" s="29">
        <v>7076.1068139999998</v>
      </c>
      <c r="H25" s="29">
        <f t="shared" si="0"/>
        <v>572.32335899999998</v>
      </c>
      <c r="I25" s="29">
        <f t="shared" si="0"/>
        <v>3674.8345710000003</v>
      </c>
      <c r="J25" s="29">
        <f>+F25/$D25</f>
        <v>0.63068191913043481</v>
      </c>
      <c r="K25" s="29">
        <f t="shared" si="2"/>
        <v>7.930678969563433E-3</v>
      </c>
    </row>
    <row r="26" spans="1:251" s="36" customFormat="1" ht="62.1" customHeight="1" x14ac:dyDescent="0.35">
      <c r="A26" s="37" t="s">
        <v>50</v>
      </c>
      <c r="B26" s="37" t="s">
        <v>51</v>
      </c>
      <c r="C26" s="37" t="s">
        <v>52</v>
      </c>
      <c r="D26" s="34">
        <v>3896.602762</v>
      </c>
      <c r="E26" s="34">
        <v>3678.9420869999999</v>
      </c>
      <c r="F26" s="34">
        <v>2229.7621773800001</v>
      </c>
      <c r="G26" s="34">
        <v>2168.30901726</v>
      </c>
      <c r="H26" s="34">
        <f t="shared" si="0"/>
        <v>217.66067500000008</v>
      </c>
      <c r="I26" s="34">
        <f t="shared" si="0"/>
        <v>1449.1799096199998</v>
      </c>
      <c r="J26" s="35">
        <f t="shared" si="1"/>
        <v>0.57223235561110553</v>
      </c>
      <c r="K26" s="35">
        <f t="shared" si="2"/>
        <v>2.6871917893335818E-3</v>
      </c>
    </row>
    <row r="27" spans="1:251" s="36" customFormat="1" ht="62.1" customHeight="1" x14ac:dyDescent="0.35">
      <c r="A27" s="40" t="s">
        <v>29</v>
      </c>
      <c r="B27" s="40" t="s">
        <v>53</v>
      </c>
      <c r="C27" s="40" t="s">
        <v>54</v>
      </c>
      <c r="D27" s="47">
        <v>14408.212923999999</v>
      </c>
      <c r="E27" s="47">
        <v>12400.948265999999</v>
      </c>
      <c r="F27" s="47">
        <v>775.74413600000003</v>
      </c>
      <c r="G27" s="47">
        <v>775.74413600000003</v>
      </c>
      <c r="H27" s="29">
        <f t="shared" si="0"/>
        <v>2007.2646580000001</v>
      </c>
      <c r="I27" s="29">
        <f t="shared" si="0"/>
        <v>11625.20413</v>
      </c>
      <c r="J27" s="30">
        <f t="shared" si="1"/>
        <v>5.3840413109652908E-2</v>
      </c>
      <c r="K27" s="30">
        <f t="shared" si="2"/>
        <v>9.9362531500312053E-3</v>
      </c>
    </row>
    <row r="28" spans="1:251" s="36" customFormat="1" ht="79.5" customHeight="1" x14ac:dyDescent="0.35">
      <c r="A28" s="33" t="s">
        <v>29</v>
      </c>
      <c r="B28" s="37" t="s">
        <v>53</v>
      </c>
      <c r="C28" s="37" t="s">
        <v>55</v>
      </c>
      <c r="D28" s="34">
        <v>26012.136618</v>
      </c>
      <c r="E28" s="34">
        <v>22659.978350950001</v>
      </c>
      <c r="F28" s="34">
        <v>12173.36476328</v>
      </c>
      <c r="G28" s="34">
        <v>12002.894064290002</v>
      </c>
      <c r="H28" s="34">
        <f t="shared" si="0"/>
        <v>3352.1582670499993</v>
      </c>
      <c r="I28" s="34">
        <f t="shared" si="0"/>
        <v>10486.613587670001</v>
      </c>
      <c r="J28" s="35">
        <f t="shared" si="1"/>
        <v>0.46798788358109028</v>
      </c>
      <c r="K28" s="35">
        <f t="shared" si="2"/>
        <v>1.7938600419981174E-2</v>
      </c>
    </row>
    <row r="29" spans="1:251" s="36" customFormat="1" ht="72.599999999999994" customHeight="1" x14ac:dyDescent="0.35">
      <c r="A29" s="28" t="s">
        <v>29</v>
      </c>
      <c r="B29" s="28" t="s">
        <v>56</v>
      </c>
      <c r="C29" s="28" t="s">
        <v>57</v>
      </c>
      <c r="D29" s="29">
        <v>46797.257092</v>
      </c>
      <c r="E29" s="29">
        <v>36899.981061819999</v>
      </c>
      <c r="F29" s="29">
        <v>20919.46638582</v>
      </c>
      <c r="G29" s="29">
        <v>18031.767004680001</v>
      </c>
      <c r="H29" s="29">
        <f t="shared" ref="H29:I30" si="3">+D29-E29</f>
        <v>9897.2760301800008</v>
      </c>
      <c r="I29" s="29">
        <f t="shared" si="3"/>
        <v>15980.514675999999</v>
      </c>
      <c r="J29" s="30">
        <f t="shared" si="1"/>
        <v>0.44702334465231269</v>
      </c>
      <c r="K29" s="30">
        <f t="shared" si="2"/>
        <v>3.2272523708937184E-2</v>
      </c>
    </row>
    <row r="30" spans="1:251" s="36" customFormat="1" ht="65.45" customHeight="1" x14ac:dyDescent="0.35">
      <c r="A30" s="38" t="s">
        <v>50</v>
      </c>
      <c r="B30" s="45" t="s">
        <v>51</v>
      </c>
      <c r="C30" s="45" t="s">
        <v>58</v>
      </c>
      <c r="D30" s="34">
        <v>652</v>
      </c>
      <c r="E30" s="34">
        <v>0</v>
      </c>
      <c r="F30" s="34">
        <v>0</v>
      </c>
      <c r="G30" s="34">
        <v>0</v>
      </c>
      <c r="H30" s="34">
        <f t="shared" si="3"/>
        <v>652</v>
      </c>
      <c r="I30" s="34">
        <f t="shared" si="3"/>
        <v>0</v>
      </c>
      <c r="J30" s="35">
        <f t="shared" si="1"/>
        <v>0</v>
      </c>
      <c r="K30" s="35">
        <f t="shared" si="2"/>
        <v>4.496350163613355E-4</v>
      </c>
    </row>
    <row r="31" spans="1:251" x14ac:dyDescent="0.35">
      <c r="E31" s="26"/>
      <c r="J31" s="50"/>
    </row>
    <row r="32" spans="1:251" x14ac:dyDescent="0.35">
      <c r="E32" s="26"/>
      <c r="J32" s="50"/>
    </row>
    <row r="33" spans="5:10" x14ac:dyDescent="0.35">
      <c r="E33" s="26"/>
      <c r="J33" s="50"/>
    </row>
    <row r="34" spans="5:10" x14ac:dyDescent="0.35">
      <c r="E34" s="26"/>
      <c r="J34" s="50"/>
    </row>
    <row r="35" spans="5:10" x14ac:dyDescent="0.35">
      <c r="E35" s="26"/>
      <c r="J35" s="50"/>
    </row>
    <row r="36" spans="5:10" x14ac:dyDescent="0.35">
      <c r="E36" s="26"/>
      <c r="J36" s="50"/>
    </row>
    <row r="37" spans="5:10" x14ac:dyDescent="0.35">
      <c r="E37" s="26"/>
      <c r="J37" s="50"/>
    </row>
    <row r="38" spans="5:10" x14ac:dyDescent="0.35">
      <c r="E38" s="26"/>
      <c r="J38" s="50"/>
    </row>
    <row r="39" spans="5:10" x14ac:dyDescent="0.35">
      <c r="E39" s="26"/>
      <c r="J39" s="50"/>
    </row>
    <row r="40" spans="5:10" x14ac:dyDescent="0.35">
      <c r="E40" s="26"/>
      <c r="J40" s="50"/>
    </row>
    <row r="41" spans="5:10" x14ac:dyDescent="0.35">
      <c r="E41" s="26"/>
      <c r="J41" s="50"/>
    </row>
    <row r="42" spans="5:10" x14ac:dyDescent="0.35">
      <c r="E42" s="26"/>
      <c r="J42" s="50"/>
    </row>
    <row r="43" spans="5:10" x14ac:dyDescent="0.35">
      <c r="E43" s="26"/>
      <c r="J43" s="50"/>
    </row>
    <row r="44" spans="5:10" x14ac:dyDescent="0.35">
      <c r="E44" s="26"/>
      <c r="J44" s="50"/>
    </row>
    <row r="45" spans="5:10" x14ac:dyDescent="0.35">
      <c r="E45" s="26"/>
      <c r="J45" s="50"/>
    </row>
    <row r="46" spans="5:10" x14ac:dyDescent="0.35">
      <c r="E46" s="26"/>
      <c r="J46" s="50"/>
    </row>
    <row r="47" spans="5:10" x14ac:dyDescent="0.35">
      <c r="E47" s="26"/>
      <c r="J47" s="50"/>
    </row>
    <row r="48" spans="5:10" x14ac:dyDescent="0.35">
      <c r="E48" s="26"/>
      <c r="J48" s="50"/>
    </row>
    <row r="49" spans="5:10" x14ac:dyDescent="0.35">
      <c r="E49" s="26"/>
      <c r="J49" s="50"/>
    </row>
    <row r="50" spans="5:10" x14ac:dyDescent="0.35">
      <c r="E50" s="26"/>
      <c r="J50" s="50"/>
    </row>
    <row r="51" spans="5:10" x14ac:dyDescent="0.35">
      <c r="E51" s="26"/>
      <c r="J51" s="50"/>
    </row>
    <row r="52" spans="5:10" x14ac:dyDescent="0.35">
      <c r="E52" s="26"/>
      <c r="J52" s="50"/>
    </row>
    <row r="53" spans="5:10" x14ac:dyDescent="0.35">
      <c r="E53" s="26"/>
      <c r="J53" s="50"/>
    </row>
    <row r="54" spans="5:10" x14ac:dyDescent="0.35">
      <c r="E54" s="26"/>
      <c r="J54" s="50"/>
    </row>
    <row r="55" spans="5:10" x14ac:dyDescent="0.35">
      <c r="E55" s="26"/>
      <c r="J55" s="50"/>
    </row>
    <row r="56" spans="5:10" x14ac:dyDescent="0.35">
      <c r="E56" s="26"/>
      <c r="J56" s="50"/>
    </row>
    <row r="57" spans="5:10" x14ac:dyDescent="0.35">
      <c r="E57" s="26"/>
      <c r="J57" s="50"/>
    </row>
    <row r="58" spans="5:10" x14ac:dyDescent="0.35">
      <c r="E58" s="26"/>
      <c r="J58" s="50"/>
    </row>
    <row r="59" spans="5:10" x14ac:dyDescent="0.35">
      <c r="E59" s="26"/>
      <c r="J59" s="50"/>
    </row>
    <row r="60" spans="5:10" x14ac:dyDescent="0.35">
      <c r="E60" s="26"/>
      <c r="J60" s="50"/>
    </row>
    <row r="61" spans="5:10" x14ac:dyDescent="0.35">
      <c r="E61" s="26"/>
      <c r="J61" s="50"/>
    </row>
    <row r="62" spans="5:10" x14ac:dyDescent="0.35">
      <c r="E62" s="26"/>
      <c r="J62" s="50"/>
    </row>
    <row r="63" spans="5:10" x14ac:dyDescent="0.35">
      <c r="E63" s="26"/>
      <c r="J63" s="50"/>
    </row>
    <row r="64" spans="5:10" x14ac:dyDescent="0.35">
      <c r="E64" s="26"/>
      <c r="J64" s="50"/>
    </row>
    <row r="65" spans="5:10" x14ac:dyDescent="0.35">
      <c r="E65" s="26"/>
      <c r="J65" s="50"/>
    </row>
    <row r="66" spans="5:10" x14ac:dyDescent="0.35">
      <c r="E66" s="26"/>
      <c r="J66" s="50"/>
    </row>
    <row r="67" spans="5:10" x14ac:dyDescent="0.35">
      <c r="E67" s="26"/>
      <c r="J67" s="50"/>
    </row>
    <row r="68" spans="5:10" x14ac:dyDescent="0.35">
      <c r="E68" s="26"/>
      <c r="J68" s="50"/>
    </row>
    <row r="69" spans="5:10" x14ac:dyDescent="0.35">
      <c r="E69" s="26"/>
      <c r="J69" s="50"/>
    </row>
    <row r="70" spans="5:10" x14ac:dyDescent="0.35">
      <c r="E70" s="26"/>
      <c r="J70" s="50"/>
    </row>
    <row r="71" spans="5:10" x14ac:dyDescent="0.35">
      <c r="E71" s="26"/>
      <c r="J71" s="50"/>
    </row>
    <row r="72" spans="5:10" x14ac:dyDescent="0.35">
      <c r="E72" s="26"/>
      <c r="J72" s="50"/>
    </row>
    <row r="73" spans="5:10" x14ac:dyDescent="0.35">
      <c r="E73" s="26"/>
      <c r="J73" s="50"/>
    </row>
    <row r="74" spans="5:10" x14ac:dyDescent="0.35">
      <c r="E74" s="26"/>
      <c r="J74" s="50"/>
    </row>
    <row r="75" spans="5:10" x14ac:dyDescent="0.35">
      <c r="E75" s="26"/>
      <c r="J75" s="50"/>
    </row>
    <row r="76" spans="5:10" x14ac:dyDescent="0.35">
      <c r="E76" s="26"/>
      <c r="J76" s="50"/>
    </row>
  </sheetData>
  <dataValidations count="1">
    <dataValidation type="list" allowBlank="1" showInputMessage="1" showErrorMessage="1" sqref="A30:B30 A10 A21:B22 A9:B9 B12:B13 B28 A23:A28 A25:B25 A12:A20" xr:uid="{00B0EF76-F17F-4CAE-AC0F-90A5AA9426A5}">
      <formula1>AREASOLICITANTE</formula1>
    </dataValidation>
  </dataValidations>
  <pageMargins left="0.7" right="0.7" top="0.75" bottom="0.75" header="0.3" footer="0.3"/>
  <pageSetup paperSize="9" orientation="portrait" horizontalDpi="30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Detalle Fichas septiembre 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Garzon Ramirez</dc:creator>
  <cp:lastModifiedBy>Yudy Stephany Alvarez Poveda</cp:lastModifiedBy>
  <dcterms:created xsi:type="dcterms:W3CDTF">2021-10-07T15:23:43Z</dcterms:created>
  <dcterms:modified xsi:type="dcterms:W3CDTF">2021-10-07T15:47:15Z</dcterms:modified>
</cp:coreProperties>
</file>