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eonardo Oliveros\Documents\Ejecución\2022\Mensual Min\"/>
    </mc:Choice>
  </mc:AlternateContent>
  <xr:revisionPtr revIDLastSave="0" documentId="13_ncr:1_{E5B4BB33-6EEF-499D-9549-95B70EE61080}" xr6:coauthVersionLast="41" xr6:coauthVersionMax="41" xr10:uidLastSave="{00000000-0000-0000-0000-000000000000}"/>
  <bookViews>
    <workbookView xWindow="20370" yWindow="-120" windowWidth="29040" windowHeight="15840" xr2:uid="{00000000-000D-0000-FFFF-FFFF00000000}"/>
  </bookViews>
  <sheets>
    <sheet name="Informe" sheetId="2" r:id="rId1"/>
  </sheets>
  <definedNames>
    <definedName name="_xlnm._FilterDatabase" localSheetId="0" hidden="1">Informe!$A$7:$S$65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2" l="1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1" i="2"/>
  <c r="S52" i="2"/>
  <c r="S53" i="2"/>
  <c r="S54" i="2"/>
  <c r="S55" i="2"/>
  <c r="S56" i="2"/>
  <c r="S57" i="2"/>
  <c r="S58" i="2"/>
  <c r="S59" i="2"/>
  <c r="S60" i="2"/>
  <c r="S61" i="2"/>
  <c r="S63" i="2"/>
  <c r="S65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1" i="2"/>
  <c r="R52" i="2"/>
  <c r="R53" i="2"/>
  <c r="R54" i="2"/>
  <c r="R55" i="2"/>
  <c r="R56" i="2"/>
  <c r="R57" i="2"/>
  <c r="R58" i="2"/>
  <c r="R59" i="2"/>
  <c r="R60" i="2"/>
  <c r="R61" i="2"/>
  <c r="R63" i="2"/>
  <c r="R65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1" i="2"/>
  <c r="P52" i="2"/>
  <c r="P53" i="2"/>
  <c r="P54" i="2"/>
  <c r="P55" i="2"/>
  <c r="P56" i="2"/>
  <c r="P57" i="2"/>
  <c r="P58" i="2"/>
  <c r="P59" i="2"/>
  <c r="P60" i="2"/>
  <c r="P61" i="2"/>
  <c r="P63" i="2"/>
  <c r="P65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1" i="2"/>
  <c r="N52" i="2"/>
  <c r="N53" i="2"/>
  <c r="N54" i="2"/>
  <c r="N55" i="2"/>
  <c r="N56" i="2"/>
  <c r="N57" i="2"/>
  <c r="N58" i="2"/>
  <c r="N59" i="2"/>
  <c r="N60" i="2"/>
  <c r="N61" i="2"/>
  <c r="N63" i="2"/>
  <c r="N65" i="2"/>
  <c r="K10" i="2"/>
  <c r="L10" i="2"/>
  <c r="M10" i="2"/>
  <c r="O10" i="2"/>
  <c r="Q10" i="2"/>
  <c r="J10" i="2"/>
  <c r="K50" i="2"/>
  <c r="L50" i="2"/>
  <c r="L9" i="2" s="1"/>
  <c r="M50" i="2"/>
  <c r="O50" i="2"/>
  <c r="Q50" i="2"/>
  <c r="J50" i="2"/>
  <c r="K62" i="2"/>
  <c r="L62" i="2"/>
  <c r="M62" i="2"/>
  <c r="O62" i="2"/>
  <c r="P62" i="2" s="1"/>
  <c r="Q62" i="2"/>
  <c r="R62" i="2" s="1"/>
  <c r="J62" i="2"/>
  <c r="K64" i="2"/>
  <c r="L64" i="2"/>
  <c r="M64" i="2"/>
  <c r="O64" i="2"/>
  <c r="Q64" i="2"/>
  <c r="J64" i="2"/>
  <c r="N50" i="2" l="1"/>
  <c r="J9" i="2"/>
  <c r="J8" i="2" s="1"/>
  <c r="S10" i="2"/>
  <c r="N10" i="2"/>
  <c r="N62" i="2"/>
  <c r="K9" i="2"/>
  <c r="K8" i="2" s="1"/>
  <c r="P50" i="2"/>
  <c r="P10" i="2"/>
  <c r="R50" i="2"/>
  <c r="S50" i="2"/>
  <c r="R64" i="2"/>
  <c r="O9" i="2"/>
  <c r="O8" i="2" s="1"/>
  <c r="M9" i="2"/>
  <c r="N9" i="2" s="1"/>
  <c r="L8" i="2"/>
  <c r="P64" i="2"/>
  <c r="N64" i="2"/>
  <c r="R10" i="2"/>
  <c r="S64" i="2"/>
  <c r="Q9" i="2"/>
  <c r="S62" i="2"/>
  <c r="P9" i="2"/>
  <c r="P8" i="2"/>
  <c r="M8" i="2" l="1"/>
  <c r="N8" i="2" s="1"/>
  <c r="Q8" i="2"/>
  <c r="S9" i="2"/>
  <c r="R9" i="2"/>
  <c r="R8" i="2" l="1"/>
  <c r="S8" i="2"/>
</calcChain>
</file>

<file path=xl/sharedStrings.xml><?xml version="1.0" encoding="utf-8"?>
<sst xmlns="http://schemas.openxmlformats.org/spreadsheetml/2006/main" count="366" uniqueCount="103">
  <si>
    <t>TIPO</t>
  </si>
  <si>
    <t>CTA</t>
  </si>
  <si>
    <t>SUB
CTA</t>
  </si>
  <si>
    <t>OBJ</t>
  </si>
  <si>
    <t>ORD</t>
  </si>
  <si>
    <t>SOR
ORD</t>
  </si>
  <si>
    <t>ITEM</t>
  </si>
  <si>
    <t>SUB
ITEM</t>
  </si>
  <si>
    <t>DESCRIPCION</t>
  </si>
  <si>
    <t>APR. VIGENTE</t>
  </si>
  <si>
    <t>CDP</t>
  </si>
  <si>
    <t>APR. DISPONIBLE</t>
  </si>
  <si>
    <t>COMPROMISO</t>
  </si>
  <si>
    <t>OBLIGACION</t>
  </si>
  <si>
    <t>PAGOS</t>
  </si>
  <si>
    <t>A</t>
  </si>
  <si>
    <t>01</t>
  </si>
  <si>
    <t>10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</si>
  <si>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</si>
  <si>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</si>
  <si>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</si>
  <si>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</si>
  <si>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</si>
  <si>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</si>
  <si>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</si>
  <si>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</si>
  <si>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</si>
  <si>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</si>
  <si>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</si>
  <si>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</si>
  <si>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</si>
  <si>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SENTENCIAS Y CONCILIACIONES</t>
  </si>
  <si>
    <t>08</t>
  </si>
  <si>
    <t>CUOTA DE FISCALIZACIÓN Y AUDITAJE</t>
  </si>
  <si>
    <t>B</t>
  </si>
  <si>
    <t>OTRAS CUENTAS POR PAGAR</t>
  </si>
  <si>
    <t>LAUDOS ARBITRALES</t>
  </si>
  <si>
    <t>003</t>
  </si>
  <si>
    <t>CONCILIACIONES</t>
  </si>
  <si>
    <t>SENTENCIAS</t>
  </si>
  <si>
    <t>001</t>
  </si>
  <si>
    <t>LICENCIAS DE MATERNIDAD Y PATERNIDAD (NO DE PENSIONES)</t>
  </si>
  <si>
    <t>INCAPACIDADES (NO DE PENSIONES)</t>
  </si>
  <si>
    <t>BONOS PENSIONALES A CARGO DE LA ENTIDAD (DE PENSIONES)</t>
  </si>
  <si>
    <t>CUOTAS PARTES PENSIONALES A CARGO DE LA ENTIDAD (DE PENSIONES)</t>
  </si>
  <si>
    <t>SERVICIOS PARA EL CUIDADO DE LA SALUD HUMANA Y SERVICIOS SOCIALES</t>
  </si>
  <si>
    <t>009</t>
  </si>
  <si>
    <t>SERVICIOS DE EDUCACIÓN</t>
  </si>
  <si>
    <t>SERVICIOS DE SOPORTE</t>
  </si>
  <si>
    <t>005</t>
  </si>
  <si>
    <t>008</t>
  </si>
  <si>
    <t>OTROS SERVICIOS PROFESIONALES, CIENTÍFICOS Y TÉCNICOS</t>
  </si>
  <si>
    <t>SERVICIOS JURÍDICOS Y CONTABLES</t>
  </si>
  <si>
    <t>SERVICIOS FINANCIEROS Y SERVICIOS CONEXOS</t>
  </si>
  <si>
    <t>007</t>
  </si>
  <si>
    <t>SERVICIOS DE APOYO AL TRANSPORTE</t>
  </si>
  <si>
    <t>006</t>
  </si>
  <si>
    <t>BONIFICACIÓN DE DIRECCIÓN</t>
  </si>
  <si>
    <t>030</t>
  </si>
  <si>
    <t>PRIMA DE COORDINACIÓN</t>
  </si>
  <si>
    <t>016</t>
  </si>
  <si>
    <t>PRIMA DE RIESGO</t>
  </si>
  <si>
    <t>PRIMA TÉCNICA NO SALARIAL</t>
  </si>
  <si>
    <t>BONIFICACIÓN ESPECIAL DE RECREACIÓN</t>
  </si>
  <si>
    <t>INDEMNIZACIÓN POR VACACIONES</t>
  </si>
  <si>
    <t>VACACIONES</t>
  </si>
  <si>
    <t>APORTES A ESCUELAS INDUSTRIALES E INSTITUTOS TÉCNICOS</t>
  </si>
  <si>
    <t>APORTES A LA ESAP</t>
  </si>
  <si>
    <t>APORTES AL SENA</t>
  </si>
  <si>
    <t>APORTES AL ICBF</t>
  </si>
  <si>
    <t>APORTES GENERALES AL SISTEMA DE RIESGOS LABORALES</t>
  </si>
  <si>
    <t>APORTES A CAJAS DE COMPENSACIÓN FAMILIAR</t>
  </si>
  <si>
    <t xml:space="preserve">AUXILIO DE CESANTÍAS </t>
  </si>
  <si>
    <t>APORTES A LA SEGURIDAD SOCIAL EN SALUD</t>
  </si>
  <si>
    <t>APORTES A LA SEGURIDAD SOCIAL EN PENSIONES</t>
  </si>
  <si>
    <t>PRIMAS EXTRAORDINARIAS</t>
  </si>
  <si>
    <t xml:space="preserve">AUXILIO DE CONECTIVIDAD DIGITAL </t>
  </si>
  <si>
    <t>PRIMA DE VACACIONES</t>
  </si>
  <si>
    <t>010</t>
  </si>
  <si>
    <t>PRIMA DE NAVIDAD</t>
  </si>
  <si>
    <t>HORAS EXTRAS, DOMINICALES, FESTIVOS Y RECARGOS</t>
  </si>
  <si>
    <t>BONIFICACIÓN POR SERVICIOS PRESTADOS</t>
  </si>
  <si>
    <t>PRIMA DE SERVICIO</t>
  </si>
  <si>
    <t>AUXILIO DE TRANSPORTE</t>
  </si>
  <si>
    <t>SUBSIDIO DE ALIMENTACIÓN</t>
  </si>
  <si>
    <t>PRIMA TÉCNICA SALARIAL</t>
  </si>
  <si>
    <t>GASTOS DE REPRESENTACIÓN</t>
  </si>
  <si>
    <t>SUELDO BÁSICO</t>
  </si>
  <si>
    <t>GASTO</t>
  </si>
  <si>
    <t>FUNCIONAMIENTO</t>
  </si>
  <si>
    <t>GASTOS DE PERSONAL</t>
  </si>
  <si>
    <t>TRANSFERENCIAS CORRIENTES</t>
  </si>
  <si>
    <t>GASTOS POR TRIBUTOS, MULTAS, SANCIONES E INTERESES DE MORA</t>
  </si>
  <si>
    <t>SERVICIO DE LA DEUDA</t>
  </si>
  <si>
    <t>% COMP</t>
  </si>
  <si>
    <t>% OBLIG</t>
  </si>
  <si>
    <t>% PAGOS</t>
  </si>
  <si>
    <t>CUENTAS POR PAGAR</t>
  </si>
  <si>
    <t>MINISTERIO DE TECNOLOGÍAS DE LA INFORMACIÓN Y LAS COMUNICACIONES</t>
  </si>
  <si>
    <t>SECCIÓN 23-01-00</t>
  </si>
  <si>
    <t>INFORME DE EJECUCIÓN DEL PRESUPUESTO DE GASTOS</t>
  </si>
  <si>
    <t>VIGENCIA FISCAL 2022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</si>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</sst>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\ #,##0.00;\-&quot;$&quot;\ #,##0.00"/>
    <numFmt numFmtId="164" formatCode="[$-1240A]&quot;$&quot;\ #,##0.00;\-&quot;$&quot;\ #,##0.00"/>
  </numFmts>
  <fonts count="1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28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10" fontId="6" fillId="0" borderId="1" xfId="1" applyNumberFormat="1" applyFont="1" applyFill="1" applyBorder="1" applyAlignment="1">
      <alignment horizontal="center" vertical="center" wrapText="1" readingOrder="1"/>
    </xf>
    <xf numFmtId="7" fontId="2" fillId="0" borderId="0" xfId="0" applyNumberFormat="1" applyFont="1" applyFill="1" applyBorder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164" fontId="7" fillId="2" borderId="1" xfId="0" applyNumberFormat="1" applyFont="1" applyFill="1" applyBorder="1" applyAlignment="1">
      <alignment horizontal="right" vertical="center" wrapText="1" readingOrder="1"/>
    </xf>
    <xf numFmtId="10" fontId="7" fillId="2" borderId="1" xfId="1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left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8" fillId="2" borderId="1" xfId="1" applyNumberFormat="1" applyFont="1" applyFill="1" applyBorder="1" applyAlignment="1">
      <alignment horizontal="center" vertical="center" wrapText="1" readingOrder="1"/>
    </xf>
    <xf numFmtId="0" fontId="9" fillId="0" borderId="2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9" fillId="0" borderId="4" xfId="2" applyFont="1" applyBorder="1" applyAlignment="1">
      <alignment horizontal="center"/>
    </xf>
    <xf numFmtId="0" fontId="1" fillId="0" borderId="0" xfId="2"/>
    <xf numFmtId="0" fontId="9" fillId="0" borderId="5" xfId="2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0" xfId="2" applyFont="1" applyBorder="1" applyAlignment="1">
      <alignment horizontal="center"/>
    </xf>
  </cellXfs>
  <cellStyles count="3">
    <cellStyle name="Normal" xfId="0" builtinId="0"/>
    <cellStyle name="Normal 5" xfId="2" xr:uid="{5B054BF9-BF7F-4C6C-A4B2-230BD6191BCE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3</xdr:rowOff>
    </xdr:from>
    <xdr:to>
      <xdr:col>8</xdr:col>
      <xdr:colOff>1047750</xdr:colOff>
      <xdr:row>3</xdr:row>
      <xdr:rowOff>202225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B78571D-0558-41B3-923D-0FEF0A4F1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238128"/>
          <a:ext cx="3762375" cy="666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4BC3C-D2B7-4FC7-9CF2-AFE61FD7977E}">
  <dimension ref="A1:T65"/>
  <sheetViews>
    <sheetView showGridLines="0" tabSelected="1" zoomScale="80" zoomScaleNormal="80" workbookViewId="0">
      <pane ySplit="7" topLeftCell="A8" activePane="bottomLeft" state="frozen"/>
      <selection sqref="A1:A1048576"/>
      <selection pane="bottomLeft" activeCell="L16" sqref="L16"/>
    </sheetView>
  </sheetViews>
  <sheetFormatPr baseColWidth="10" defaultRowHeight="15" x14ac:dyDescent="0.25"/>
  <cols>
    <col min="1" max="8" width="5.42578125" customWidth="1"/>
    <col min="9" max="9" width="38.28515625" customWidth="1"/>
    <col min="10" max="13" width="23" customWidth="1"/>
    <col min="14" max="14" width="14.85546875" customWidth="1"/>
    <col min="15" max="15" width="23" customWidth="1"/>
    <col min="16" max="16" width="14.85546875" customWidth="1"/>
    <col min="17" max="17" width="23" customWidth="1"/>
    <col min="18" max="18" width="14.85546875" customWidth="1"/>
    <col min="19" max="19" width="23" customWidth="1"/>
  </cols>
  <sheetData>
    <row r="1" spans="1:20" s="21" customFormat="1" ht="18.75" x14ac:dyDescent="0.3">
      <c r="A1" s="18" t="s">
        <v>98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</row>
    <row r="2" spans="1:20" s="21" customFormat="1" ht="18" customHeight="1" x14ac:dyDescent="0.3">
      <c r="A2" s="22" t="s">
        <v>99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3"/>
    </row>
    <row r="3" spans="1:20" s="21" customFormat="1" ht="18.75" x14ac:dyDescent="0.3">
      <c r="A3" s="22" t="s">
        <v>100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3"/>
    </row>
    <row r="4" spans="1:20" s="21" customFormat="1" ht="18.75" x14ac:dyDescent="0.3">
      <c r="A4" s="22" t="s">
        <v>101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3"/>
    </row>
    <row r="5" spans="1:20" s="21" customFormat="1" ht="19.5" thickBot="1" x14ac:dyDescent="0.35">
      <c r="A5" s="24" t="s">
        <v>102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</row>
    <row r="7" spans="1:20" ht="2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94</v>
      </c>
      <c r="O7" s="1" t="s">
        <v>13</v>
      </c>
      <c r="P7" s="1" t="s">
        <v>95</v>
      </c>
      <c r="Q7" s="1" t="s">
        <v>14</v>
      </c>
      <c r="R7" s="1" t="s">
        <v>96</v>
      </c>
      <c r="S7" s="1" t="s">
        <v>97</v>
      </c>
    </row>
    <row r="8" spans="1:20" ht="15.75" x14ac:dyDescent="0.25">
      <c r="A8" s="10"/>
      <c r="B8" s="10"/>
      <c r="C8" s="10"/>
      <c r="D8" s="10"/>
      <c r="E8" s="10"/>
      <c r="F8" s="10"/>
      <c r="G8" s="10"/>
      <c r="H8" s="10"/>
      <c r="I8" s="11" t="s">
        <v>88</v>
      </c>
      <c r="J8" s="12">
        <f>+J9+J64</f>
        <v>109483573000</v>
      </c>
      <c r="K8" s="12">
        <f t="shared" ref="K8:Q8" si="0">+K9+K64</f>
        <v>93642346535.429993</v>
      </c>
      <c r="L8" s="12">
        <f t="shared" si="0"/>
        <v>15841226464.57</v>
      </c>
      <c r="M8" s="12">
        <f t="shared" si="0"/>
        <v>93642346535.429993</v>
      </c>
      <c r="N8" s="13">
        <f>+M8/J8</f>
        <v>0.85530955895483962</v>
      </c>
      <c r="O8" s="12">
        <f t="shared" si="0"/>
        <v>93642346535.429993</v>
      </c>
      <c r="P8" s="13">
        <f>+O8/J8</f>
        <v>0.85530955895483962</v>
      </c>
      <c r="Q8" s="12">
        <f t="shared" si="0"/>
        <v>92256610377.429993</v>
      </c>
      <c r="R8" s="13">
        <f>+Q8/J8</f>
        <v>0.84265253543954022</v>
      </c>
      <c r="S8" s="12">
        <f>+O8-Q8</f>
        <v>1385736158</v>
      </c>
      <c r="T8" s="7"/>
    </row>
    <row r="9" spans="1:20" ht="15.75" x14ac:dyDescent="0.25">
      <c r="A9" s="14" t="s">
        <v>15</v>
      </c>
      <c r="B9" s="14"/>
      <c r="C9" s="14"/>
      <c r="D9" s="14"/>
      <c r="E9" s="14"/>
      <c r="F9" s="14"/>
      <c r="G9" s="14"/>
      <c r="H9" s="14"/>
      <c r="I9" s="15" t="s">
        <v>89</v>
      </c>
      <c r="J9" s="16">
        <f>+J10+J42+J50+J62</f>
        <v>106793000000</v>
      </c>
      <c r="K9" s="16">
        <f t="shared" ref="K9:Q9" si="1">+K10+K42+K50+K62</f>
        <v>93642346535.429993</v>
      </c>
      <c r="L9" s="16">
        <f t="shared" si="1"/>
        <v>13150653464.57</v>
      </c>
      <c r="M9" s="16">
        <f t="shared" si="1"/>
        <v>93642346535.429993</v>
      </c>
      <c r="N9" s="17">
        <f t="shared" ref="N9:N65" si="2">+M9/J9</f>
        <v>0.87685846951981861</v>
      </c>
      <c r="O9" s="16">
        <f t="shared" si="1"/>
        <v>93642346535.429993</v>
      </c>
      <c r="P9" s="17">
        <f t="shared" ref="P9:P65" si="3">+O9/J9</f>
        <v>0.87685846951981861</v>
      </c>
      <c r="Q9" s="16">
        <f t="shared" si="1"/>
        <v>92256610377.429993</v>
      </c>
      <c r="R9" s="17">
        <f t="shared" ref="R9:R65" si="4">+Q9/J9</f>
        <v>0.86388256137977204</v>
      </c>
      <c r="S9" s="16">
        <f t="shared" ref="S9:S65" si="5">+O9-Q9</f>
        <v>1385736158</v>
      </c>
    </row>
    <row r="10" spans="1:20" ht="15.75" x14ac:dyDescent="0.25">
      <c r="A10" s="8" t="s">
        <v>15</v>
      </c>
      <c r="B10" s="8" t="s">
        <v>16</v>
      </c>
      <c r="C10" s="8"/>
      <c r="D10" s="8"/>
      <c r="E10" s="8"/>
      <c r="F10" s="8"/>
      <c r="G10" s="8"/>
      <c r="H10" s="8"/>
      <c r="I10" s="9" t="s">
        <v>90</v>
      </c>
      <c r="J10" s="5">
        <f>+J11+J24+J34</f>
        <v>78744828502</v>
      </c>
      <c r="K10" s="5">
        <f t="shared" ref="K10:Q10" si="6">+K11+K24+K34</f>
        <v>74881154411</v>
      </c>
      <c r="L10" s="5">
        <f t="shared" si="6"/>
        <v>3863674091</v>
      </c>
      <c r="M10" s="5">
        <f t="shared" si="6"/>
        <v>74881154411</v>
      </c>
      <c r="N10" s="6">
        <f t="shared" si="2"/>
        <v>0.95093424972153096</v>
      </c>
      <c r="O10" s="5">
        <f t="shared" si="6"/>
        <v>74881154411</v>
      </c>
      <c r="P10" s="6">
        <f t="shared" si="3"/>
        <v>0.95093424972153096</v>
      </c>
      <c r="Q10" s="5">
        <f t="shared" si="6"/>
        <v>73609385379</v>
      </c>
      <c r="R10" s="6">
        <f t="shared" si="4"/>
        <v>0.93478374109520646</v>
      </c>
      <c r="S10" s="5">
        <f t="shared" si="5"/>
        <v>1271769032</v>
      </c>
    </row>
    <row r="11" spans="1:20" ht="15.75" x14ac:dyDescent="0.25">
      <c r="A11" s="8" t="s">
        <v>15</v>
      </c>
      <c r="B11" s="8" t="s">
        <v>16</v>
      </c>
      <c r="C11" s="8" t="s">
        <v>16</v>
      </c>
      <c r="D11" s="8" t="s">
        <v>16</v>
      </c>
      <c r="E11" s="8"/>
      <c r="F11" s="8"/>
      <c r="G11" s="8"/>
      <c r="H11" s="8"/>
      <c r="I11" s="9" t="s">
        <v>18</v>
      </c>
      <c r="J11" s="5">
        <v>53272976402</v>
      </c>
      <c r="K11" s="5">
        <v>51317549218</v>
      </c>
      <c r="L11" s="5">
        <v>1955427184</v>
      </c>
      <c r="M11" s="5">
        <v>51317549218</v>
      </c>
      <c r="N11" s="6">
        <f t="shared" si="2"/>
        <v>0.96329420062351556</v>
      </c>
      <c r="O11" s="5">
        <v>51317549218</v>
      </c>
      <c r="P11" s="6">
        <f t="shared" si="3"/>
        <v>0.96329420062351556</v>
      </c>
      <c r="Q11" s="5">
        <v>51317549218</v>
      </c>
      <c r="R11" s="6">
        <f t="shared" si="4"/>
        <v>0.96329420062351556</v>
      </c>
      <c r="S11" s="5">
        <f t="shared" si="5"/>
        <v>0</v>
      </c>
    </row>
    <row r="12" spans="1:20" ht="15.75" x14ac:dyDescent="0.25">
      <c r="A12" s="2" t="s">
        <v>15</v>
      </c>
      <c r="B12" s="2" t="s">
        <v>16</v>
      </c>
      <c r="C12" s="2" t="s">
        <v>16</v>
      </c>
      <c r="D12" s="2" t="s">
        <v>16</v>
      </c>
      <c r="E12" s="2" t="s">
        <v>40</v>
      </c>
      <c r="F12" s="2" t="s">
        <v>40</v>
      </c>
      <c r="G12" s="2"/>
      <c r="H12" s="2"/>
      <c r="I12" s="3" t="s">
        <v>87</v>
      </c>
      <c r="J12" s="4">
        <v>37649559529</v>
      </c>
      <c r="K12" s="4">
        <v>36991265232</v>
      </c>
      <c r="L12" s="4">
        <v>658294297</v>
      </c>
      <c r="M12" s="4">
        <v>36991265232</v>
      </c>
      <c r="N12" s="6">
        <f t="shared" si="2"/>
        <v>0.98251521916231344</v>
      </c>
      <c r="O12" s="4">
        <v>36991265232</v>
      </c>
      <c r="P12" s="6">
        <f t="shared" si="3"/>
        <v>0.98251521916231344</v>
      </c>
      <c r="Q12" s="4">
        <v>36991265232</v>
      </c>
      <c r="R12" s="6">
        <f t="shared" si="4"/>
        <v>0.98251521916231344</v>
      </c>
      <c r="S12" s="4">
        <f t="shared" si="5"/>
        <v>0</v>
      </c>
    </row>
    <row r="13" spans="1:20" ht="15.75" x14ac:dyDescent="0.25">
      <c r="A13" s="2" t="s">
        <v>15</v>
      </c>
      <c r="B13" s="2" t="s">
        <v>16</v>
      </c>
      <c r="C13" s="2" t="s">
        <v>16</v>
      </c>
      <c r="D13" s="2" t="s">
        <v>16</v>
      </c>
      <c r="E13" s="2" t="s">
        <v>40</v>
      </c>
      <c r="F13" s="2" t="s">
        <v>25</v>
      </c>
      <c r="G13" s="2"/>
      <c r="H13" s="2"/>
      <c r="I13" s="3" t="s">
        <v>86</v>
      </c>
      <c r="J13" s="4">
        <v>311696675</v>
      </c>
      <c r="K13" s="4">
        <v>297770337</v>
      </c>
      <c r="L13" s="4">
        <v>13926338</v>
      </c>
      <c r="M13" s="4">
        <v>297770337</v>
      </c>
      <c r="N13" s="6">
        <f t="shared" si="2"/>
        <v>0.95532086442693043</v>
      </c>
      <c r="O13" s="4">
        <v>297770337</v>
      </c>
      <c r="P13" s="6">
        <f t="shared" si="3"/>
        <v>0.95532086442693043</v>
      </c>
      <c r="Q13" s="4">
        <v>297770337</v>
      </c>
      <c r="R13" s="6">
        <f t="shared" si="4"/>
        <v>0.95532086442693043</v>
      </c>
      <c r="S13" s="4">
        <f t="shared" si="5"/>
        <v>0</v>
      </c>
    </row>
    <row r="14" spans="1:20" ht="15.75" x14ac:dyDescent="0.25">
      <c r="A14" s="2" t="s">
        <v>15</v>
      </c>
      <c r="B14" s="2" t="s">
        <v>16</v>
      </c>
      <c r="C14" s="2" t="s">
        <v>16</v>
      </c>
      <c r="D14" s="2" t="s">
        <v>16</v>
      </c>
      <c r="E14" s="2" t="s">
        <v>40</v>
      </c>
      <c r="F14" s="2" t="s">
        <v>37</v>
      </c>
      <c r="G14" s="2"/>
      <c r="H14" s="2"/>
      <c r="I14" s="3" t="s">
        <v>85</v>
      </c>
      <c r="J14" s="4">
        <v>3312527817</v>
      </c>
      <c r="K14" s="4">
        <v>3247565303</v>
      </c>
      <c r="L14" s="4">
        <v>64962514</v>
      </c>
      <c r="M14" s="4">
        <v>3247565303</v>
      </c>
      <c r="N14" s="6">
        <f t="shared" si="2"/>
        <v>0.98038883970525159</v>
      </c>
      <c r="O14" s="4">
        <v>3247565303</v>
      </c>
      <c r="P14" s="6">
        <f t="shared" si="3"/>
        <v>0.98038883970525159</v>
      </c>
      <c r="Q14" s="4">
        <v>3247565303</v>
      </c>
      <c r="R14" s="6">
        <f t="shared" si="4"/>
        <v>0.98038883970525159</v>
      </c>
      <c r="S14" s="4">
        <f t="shared" si="5"/>
        <v>0</v>
      </c>
    </row>
    <row r="15" spans="1:20" ht="15.75" x14ac:dyDescent="0.25">
      <c r="A15" s="2" t="s">
        <v>15</v>
      </c>
      <c r="B15" s="2" t="s">
        <v>16</v>
      </c>
      <c r="C15" s="2" t="s">
        <v>16</v>
      </c>
      <c r="D15" s="2" t="s">
        <v>16</v>
      </c>
      <c r="E15" s="2" t="s">
        <v>40</v>
      </c>
      <c r="F15" s="2" t="s">
        <v>27</v>
      </c>
      <c r="G15" s="2"/>
      <c r="H15" s="2"/>
      <c r="I15" s="3" t="s">
        <v>84</v>
      </c>
      <c r="J15" s="4">
        <v>92847714</v>
      </c>
      <c r="K15" s="4">
        <v>91828270</v>
      </c>
      <c r="L15" s="4">
        <v>1019444</v>
      </c>
      <c r="M15" s="4">
        <v>91828270</v>
      </c>
      <c r="N15" s="6">
        <f t="shared" si="2"/>
        <v>0.98902025740773758</v>
      </c>
      <c r="O15" s="4">
        <v>91828270</v>
      </c>
      <c r="P15" s="6">
        <f t="shared" si="3"/>
        <v>0.98902025740773758</v>
      </c>
      <c r="Q15" s="4">
        <v>91828270</v>
      </c>
      <c r="R15" s="6">
        <f t="shared" si="4"/>
        <v>0.98902025740773758</v>
      </c>
      <c r="S15" s="4">
        <f t="shared" si="5"/>
        <v>0</v>
      </c>
    </row>
    <row r="16" spans="1:20" ht="15.75" x14ac:dyDescent="0.25">
      <c r="A16" s="2" t="s">
        <v>15</v>
      </c>
      <c r="B16" s="2" t="s">
        <v>16</v>
      </c>
      <c r="C16" s="2" t="s">
        <v>16</v>
      </c>
      <c r="D16" s="2" t="s">
        <v>16</v>
      </c>
      <c r="E16" s="2" t="s">
        <v>40</v>
      </c>
      <c r="F16" s="2" t="s">
        <v>49</v>
      </c>
      <c r="G16" s="2"/>
      <c r="H16" s="2"/>
      <c r="I16" s="3" t="s">
        <v>83</v>
      </c>
      <c r="J16" s="4">
        <v>74794086</v>
      </c>
      <c r="K16" s="4">
        <v>74412033</v>
      </c>
      <c r="L16" s="4">
        <v>382053</v>
      </c>
      <c r="M16" s="4">
        <v>74412033</v>
      </c>
      <c r="N16" s="6">
        <f t="shared" si="2"/>
        <v>0.99489193570732315</v>
      </c>
      <c r="O16" s="4">
        <v>74412033</v>
      </c>
      <c r="P16" s="6">
        <f t="shared" si="3"/>
        <v>0.99489193570732315</v>
      </c>
      <c r="Q16" s="4">
        <v>74412033</v>
      </c>
      <c r="R16" s="6">
        <f t="shared" si="4"/>
        <v>0.99489193570732315</v>
      </c>
      <c r="S16" s="4">
        <f t="shared" si="5"/>
        <v>0</v>
      </c>
    </row>
    <row r="17" spans="1:19" ht="15.75" x14ac:dyDescent="0.25">
      <c r="A17" s="2" t="s">
        <v>15</v>
      </c>
      <c r="B17" s="2" t="s">
        <v>16</v>
      </c>
      <c r="C17" s="2" t="s">
        <v>16</v>
      </c>
      <c r="D17" s="2" t="s">
        <v>16</v>
      </c>
      <c r="E17" s="2" t="s">
        <v>40</v>
      </c>
      <c r="F17" s="2" t="s">
        <v>56</v>
      </c>
      <c r="G17" s="2"/>
      <c r="H17" s="2"/>
      <c r="I17" s="3" t="s">
        <v>82</v>
      </c>
      <c r="J17" s="4">
        <v>1803386562</v>
      </c>
      <c r="K17" s="4">
        <v>1766037969</v>
      </c>
      <c r="L17" s="4">
        <v>37348593</v>
      </c>
      <c r="M17" s="4">
        <v>1766037969</v>
      </c>
      <c r="N17" s="6">
        <f t="shared" si="2"/>
        <v>0.97928974642098943</v>
      </c>
      <c r="O17" s="4">
        <v>1766037969</v>
      </c>
      <c r="P17" s="6">
        <f t="shared" si="3"/>
        <v>0.97928974642098943</v>
      </c>
      <c r="Q17" s="4">
        <v>1766037969</v>
      </c>
      <c r="R17" s="6">
        <f t="shared" si="4"/>
        <v>0.97928974642098943</v>
      </c>
      <c r="S17" s="4">
        <f t="shared" si="5"/>
        <v>0</v>
      </c>
    </row>
    <row r="18" spans="1:19" ht="31.5" x14ac:dyDescent="0.25">
      <c r="A18" s="2" t="s">
        <v>15</v>
      </c>
      <c r="B18" s="2" t="s">
        <v>16</v>
      </c>
      <c r="C18" s="2" t="s">
        <v>16</v>
      </c>
      <c r="D18" s="2" t="s">
        <v>16</v>
      </c>
      <c r="E18" s="2" t="s">
        <v>40</v>
      </c>
      <c r="F18" s="2" t="s">
        <v>54</v>
      </c>
      <c r="G18" s="2"/>
      <c r="H18" s="2"/>
      <c r="I18" s="3" t="s">
        <v>81</v>
      </c>
      <c r="J18" s="4">
        <v>1204346686</v>
      </c>
      <c r="K18" s="4">
        <v>1159185880</v>
      </c>
      <c r="L18" s="4">
        <v>45160806</v>
      </c>
      <c r="M18" s="4">
        <v>1159185880</v>
      </c>
      <c r="N18" s="6">
        <f t="shared" si="2"/>
        <v>0.96250182233656267</v>
      </c>
      <c r="O18" s="4">
        <v>1159185880</v>
      </c>
      <c r="P18" s="6">
        <f t="shared" si="3"/>
        <v>0.96250182233656267</v>
      </c>
      <c r="Q18" s="4">
        <v>1159185880</v>
      </c>
      <c r="R18" s="6">
        <f t="shared" si="4"/>
        <v>0.96250182233656267</v>
      </c>
      <c r="S18" s="4">
        <f t="shared" si="5"/>
        <v>0</v>
      </c>
    </row>
    <row r="19" spans="1:19" ht="31.5" x14ac:dyDescent="0.25">
      <c r="A19" s="2" t="s">
        <v>15</v>
      </c>
      <c r="B19" s="2" t="s">
        <v>16</v>
      </c>
      <c r="C19" s="2" t="s">
        <v>16</v>
      </c>
      <c r="D19" s="2" t="s">
        <v>16</v>
      </c>
      <c r="E19" s="2" t="s">
        <v>40</v>
      </c>
      <c r="F19" s="2" t="s">
        <v>50</v>
      </c>
      <c r="G19" s="2"/>
      <c r="H19" s="2"/>
      <c r="I19" s="3" t="s">
        <v>80</v>
      </c>
      <c r="J19" s="4">
        <v>413000000</v>
      </c>
      <c r="K19" s="4">
        <v>203155088</v>
      </c>
      <c r="L19" s="4">
        <v>209844912</v>
      </c>
      <c r="M19" s="4">
        <v>203155088</v>
      </c>
      <c r="N19" s="6">
        <f t="shared" si="2"/>
        <v>0.49190093946731234</v>
      </c>
      <c r="O19" s="4">
        <v>203155088</v>
      </c>
      <c r="P19" s="6">
        <f t="shared" si="3"/>
        <v>0.49190093946731234</v>
      </c>
      <c r="Q19" s="4">
        <v>203155088</v>
      </c>
      <c r="R19" s="6">
        <f t="shared" si="4"/>
        <v>0.49190093946731234</v>
      </c>
      <c r="S19" s="4">
        <f t="shared" si="5"/>
        <v>0</v>
      </c>
    </row>
    <row r="20" spans="1:19" ht="15.75" x14ac:dyDescent="0.25">
      <c r="A20" s="2" t="s">
        <v>15</v>
      </c>
      <c r="B20" s="2" t="s">
        <v>16</v>
      </c>
      <c r="C20" s="2" t="s">
        <v>16</v>
      </c>
      <c r="D20" s="2" t="s">
        <v>16</v>
      </c>
      <c r="E20" s="2" t="s">
        <v>40</v>
      </c>
      <c r="F20" s="2" t="s">
        <v>46</v>
      </c>
      <c r="G20" s="2"/>
      <c r="H20" s="2"/>
      <c r="I20" s="3" t="s">
        <v>79</v>
      </c>
      <c r="J20" s="4">
        <v>4500424173</v>
      </c>
      <c r="K20" s="4">
        <v>3948990464</v>
      </c>
      <c r="L20" s="4">
        <v>551433709</v>
      </c>
      <c r="M20" s="4">
        <v>3948990464</v>
      </c>
      <c r="N20" s="6">
        <f t="shared" si="2"/>
        <v>0.87747072546888127</v>
      </c>
      <c r="O20" s="4">
        <v>3948990464</v>
      </c>
      <c r="P20" s="6">
        <f t="shared" si="3"/>
        <v>0.87747072546888127</v>
      </c>
      <c r="Q20" s="4">
        <v>3948990464</v>
      </c>
      <c r="R20" s="6">
        <f t="shared" si="4"/>
        <v>0.87747072546888127</v>
      </c>
      <c r="S20" s="4">
        <f t="shared" si="5"/>
        <v>0</v>
      </c>
    </row>
    <row r="21" spans="1:19" ht="15.75" x14ac:dyDescent="0.25">
      <c r="A21" s="2" t="s">
        <v>15</v>
      </c>
      <c r="B21" s="2" t="s">
        <v>16</v>
      </c>
      <c r="C21" s="2" t="s">
        <v>16</v>
      </c>
      <c r="D21" s="2" t="s">
        <v>16</v>
      </c>
      <c r="E21" s="2" t="s">
        <v>40</v>
      </c>
      <c r="F21" s="2" t="s">
        <v>78</v>
      </c>
      <c r="G21" s="2"/>
      <c r="H21" s="2"/>
      <c r="I21" s="3" t="s">
        <v>77</v>
      </c>
      <c r="J21" s="4">
        <v>2080620747</v>
      </c>
      <c r="K21" s="4">
        <v>1967153274</v>
      </c>
      <c r="L21" s="4">
        <v>113467473</v>
      </c>
      <c r="M21" s="4">
        <v>1967153274</v>
      </c>
      <c r="N21" s="6">
        <f t="shared" si="2"/>
        <v>0.94546460561656598</v>
      </c>
      <c r="O21" s="4">
        <v>1967153274</v>
      </c>
      <c r="P21" s="6">
        <f t="shared" si="3"/>
        <v>0.94546460561656598</v>
      </c>
      <c r="Q21" s="4">
        <v>1967153274</v>
      </c>
      <c r="R21" s="6">
        <f t="shared" si="4"/>
        <v>0.94546460561656598</v>
      </c>
      <c r="S21" s="4">
        <f t="shared" si="5"/>
        <v>0</v>
      </c>
    </row>
    <row r="22" spans="1:19" ht="31.5" x14ac:dyDescent="0.25">
      <c r="A22" s="2" t="s">
        <v>15</v>
      </c>
      <c r="B22" s="2" t="s">
        <v>16</v>
      </c>
      <c r="C22" s="2" t="s">
        <v>16</v>
      </c>
      <c r="D22" s="2" t="s">
        <v>16</v>
      </c>
      <c r="E22" s="2" t="s">
        <v>40</v>
      </c>
      <c r="F22" s="2" t="s">
        <v>29</v>
      </c>
      <c r="G22" s="2"/>
      <c r="H22" s="2"/>
      <c r="I22" s="3" t="s">
        <v>76</v>
      </c>
      <c r="J22" s="4">
        <v>7772413</v>
      </c>
      <c r="K22" s="4">
        <v>7772413</v>
      </c>
      <c r="L22" s="4">
        <v>0</v>
      </c>
      <c r="M22" s="4">
        <v>7772413</v>
      </c>
      <c r="N22" s="6">
        <f t="shared" si="2"/>
        <v>1</v>
      </c>
      <c r="O22" s="4">
        <v>7772413</v>
      </c>
      <c r="P22" s="6">
        <f t="shared" si="3"/>
        <v>1</v>
      </c>
      <c r="Q22" s="4">
        <v>7772413</v>
      </c>
      <c r="R22" s="6">
        <f t="shared" si="4"/>
        <v>1</v>
      </c>
      <c r="S22" s="4">
        <f t="shared" si="5"/>
        <v>0</v>
      </c>
    </row>
    <row r="23" spans="1:19" ht="15.75" x14ac:dyDescent="0.25">
      <c r="A23" s="2" t="s">
        <v>15</v>
      </c>
      <c r="B23" s="2" t="s">
        <v>16</v>
      </c>
      <c r="C23" s="2" t="s">
        <v>16</v>
      </c>
      <c r="D23" s="2" t="s">
        <v>16</v>
      </c>
      <c r="E23" s="2" t="s">
        <v>25</v>
      </c>
      <c r="F23" s="2" t="s">
        <v>56</v>
      </c>
      <c r="G23" s="2"/>
      <c r="H23" s="2"/>
      <c r="I23" s="3" t="s">
        <v>75</v>
      </c>
      <c r="J23" s="4">
        <v>1822000000</v>
      </c>
      <c r="K23" s="4">
        <v>1562412955</v>
      </c>
      <c r="L23" s="4">
        <v>259587045</v>
      </c>
      <c r="M23" s="4">
        <v>1562412955</v>
      </c>
      <c r="N23" s="6">
        <f t="shared" si="2"/>
        <v>0.85752631997804607</v>
      </c>
      <c r="O23" s="4">
        <v>1562412955</v>
      </c>
      <c r="P23" s="6">
        <f t="shared" si="3"/>
        <v>0.85752631997804607</v>
      </c>
      <c r="Q23" s="4">
        <v>1562412955</v>
      </c>
      <c r="R23" s="6">
        <f t="shared" si="4"/>
        <v>0.85752631997804607</v>
      </c>
      <c r="S23" s="4">
        <f t="shared" si="5"/>
        <v>0</v>
      </c>
    </row>
    <row r="24" spans="1:19" ht="31.5" x14ac:dyDescent="0.25">
      <c r="A24" s="8" t="s">
        <v>15</v>
      </c>
      <c r="B24" s="8" t="s">
        <v>16</v>
      </c>
      <c r="C24" s="8" t="s">
        <v>16</v>
      </c>
      <c r="D24" s="8" t="s">
        <v>19</v>
      </c>
      <c r="E24" s="8"/>
      <c r="F24" s="8"/>
      <c r="G24" s="8"/>
      <c r="H24" s="8"/>
      <c r="I24" s="9" t="s">
        <v>20</v>
      </c>
      <c r="J24" s="5">
        <v>18717281575</v>
      </c>
      <c r="K24" s="5">
        <v>18107014450</v>
      </c>
      <c r="L24" s="5">
        <v>610267125</v>
      </c>
      <c r="M24" s="5">
        <v>18107014450</v>
      </c>
      <c r="N24" s="6">
        <f t="shared" si="2"/>
        <v>0.96739552575759125</v>
      </c>
      <c r="O24" s="5">
        <v>18107014450</v>
      </c>
      <c r="P24" s="6">
        <f t="shared" si="3"/>
        <v>0.96739552575759125</v>
      </c>
      <c r="Q24" s="5">
        <v>16835245418</v>
      </c>
      <c r="R24" s="6">
        <f t="shared" si="4"/>
        <v>0.89944927902811656</v>
      </c>
      <c r="S24" s="5">
        <f t="shared" si="5"/>
        <v>1271769032</v>
      </c>
    </row>
    <row r="25" spans="1:19" ht="31.5" x14ac:dyDescent="0.25">
      <c r="A25" s="2" t="s">
        <v>15</v>
      </c>
      <c r="B25" s="2" t="s">
        <v>16</v>
      </c>
      <c r="C25" s="2" t="s">
        <v>16</v>
      </c>
      <c r="D25" s="2" t="s">
        <v>19</v>
      </c>
      <c r="E25" s="2" t="s">
        <v>40</v>
      </c>
      <c r="F25" s="2"/>
      <c r="G25" s="2"/>
      <c r="H25" s="2"/>
      <c r="I25" s="3" t="s">
        <v>74</v>
      </c>
      <c r="J25" s="4">
        <v>5453120004</v>
      </c>
      <c r="K25" s="4">
        <v>5259639297</v>
      </c>
      <c r="L25" s="4">
        <v>193480707</v>
      </c>
      <c r="M25" s="4">
        <v>5259639297</v>
      </c>
      <c r="N25" s="6">
        <f t="shared" si="2"/>
        <v>0.96451926477721428</v>
      </c>
      <c r="O25" s="4">
        <v>5259639297</v>
      </c>
      <c r="P25" s="6">
        <f t="shared" si="3"/>
        <v>0.96451926477721428</v>
      </c>
      <c r="Q25" s="4">
        <v>4826593931</v>
      </c>
      <c r="R25" s="6">
        <f t="shared" si="4"/>
        <v>0.88510686129400651</v>
      </c>
      <c r="S25" s="4">
        <f t="shared" si="5"/>
        <v>433045366</v>
      </c>
    </row>
    <row r="26" spans="1:19" ht="31.5" x14ac:dyDescent="0.25">
      <c r="A26" s="2" t="s">
        <v>15</v>
      </c>
      <c r="B26" s="2" t="s">
        <v>16</v>
      </c>
      <c r="C26" s="2" t="s">
        <v>16</v>
      </c>
      <c r="D26" s="2" t="s">
        <v>19</v>
      </c>
      <c r="E26" s="2" t="s">
        <v>25</v>
      </c>
      <c r="F26" s="2"/>
      <c r="G26" s="2"/>
      <c r="H26" s="2"/>
      <c r="I26" s="3" t="s">
        <v>73</v>
      </c>
      <c r="J26" s="4">
        <v>3689175200</v>
      </c>
      <c r="K26" s="4">
        <v>3552490350</v>
      </c>
      <c r="L26" s="4">
        <v>136684850</v>
      </c>
      <c r="M26" s="4">
        <v>3552490350</v>
      </c>
      <c r="N26" s="6">
        <f t="shared" si="2"/>
        <v>0.96294975364683144</v>
      </c>
      <c r="O26" s="4">
        <v>3552490350</v>
      </c>
      <c r="P26" s="6">
        <f t="shared" si="3"/>
        <v>0.96294975364683144</v>
      </c>
      <c r="Q26" s="4">
        <v>3245751784</v>
      </c>
      <c r="R26" s="6">
        <f t="shared" si="4"/>
        <v>0.87980418604136768</v>
      </c>
      <c r="S26" s="4">
        <f t="shared" si="5"/>
        <v>306738566</v>
      </c>
    </row>
    <row r="27" spans="1:19" ht="15.75" x14ac:dyDescent="0.25">
      <c r="A27" s="2" t="s">
        <v>15</v>
      </c>
      <c r="B27" s="2" t="s">
        <v>16</v>
      </c>
      <c r="C27" s="2" t="s">
        <v>16</v>
      </c>
      <c r="D27" s="2" t="s">
        <v>19</v>
      </c>
      <c r="E27" s="2" t="s">
        <v>37</v>
      </c>
      <c r="F27" s="2"/>
      <c r="G27" s="2"/>
      <c r="H27" s="2"/>
      <c r="I27" s="3" t="s">
        <v>72</v>
      </c>
      <c r="J27" s="4">
        <v>4710298239</v>
      </c>
      <c r="K27" s="4">
        <v>4531439716</v>
      </c>
      <c r="L27" s="4">
        <v>178858523</v>
      </c>
      <c r="M27" s="4">
        <v>4531439716</v>
      </c>
      <c r="N27" s="6">
        <f t="shared" si="2"/>
        <v>0.96202819568427755</v>
      </c>
      <c r="O27" s="4">
        <v>4531439716</v>
      </c>
      <c r="P27" s="6">
        <f t="shared" si="3"/>
        <v>0.96202819568427755</v>
      </c>
      <c r="Q27" s="4">
        <v>4531439716</v>
      </c>
      <c r="R27" s="6">
        <f t="shared" si="4"/>
        <v>0.96202819568427755</v>
      </c>
      <c r="S27" s="4">
        <f t="shared" si="5"/>
        <v>0</v>
      </c>
    </row>
    <row r="28" spans="1:19" ht="31.5" x14ac:dyDescent="0.25">
      <c r="A28" s="2" t="s">
        <v>15</v>
      </c>
      <c r="B28" s="2" t="s">
        <v>16</v>
      </c>
      <c r="C28" s="2" t="s">
        <v>16</v>
      </c>
      <c r="D28" s="2" t="s">
        <v>19</v>
      </c>
      <c r="E28" s="2" t="s">
        <v>27</v>
      </c>
      <c r="F28" s="2"/>
      <c r="G28" s="2"/>
      <c r="H28" s="2"/>
      <c r="I28" s="3" t="s">
        <v>71</v>
      </c>
      <c r="J28" s="4">
        <v>2085415300</v>
      </c>
      <c r="K28" s="4">
        <v>2027819267</v>
      </c>
      <c r="L28" s="4">
        <v>57596033</v>
      </c>
      <c r="M28" s="4">
        <v>2027819267</v>
      </c>
      <c r="N28" s="6">
        <f t="shared" si="2"/>
        <v>0.9723815045377292</v>
      </c>
      <c r="O28" s="4">
        <v>2027819267</v>
      </c>
      <c r="P28" s="6">
        <f t="shared" si="3"/>
        <v>0.9723815045377292</v>
      </c>
      <c r="Q28" s="4">
        <v>1799407367</v>
      </c>
      <c r="R28" s="6">
        <f t="shared" si="4"/>
        <v>0.86285324894278848</v>
      </c>
      <c r="S28" s="4">
        <f t="shared" si="5"/>
        <v>228411900</v>
      </c>
    </row>
    <row r="29" spans="1:19" ht="31.5" x14ac:dyDescent="0.25">
      <c r="A29" s="2" t="s">
        <v>15</v>
      </c>
      <c r="B29" s="2" t="s">
        <v>16</v>
      </c>
      <c r="C29" s="2" t="s">
        <v>16</v>
      </c>
      <c r="D29" s="2" t="s">
        <v>19</v>
      </c>
      <c r="E29" s="2" t="s">
        <v>49</v>
      </c>
      <c r="F29" s="2"/>
      <c r="G29" s="2"/>
      <c r="H29" s="2"/>
      <c r="I29" s="3" t="s">
        <v>70</v>
      </c>
      <c r="J29" s="4">
        <v>234964800</v>
      </c>
      <c r="K29" s="4">
        <v>217553700</v>
      </c>
      <c r="L29" s="4">
        <v>17411100</v>
      </c>
      <c r="M29" s="4">
        <v>217553700</v>
      </c>
      <c r="N29" s="6">
        <f t="shared" si="2"/>
        <v>0.92589911339911335</v>
      </c>
      <c r="O29" s="4">
        <v>217553700</v>
      </c>
      <c r="P29" s="6">
        <f t="shared" si="3"/>
        <v>0.92589911339911335</v>
      </c>
      <c r="Q29" s="4">
        <v>199576700</v>
      </c>
      <c r="R29" s="6">
        <f t="shared" si="4"/>
        <v>0.84938978093740003</v>
      </c>
      <c r="S29" s="4">
        <f t="shared" si="5"/>
        <v>17977000</v>
      </c>
    </row>
    <row r="30" spans="1:19" ht="15.75" x14ac:dyDescent="0.25">
      <c r="A30" s="2" t="s">
        <v>15</v>
      </c>
      <c r="B30" s="2" t="s">
        <v>16</v>
      </c>
      <c r="C30" s="2" t="s">
        <v>16</v>
      </c>
      <c r="D30" s="2" t="s">
        <v>19</v>
      </c>
      <c r="E30" s="2" t="s">
        <v>56</v>
      </c>
      <c r="F30" s="2"/>
      <c r="G30" s="2"/>
      <c r="H30" s="2"/>
      <c r="I30" s="3" t="s">
        <v>69</v>
      </c>
      <c r="J30" s="4">
        <v>1504496232</v>
      </c>
      <c r="K30" s="4">
        <v>1504496232</v>
      </c>
      <c r="L30" s="4">
        <v>0</v>
      </c>
      <c r="M30" s="4">
        <v>1504496232</v>
      </c>
      <c r="N30" s="6">
        <f t="shared" si="2"/>
        <v>1</v>
      </c>
      <c r="O30" s="4">
        <v>1504496232</v>
      </c>
      <c r="P30" s="6">
        <f t="shared" si="3"/>
        <v>1</v>
      </c>
      <c r="Q30" s="4">
        <v>1333178132</v>
      </c>
      <c r="R30" s="6">
        <f t="shared" si="4"/>
        <v>0.88612925951149868</v>
      </c>
      <c r="S30" s="4">
        <f t="shared" si="5"/>
        <v>171318100</v>
      </c>
    </row>
    <row r="31" spans="1:19" ht="15.75" x14ac:dyDescent="0.25">
      <c r="A31" s="2" t="s">
        <v>15</v>
      </c>
      <c r="B31" s="2" t="s">
        <v>16</v>
      </c>
      <c r="C31" s="2" t="s">
        <v>16</v>
      </c>
      <c r="D31" s="2" t="s">
        <v>19</v>
      </c>
      <c r="E31" s="2" t="s">
        <v>54</v>
      </c>
      <c r="F31" s="2"/>
      <c r="G31" s="2"/>
      <c r="H31" s="2"/>
      <c r="I31" s="3" t="s">
        <v>68</v>
      </c>
      <c r="J31" s="4">
        <v>263071800</v>
      </c>
      <c r="K31" s="4">
        <v>252592688</v>
      </c>
      <c r="L31" s="4">
        <v>10479112</v>
      </c>
      <c r="M31" s="4">
        <v>252592688</v>
      </c>
      <c r="N31" s="6">
        <f t="shared" si="2"/>
        <v>0.96016634242058629</v>
      </c>
      <c r="O31" s="4">
        <v>252592688</v>
      </c>
      <c r="P31" s="6">
        <f t="shared" si="3"/>
        <v>0.96016634242058629</v>
      </c>
      <c r="Q31" s="4">
        <v>224015388</v>
      </c>
      <c r="R31" s="6">
        <f t="shared" si="4"/>
        <v>0.85153706326561796</v>
      </c>
      <c r="S31" s="4">
        <f t="shared" si="5"/>
        <v>28577300</v>
      </c>
    </row>
    <row r="32" spans="1:19" ht="15.75" x14ac:dyDescent="0.25">
      <c r="A32" s="2" t="s">
        <v>15</v>
      </c>
      <c r="B32" s="2" t="s">
        <v>16</v>
      </c>
      <c r="C32" s="2" t="s">
        <v>16</v>
      </c>
      <c r="D32" s="2" t="s">
        <v>19</v>
      </c>
      <c r="E32" s="2" t="s">
        <v>50</v>
      </c>
      <c r="F32" s="2"/>
      <c r="G32" s="2"/>
      <c r="H32" s="2"/>
      <c r="I32" s="3" t="s">
        <v>67</v>
      </c>
      <c r="J32" s="4">
        <v>253758600</v>
      </c>
      <c r="K32" s="4">
        <v>253758600</v>
      </c>
      <c r="L32" s="4">
        <v>0</v>
      </c>
      <c r="M32" s="4">
        <v>253758600</v>
      </c>
      <c r="N32" s="6">
        <f t="shared" si="2"/>
        <v>1</v>
      </c>
      <c r="O32" s="4">
        <v>253758600</v>
      </c>
      <c r="P32" s="6">
        <f t="shared" si="3"/>
        <v>1</v>
      </c>
      <c r="Q32" s="4">
        <v>225181300</v>
      </c>
      <c r="R32" s="6">
        <f t="shared" si="4"/>
        <v>0.88738391526434968</v>
      </c>
      <c r="S32" s="4">
        <f t="shared" si="5"/>
        <v>28577300</v>
      </c>
    </row>
    <row r="33" spans="1:19" ht="47.25" x14ac:dyDescent="0.25">
      <c r="A33" s="2" t="s">
        <v>15</v>
      </c>
      <c r="B33" s="2" t="s">
        <v>16</v>
      </c>
      <c r="C33" s="2" t="s">
        <v>16</v>
      </c>
      <c r="D33" s="2" t="s">
        <v>19</v>
      </c>
      <c r="E33" s="2" t="s">
        <v>46</v>
      </c>
      <c r="F33" s="2"/>
      <c r="G33" s="2"/>
      <c r="H33" s="2"/>
      <c r="I33" s="3" t="s">
        <v>66</v>
      </c>
      <c r="J33" s="4">
        <v>522981400</v>
      </c>
      <c r="K33" s="4">
        <v>507224600</v>
      </c>
      <c r="L33" s="4">
        <v>15756800</v>
      </c>
      <c r="M33" s="4">
        <v>507224600</v>
      </c>
      <c r="N33" s="6">
        <f t="shared" si="2"/>
        <v>0.96987120383248815</v>
      </c>
      <c r="O33" s="4">
        <v>507224600</v>
      </c>
      <c r="P33" s="6">
        <f t="shared" si="3"/>
        <v>0.96987120383248815</v>
      </c>
      <c r="Q33" s="4">
        <v>450101100</v>
      </c>
      <c r="R33" s="6">
        <f t="shared" si="4"/>
        <v>0.8606445659444103</v>
      </c>
      <c r="S33" s="4">
        <f t="shared" si="5"/>
        <v>57123500</v>
      </c>
    </row>
    <row r="34" spans="1:19" ht="47.25" x14ac:dyDescent="0.25">
      <c r="A34" s="8" t="s">
        <v>15</v>
      </c>
      <c r="B34" s="8" t="s">
        <v>16</v>
      </c>
      <c r="C34" s="8" t="s">
        <v>16</v>
      </c>
      <c r="D34" s="8" t="s">
        <v>21</v>
      </c>
      <c r="E34" s="8"/>
      <c r="F34" s="8"/>
      <c r="G34" s="8"/>
      <c r="H34" s="8"/>
      <c r="I34" s="9" t="s">
        <v>22</v>
      </c>
      <c r="J34" s="5">
        <v>6754570525</v>
      </c>
      <c r="K34" s="5">
        <v>5456590743</v>
      </c>
      <c r="L34" s="5">
        <v>1297979782</v>
      </c>
      <c r="M34" s="5">
        <v>5456590743</v>
      </c>
      <c r="N34" s="6">
        <f t="shared" si="2"/>
        <v>0.80783681550204856</v>
      </c>
      <c r="O34" s="5">
        <v>5456590743</v>
      </c>
      <c r="P34" s="6">
        <f t="shared" si="3"/>
        <v>0.80783681550204856</v>
      </c>
      <c r="Q34" s="5">
        <v>5456590743</v>
      </c>
      <c r="R34" s="6">
        <f t="shared" si="4"/>
        <v>0.80783681550204856</v>
      </c>
      <c r="S34" s="5">
        <f t="shared" si="5"/>
        <v>0</v>
      </c>
    </row>
    <row r="35" spans="1:19" ht="15.75" x14ac:dyDescent="0.25">
      <c r="A35" s="2" t="s">
        <v>15</v>
      </c>
      <c r="B35" s="2" t="s">
        <v>16</v>
      </c>
      <c r="C35" s="2" t="s">
        <v>16</v>
      </c>
      <c r="D35" s="2" t="s">
        <v>21</v>
      </c>
      <c r="E35" s="2" t="s">
        <v>40</v>
      </c>
      <c r="F35" s="2" t="s">
        <v>40</v>
      </c>
      <c r="G35" s="2"/>
      <c r="H35" s="2"/>
      <c r="I35" s="3" t="s">
        <v>65</v>
      </c>
      <c r="J35" s="4">
        <v>2156291839</v>
      </c>
      <c r="K35" s="4">
        <v>1856278759</v>
      </c>
      <c r="L35" s="4">
        <v>300013080</v>
      </c>
      <c r="M35" s="4">
        <v>1856278759</v>
      </c>
      <c r="N35" s="6">
        <f t="shared" si="2"/>
        <v>0.8608661988262527</v>
      </c>
      <c r="O35" s="4">
        <v>1856278759</v>
      </c>
      <c r="P35" s="6">
        <f t="shared" si="3"/>
        <v>0.8608661988262527</v>
      </c>
      <c r="Q35" s="4">
        <v>1856278759</v>
      </c>
      <c r="R35" s="6">
        <f t="shared" si="4"/>
        <v>0.8608661988262527</v>
      </c>
      <c r="S35" s="4">
        <f t="shared" si="5"/>
        <v>0</v>
      </c>
    </row>
    <row r="36" spans="1:19" ht="31.5" x14ac:dyDescent="0.25">
      <c r="A36" s="2" t="s">
        <v>15</v>
      </c>
      <c r="B36" s="2" t="s">
        <v>16</v>
      </c>
      <c r="C36" s="2" t="s">
        <v>16</v>
      </c>
      <c r="D36" s="2" t="s">
        <v>21</v>
      </c>
      <c r="E36" s="2" t="s">
        <v>40</v>
      </c>
      <c r="F36" s="2" t="s">
        <v>25</v>
      </c>
      <c r="G36" s="2"/>
      <c r="H36" s="2"/>
      <c r="I36" s="3" t="s">
        <v>64</v>
      </c>
      <c r="J36" s="4">
        <v>1465000000</v>
      </c>
      <c r="K36" s="4">
        <v>1059299403</v>
      </c>
      <c r="L36" s="4">
        <v>405700597</v>
      </c>
      <c r="M36" s="4">
        <v>1059299403</v>
      </c>
      <c r="N36" s="6">
        <f t="shared" si="2"/>
        <v>0.72307126484641637</v>
      </c>
      <c r="O36" s="4">
        <v>1059299403</v>
      </c>
      <c r="P36" s="6">
        <f t="shared" si="3"/>
        <v>0.72307126484641637</v>
      </c>
      <c r="Q36" s="4">
        <v>1059299403</v>
      </c>
      <c r="R36" s="6">
        <f t="shared" si="4"/>
        <v>0.72307126484641637</v>
      </c>
      <c r="S36" s="4">
        <f t="shared" si="5"/>
        <v>0</v>
      </c>
    </row>
    <row r="37" spans="1:19" ht="31.5" x14ac:dyDescent="0.25">
      <c r="A37" s="2" t="s">
        <v>15</v>
      </c>
      <c r="B37" s="2" t="s">
        <v>16</v>
      </c>
      <c r="C37" s="2" t="s">
        <v>16</v>
      </c>
      <c r="D37" s="2" t="s">
        <v>21</v>
      </c>
      <c r="E37" s="2" t="s">
        <v>40</v>
      </c>
      <c r="F37" s="2" t="s">
        <v>37</v>
      </c>
      <c r="G37" s="2"/>
      <c r="H37" s="2"/>
      <c r="I37" s="3" t="s">
        <v>63</v>
      </c>
      <c r="J37" s="4">
        <v>231636665</v>
      </c>
      <c r="K37" s="4">
        <v>217702224</v>
      </c>
      <c r="L37" s="4">
        <v>13934441</v>
      </c>
      <c r="M37" s="4">
        <v>217702224</v>
      </c>
      <c r="N37" s="6">
        <f t="shared" si="2"/>
        <v>0.93984354333542142</v>
      </c>
      <c r="O37" s="4">
        <v>217702224</v>
      </c>
      <c r="P37" s="6">
        <f t="shared" si="3"/>
        <v>0.93984354333542142</v>
      </c>
      <c r="Q37" s="4">
        <v>217702224</v>
      </c>
      <c r="R37" s="6">
        <f t="shared" si="4"/>
        <v>0.93984354333542142</v>
      </c>
      <c r="S37" s="4">
        <f t="shared" si="5"/>
        <v>0</v>
      </c>
    </row>
    <row r="38" spans="1:19" ht="15.75" x14ac:dyDescent="0.25">
      <c r="A38" s="2" t="s">
        <v>15</v>
      </c>
      <c r="B38" s="2" t="s">
        <v>16</v>
      </c>
      <c r="C38" s="2" t="s">
        <v>16</v>
      </c>
      <c r="D38" s="2" t="s">
        <v>21</v>
      </c>
      <c r="E38" s="2" t="s">
        <v>25</v>
      </c>
      <c r="F38" s="2"/>
      <c r="G38" s="2"/>
      <c r="H38" s="2"/>
      <c r="I38" s="3" t="s">
        <v>62</v>
      </c>
      <c r="J38" s="4">
        <v>1517088666</v>
      </c>
      <c r="K38" s="4">
        <v>1237730971</v>
      </c>
      <c r="L38" s="4">
        <v>279357695</v>
      </c>
      <c r="M38" s="4">
        <v>1237730971</v>
      </c>
      <c r="N38" s="6">
        <f t="shared" si="2"/>
        <v>0.81585934872444699</v>
      </c>
      <c r="O38" s="4">
        <v>1237730971</v>
      </c>
      <c r="P38" s="6">
        <f t="shared" si="3"/>
        <v>0.81585934872444699</v>
      </c>
      <c r="Q38" s="4">
        <v>1237730971</v>
      </c>
      <c r="R38" s="6">
        <f t="shared" si="4"/>
        <v>0.81585934872444699</v>
      </c>
      <c r="S38" s="4">
        <f t="shared" si="5"/>
        <v>0</v>
      </c>
    </row>
    <row r="39" spans="1:19" ht="15.75" x14ac:dyDescent="0.25">
      <c r="A39" s="2" t="s">
        <v>15</v>
      </c>
      <c r="B39" s="2" t="s">
        <v>16</v>
      </c>
      <c r="C39" s="2" t="s">
        <v>16</v>
      </c>
      <c r="D39" s="2" t="s">
        <v>21</v>
      </c>
      <c r="E39" s="2" t="s">
        <v>49</v>
      </c>
      <c r="F39" s="2"/>
      <c r="G39" s="2"/>
      <c r="H39" s="2"/>
      <c r="I39" s="3" t="s">
        <v>61</v>
      </c>
      <c r="J39" s="4">
        <v>14998050</v>
      </c>
      <c r="K39" s="4">
        <v>9780121</v>
      </c>
      <c r="L39" s="4">
        <v>5217929</v>
      </c>
      <c r="M39" s="4">
        <v>9780121</v>
      </c>
      <c r="N39" s="6">
        <f t="shared" si="2"/>
        <v>0.65209283873570234</v>
      </c>
      <c r="O39" s="4">
        <v>9780121</v>
      </c>
      <c r="P39" s="6">
        <f t="shared" si="3"/>
        <v>0.65209283873570234</v>
      </c>
      <c r="Q39" s="4">
        <v>9780121</v>
      </c>
      <c r="R39" s="6">
        <f t="shared" si="4"/>
        <v>0.65209283873570234</v>
      </c>
      <c r="S39" s="4">
        <f t="shared" si="5"/>
        <v>0</v>
      </c>
    </row>
    <row r="40" spans="1:19" ht="15.75" x14ac:dyDescent="0.25">
      <c r="A40" s="2" t="s">
        <v>15</v>
      </c>
      <c r="B40" s="2" t="s">
        <v>16</v>
      </c>
      <c r="C40" s="2" t="s">
        <v>16</v>
      </c>
      <c r="D40" s="2" t="s">
        <v>21</v>
      </c>
      <c r="E40" s="2" t="s">
        <v>60</v>
      </c>
      <c r="F40" s="2"/>
      <c r="G40" s="2"/>
      <c r="H40" s="2"/>
      <c r="I40" s="3" t="s">
        <v>59</v>
      </c>
      <c r="J40" s="4">
        <v>381504390</v>
      </c>
      <c r="K40" s="4">
        <v>375019767</v>
      </c>
      <c r="L40" s="4">
        <v>6484623</v>
      </c>
      <c r="M40" s="4">
        <v>375019767</v>
      </c>
      <c r="N40" s="6">
        <f t="shared" si="2"/>
        <v>0.98300249441428444</v>
      </c>
      <c r="O40" s="4">
        <v>375019767</v>
      </c>
      <c r="P40" s="6">
        <f t="shared" si="3"/>
        <v>0.98300249441428444</v>
      </c>
      <c r="Q40" s="4">
        <v>375019767</v>
      </c>
      <c r="R40" s="6">
        <f t="shared" si="4"/>
        <v>0.98300249441428444</v>
      </c>
      <c r="S40" s="4">
        <f t="shared" si="5"/>
        <v>0</v>
      </c>
    </row>
    <row r="41" spans="1:19" ht="15.75" x14ac:dyDescent="0.25">
      <c r="A41" s="2" t="s">
        <v>15</v>
      </c>
      <c r="B41" s="2" t="s">
        <v>16</v>
      </c>
      <c r="C41" s="2" t="s">
        <v>16</v>
      </c>
      <c r="D41" s="2" t="s">
        <v>21</v>
      </c>
      <c r="E41" s="2" t="s">
        <v>58</v>
      </c>
      <c r="F41" s="2"/>
      <c r="G41" s="2"/>
      <c r="H41" s="2"/>
      <c r="I41" s="3" t="s">
        <v>57</v>
      </c>
      <c r="J41" s="4">
        <v>988050915</v>
      </c>
      <c r="K41" s="4">
        <v>700779498</v>
      </c>
      <c r="L41" s="4">
        <v>287271417</v>
      </c>
      <c r="M41" s="4">
        <v>700779498</v>
      </c>
      <c r="N41" s="6">
        <f t="shared" si="2"/>
        <v>0.70925443958523127</v>
      </c>
      <c r="O41" s="4">
        <v>700779498</v>
      </c>
      <c r="P41" s="6">
        <f t="shared" si="3"/>
        <v>0.70925443958523127</v>
      </c>
      <c r="Q41" s="4">
        <v>700779498</v>
      </c>
      <c r="R41" s="6">
        <f t="shared" si="4"/>
        <v>0.70925443958523127</v>
      </c>
      <c r="S41" s="4">
        <f t="shared" si="5"/>
        <v>0</v>
      </c>
    </row>
    <row r="42" spans="1:19" ht="31.5" x14ac:dyDescent="0.25">
      <c r="A42" s="8" t="s">
        <v>15</v>
      </c>
      <c r="B42" s="8" t="s">
        <v>19</v>
      </c>
      <c r="C42" s="8"/>
      <c r="D42" s="8"/>
      <c r="E42" s="8"/>
      <c r="F42" s="8"/>
      <c r="G42" s="8"/>
      <c r="H42" s="8"/>
      <c r="I42" s="9" t="s">
        <v>23</v>
      </c>
      <c r="J42" s="5">
        <v>2189758230</v>
      </c>
      <c r="K42" s="5">
        <v>1667127667</v>
      </c>
      <c r="L42" s="5">
        <v>522630563</v>
      </c>
      <c r="M42" s="5">
        <v>1667127667</v>
      </c>
      <c r="N42" s="6">
        <f t="shared" si="2"/>
        <v>0.76132955874311292</v>
      </c>
      <c r="O42" s="5">
        <v>1667127667</v>
      </c>
      <c r="P42" s="6">
        <f t="shared" si="3"/>
        <v>0.76132955874311292</v>
      </c>
      <c r="Q42" s="5">
        <v>1667127667</v>
      </c>
      <c r="R42" s="6">
        <f t="shared" si="4"/>
        <v>0.76132955874311292</v>
      </c>
      <c r="S42" s="5">
        <f t="shared" si="5"/>
        <v>0</v>
      </c>
    </row>
    <row r="43" spans="1:19" ht="31.5" x14ac:dyDescent="0.25">
      <c r="A43" s="2" t="s">
        <v>15</v>
      </c>
      <c r="B43" s="2" t="s">
        <v>19</v>
      </c>
      <c r="C43" s="2" t="s">
        <v>19</v>
      </c>
      <c r="D43" s="2" t="s">
        <v>19</v>
      </c>
      <c r="E43" s="2" t="s">
        <v>56</v>
      </c>
      <c r="F43" s="2" t="s">
        <v>54</v>
      </c>
      <c r="G43" s="2"/>
      <c r="H43" s="2"/>
      <c r="I43" s="3" t="s">
        <v>55</v>
      </c>
      <c r="J43" s="4">
        <v>20000000</v>
      </c>
      <c r="K43" s="4">
        <v>2954000</v>
      </c>
      <c r="L43" s="4">
        <v>17046000</v>
      </c>
      <c r="M43" s="4">
        <v>2954000</v>
      </c>
      <c r="N43" s="6">
        <f t="shared" si="2"/>
        <v>0.1477</v>
      </c>
      <c r="O43" s="4">
        <v>2954000</v>
      </c>
      <c r="P43" s="6">
        <f t="shared" si="3"/>
        <v>0.1477</v>
      </c>
      <c r="Q43" s="4">
        <v>2954000</v>
      </c>
      <c r="R43" s="6">
        <f t="shared" si="4"/>
        <v>0.1477</v>
      </c>
      <c r="S43" s="4">
        <f t="shared" si="5"/>
        <v>0</v>
      </c>
    </row>
    <row r="44" spans="1:19" ht="31.5" x14ac:dyDescent="0.25">
      <c r="A44" s="2" t="s">
        <v>15</v>
      </c>
      <c r="B44" s="2" t="s">
        <v>19</v>
      </c>
      <c r="C44" s="2" t="s">
        <v>19</v>
      </c>
      <c r="D44" s="2" t="s">
        <v>19</v>
      </c>
      <c r="E44" s="2" t="s">
        <v>54</v>
      </c>
      <c r="F44" s="2" t="s">
        <v>40</v>
      </c>
      <c r="G44" s="2"/>
      <c r="H44" s="2"/>
      <c r="I44" s="3" t="s">
        <v>53</v>
      </c>
      <c r="J44" s="4">
        <v>500000</v>
      </c>
      <c r="K44" s="4">
        <v>121900</v>
      </c>
      <c r="L44" s="4">
        <v>378100</v>
      </c>
      <c r="M44" s="4">
        <v>121900</v>
      </c>
      <c r="N44" s="6">
        <f t="shared" si="2"/>
        <v>0.24379999999999999</v>
      </c>
      <c r="O44" s="4">
        <v>121900</v>
      </c>
      <c r="P44" s="6">
        <f t="shared" si="3"/>
        <v>0.24379999999999999</v>
      </c>
      <c r="Q44" s="4">
        <v>121900</v>
      </c>
      <c r="R44" s="6">
        <f t="shared" si="4"/>
        <v>0.24379999999999999</v>
      </c>
      <c r="S44" s="4">
        <f t="shared" si="5"/>
        <v>0</v>
      </c>
    </row>
    <row r="45" spans="1:19" ht="31.5" x14ac:dyDescent="0.25">
      <c r="A45" s="2" t="s">
        <v>15</v>
      </c>
      <c r="B45" s="2" t="s">
        <v>19</v>
      </c>
      <c r="C45" s="2" t="s">
        <v>19</v>
      </c>
      <c r="D45" s="2" t="s">
        <v>19</v>
      </c>
      <c r="E45" s="2" t="s">
        <v>50</v>
      </c>
      <c r="F45" s="2" t="s">
        <v>25</v>
      </c>
      <c r="G45" s="2"/>
      <c r="H45" s="2"/>
      <c r="I45" s="3" t="s">
        <v>52</v>
      </c>
      <c r="J45" s="4">
        <v>301748800</v>
      </c>
      <c r="K45" s="4">
        <v>279686670</v>
      </c>
      <c r="L45" s="4">
        <v>22062130</v>
      </c>
      <c r="M45" s="4">
        <v>279686670</v>
      </c>
      <c r="N45" s="6">
        <f t="shared" si="2"/>
        <v>0.92688577386223248</v>
      </c>
      <c r="O45" s="4">
        <v>279686670</v>
      </c>
      <c r="P45" s="6">
        <f t="shared" si="3"/>
        <v>0.92688577386223248</v>
      </c>
      <c r="Q45" s="4">
        <v>279686670</v>
      </c>
      <c r="R45" s="6">
        <f t="shared" si="4"/>
        <v>0.92688577386223248</v>
      </c>
      <c r="S45" s="4">
        <f t="shared" si="5"/>
        <v>0</v>
      </c>
    </row>
    <row r="46" spans="1:19" ht="47.25" x14ac:dyDescent="0.25">
      <c r="A46" s="2" t="s">
        <v>15</v>
      </c>
      <c r="B46" s="2" t="s">
        <v>19</v>
      </c>
      <c r="C46" s="2" t="s">
        <v>19</v>
      </c>
      <c r="D46" s="2" t="s">
        <v>19</v>
      </c>
      <c r="E46" s="2" t="s">
        <v>50</v>
      </c>
      <c r="F46" s="2" t="s">
        <v>37</v>
      </c>
      <c r="G46" s="2"/>
      <c r="H46" s="2"/>
      <c r="I46" s="3" t="s">
        <v>51</v>
      </c>
      <c r="J46" s="4">
        <v>596640840</v>
      </c>
      <c r="K46" s="4">
        <v>352868417</v>
      </c>
      <c r="L46" s="4">
        <v>243772423</v>
      </c>
      <c r="M46" s="4">
        <v>352868417</v>
      </c>
      <c r="N46" s="6">
        <f t="shared" si="2"/>
        <v>0.59142518135365996</v>
      </c>
      <c r="O46" s="4">
        <v>352868417</v>
      </c>
      <c r="P46" s="6">
        <f t="shared" si="3"/>
        <v>0.59142518135365996</v>
      </c>
      <c r="Q46" s="4">
        <v>352868417</v>
      </c>
      <c r="R46" s="6">
        <f t="shared" si="4"/>
        <v>0.59142518135365996</v>
      </c>
      <c r="S46" s="4">
        <f t="shared" si="5"/>
        <v>0</v>
      </c>
    </row>
    <row r="47" spans="1:19" ht="15.75" x14ac:dyDescent="0.25">
      <c r="A47" s="2" t="s">
        <v>15</v>
      </c>
      <c r="B47" s="2" t="s">
        <v>19</v>
      </c>
      <c r="C47" s="2" t="s">
        <v>19</v>
      </c>
      <c r="D47" s="2" t="s">
        <v>19</v>
      </c>
      <c r="E47" s="2" t="s">
        <v>50</v>
      </c>
      <c r="F47" s="2" t="s">
        <v>49</v>
      </c>
      <c r="G47" s="2"/>
      <c r="H47" s="2"/>
      <c r="I47" s="3" t="s">
        <v>48</v>
      </c>
      <c r="J47" s="4">
        <v>571346479</v>
      </c>
      <c r="K47" s="4">
        <v>391828500</v>
      </c>
      <c r="L47" s="4">
        <v>179517979</v>
      </c>
      <c r="M47" s="4">
        <v>391828500</v>
      </c>
      <c r="N47" s="6">
        <f t="shared" si="2"/>
        <v>0.68579839799800357</v>
      </c>
      <c r="O47" s="4">
        <v>391828500</v>
      </c>
      <c r="P47" s="6">
        <f t="shared" si="3"/>
        <v>0.68579839799800357</v>
      </c>
      <c r="Q47" s="4">
        <v>391828500</v>
      </c>
      <c r="R47" s="6">
        <f t="shared" si="4"/>
        <v>0.68579839799800357</v>
      </c>
      <c r="S47" s="4">
        <f t="shared" si="5"/>
        <v>0</v>
      </c>
    </row>
    <row r="48" spans="1:19" ht="15.75" x14ac:dyDescent="0.25">
      <c r="A48" s="2" t="s">
        <v>15</v>
      </c>
      <c r="B48" s="2" t="s">
        <v>19</v>
      </c>
      <c r="C48" s="2" t="s">
        <v>19</v>
      </c>
      <c r="D48" s="2" t="s">
        <v>19</v>
      </c>
      <c r="E48" s="2" t="s">
        <v>46</v>
      </c>
      <c r="F48" s="2" t="s">
        <v>25</v>
      </c>
      <c r="G48" s="2"/>
      <c r="H48" s="2"/>
      <c r="I48" s="3" t="s">
        <v>47</v>
      </c>
      <c r="J48" s="4">
        <v>669653521</v>
      </c>
      <c r="K48" s="4">
        <v>619358280</v>
      </c>
      <c r="L48" s="4">
        <v>50295241</v>
      </c>
      <c r="M48" s="4">
        <v>619358280</v>
      </c>
      <c r="N48" s="6">
        <f t="shared" si="2"/>
        <v>0.92489363615247833</v>
      </c>
      <c r="O48" s="4">
        <v>619358280</v>
      </c>
      <c r="P48" s="6">
        <f t="shared" si="3"/>
        <v>0.92489363615247833</v>
      </c>
      <c r="Q48" s="4">
        <v>619358280</v>
      </c>
      <c r="R48" s="6">
        <f t="shared" si="4"/>
        <v>0.92489363615247833</v>
      </c>
      <c r="S48" s="4">
        <f t="shared" si="5"/>
        <v>0</v>
      </c>
    </row>
    <row r="49" spans="1:19" ht="47.25" x14ac:dyDescent="0.25">
      <c r="A49" s="2" t="s">
        <v>15</v>
      </c>
      <c r="B49" s="2" t="s">
        <v>19</v>
      </c>
      <c r="C49" s="2" t="s">
        <v>19</v>
      </c>
      <c r="D49" s="2" t="s">
        <v>19</v>
      </c>
      <c r="E49" s="2" t="s">
        <v>46</v>
      </c>
      <c r="F49" s="2" t="s">
        <v>37</v>
      </c>
      <c r="G49" s="2"/>
      <c r="H49" s="2"/>
      <c r="I49" s="3" t="s">
        <v>45</v>
      </c>
      <c r="J49" s="4">
        <v>29868590</v>
      </c>
      <c r="K49" s="4">
        <v>20309900</v>
      </c>
      <c r="L49" s="4">
        <v>9558690</v>
      </c>
      <c r="M49" s="4">
        <v>20309900</v>
      </c>
      <c r="N49" s="6">
        <f t="shared" si="2"/>
        <v>0.67997518463375739</v>
      </c>
      <c r="O49" s="4">
        <v>20309900</v>
      </c>
      <c r="P49" s="6">
        <f t="shared" si="3"/>
        <v>0.67997518463375739</v>
      </c>
      <c r="Q49" s="4">
        <v>20309900</v>
      </c>
      <c r="R49" s="6">
        <f t="shared" si="4"/>
        <v>0.67997518463375739</v>
      </c>
      <c r="S49" s="4">
        <f t="shared" si="5"/>
        <v>0</v>
      </c>
    </row>
    <row r="50" spans="1:19" ht="15.75" x14ac:dyDescent="0.25">
      <c r="A50" s="8" t="s">
        <v>15</v>
      </c>
      <c r="B50" s="8" t="s">
        <v>21</v>
      </c>
      <c r="C50" s="8"/>
      <c r="D50" s="8"/>
      <c r="E50" s="8"/>
      <c r="F50" s="8"/>
      <c r="G50" s="8"/>
      <c r="H50" s="8"/>
      <c r="I50" s="9" t="s">
        <v>91</v>
      </c>
      <c r="J50" s="5">
        <f>+J51+J53+J55+J58</f>
        <v>25505082268</v>
      </c>
      <c r="K50" s="5">
        <f t="shared" ref="K50:Q50" si="7">+K51+K53+K55+K58</f>
        <v>16863598378.43</v>
      </c>
      <c r="L50" s="5">
        <f t="shared" si="7"/>
        <v>8641483889.5699997</v>
      </c>
      <c r="M50" s="5">
        <f t="shared" si="7"/>
        <v>16863598378.43</v>
      </c>
      <c r="N50" s="6">
        <f t="shared" si="2"/>
        <v>0.6611858060770871</v>
      </c>
      <c r="O50" s="5">
        <f t="shared" si="7"/>
        <v>16863598378.43</v>
      </c>
      <c r="P50" s="6">
        <f t="shared" si="3"/>
        <v>0.6611858060770871</v>
      </c>
      <c r="Q50" s="5">
        <f t="shared" si="7"/>
        <v>16749631252.43</v>
      </c>
      <c r="R50" s="6">
        <f t="shared" si="4"/>
        <v>0.65671739759275183</v>
      </c>
      <c r="S50" s="5">
        <f t="shared" si="5"/>
        <v>113967126</v>
      </c>
    </row>
    <row r="51" spans="1:19" ht="31.5" x14ac:dyDescent="0.25">
      <c r="A51" s="2" t="s">
        <v>15</v>
      </c>
      <c r="B51" s="2" t="s">
        <v>21</v>
      </c>
      <c r="C51" s="2" t="s">
        <v>24</v>
      </c>
      <c r="D51" s="2" t="s">
        <v>19</v>
      </c>
      <c r="E51" s="2" t="s">
        <v>25</v>
      </c>
      <c r="F51" s="2"/>
      <c r="G51" s="2"/>
      <c r="H51" s="2"/>
      <c r="I51" s="3" t="s">
        <v>26</v>
      </c>
      <c r="J51" s="4">
        <v>2056523743</v>
      </c>
      <c r="K51" s="4">
        <v>1963438146.4300001</v>
      </c>
      <c r="L51" s="4">
        <v>93085596.569999993</v>
      </c>
      <c r="M51" s="4">
        <v>1963438146.4300001</v>
      </c>
      <c r="N51" s="6">
        <f t="shared" si="2"/>
        <v>0.95473643477891035</v>
      </c>
      <c r="O51" s="4">
        <v>1963438146.4300001</v>
      </c>
      <c r="P51" s="6">
        <f t="shared" si="3"/>
        <v>0.95473643477891035</v>
      </c>
      <c r="Q51" s="4">
        <v>1963438146.4300001</v>
      </c>
      <c r="R51" s="6">
        <f t="shared" si="4"/>
        <v>0.95473643477891035</v>
      </c>
      <c r="S51" s="4">
        <f t="shared" si="5"/>
        <v>0</v>
      </c>
    </row>
    <row r="52" spans="1:19" ht="47.25" x14ac:dyDescent="0.25">
      <c r="A52" s="2" t="s">
        <v>15</v>
      </c>
      <c r="B52" s="2" t="s">
        <v>21</v>
      </c>
      <c r="C52" s="2" t="s">
        <v>24</v>
      </c>
      <c r="D52" s="2" t="s">
        <v>19</v>
      </c>
      <c r="E52" s="2" t="s">
        <v>25</v>
      </c>
      <c r="F52" s="2" t="s">
        <v>25</v>
      </c>
      <c r="G52" s="2"/>
      <c r="H52" s="2"/>
      <c r="I52" s="3" t="s">
        <v>44</v>
      </c>
      <c r="J52" s="4">
        <v>2056523743</v>
      </c>
      <c r="K52" s="4">
        <v>1963438146.4300001</v>
      </c>
      <c r="L52" s="4">
        <v>93085596.569999993</v>
      </c>
      <c r="M52" s="4">
        <v>1963438146.4300001</v>
      </c>
      <c r="N52" s="6">
        <f t="shared" si="2"/>
        <v>0.95473643477891035</v>
      </c>
      <c r="O52" s="4">
        <v>1963438146.4300001</v>
      </c>
      <c r="P52" s="6">
        <f t="shared" si="3"/>
        <v>0.95473643477891035</v>
      </c>
      <c r="Q52" s="4">
        <v>1963438146.4300001</v>
      </c>
      <c r="R52" s="6">
        <f t="shared" si="4"/>
        <v>0.95473643477891035</v>
      </c>
      <c r="S52" s="4">
        <f t="shared" si="5"/>
        <v>0</v>
      </c>
    </row>
    <row r="53" spans="1:19" ht="31.5" x14ac:dyDescent="0.25">
      <c r="A53" s="2" t="s">
        <v>15</v>
      </c>
      <c r="B53" s="2" t="s">
        <v>21</v>
      </c>
      <c r="C53" s="2" t="s">
        <v>24</v>
      </c>
      <c r="D53" s="2" t="s">
        <v>19</v>
      </c>
      <c r="E53" s="2" t="s">
        <v>27</v>
      </c>
      <c r="F53" s="2"/>
      <c r="G53" s="2"/>
      <c r="H53" s="2"/>
      <c r="I53" s="3" t="s">
        <v>28</v>
      </c>
      <c r="J53" s="4">
        <v>3341783000</v>
      </c>
      <c r="K53" s="4">
        <v>3226782000</v>
      </c>
      <c r="L53" s="4">
        <v>115001000</v>
      </c>
      <c r="M53" s="4">
        <v>3226782000</v>
      </c>
      <c r="N53" s="6">
        <f t="shared" si="2"/>
        <v>0.96558693368181003</v>
      </c>
      <c r="O53" s="4">
        <v>3226782000</v>
      </c>
      <c r="P53" s="6">
        <f t="shared" si="3"/>
        <v>0.96558693368181003</v>
      </c>
      <c r="Q53" s="4">
        <v>3226782000</v>
      </c>
      <c r="R53" s="6">
        <f t="shared" si="4"/>
        <v>0.96558693368181003</v>
      </c>
      <c r="S53" s="4">
        <f t="shared" si="5"/>
        <v>0</v>
      </c>
    </row>
    <row r="54" spans="1:19" ht="31.5" x14ac:dyDescent="0.25">
      <c r="A54" s="2" t="s">
        <v>15</v>
      </c>
      <c r="B54" s="2" t="s">
        <v>21</v>
      </c>
      <c r="C54" s="2" t="s">
        <v>24</v>
      </c>
      <c r="D54" s="2" t="s">
        <v>19</v>
      </c>
      <c r="E54" s="2" t="s">
        <v>27</v>
      </c>
      <c r="F54" s="2" t="s">
        <v>25</v>
      </c>
      <c r="G54" s="2"/>
      <c r="H54" s="2"/>
      <c r="I54" s="3" t="s">
        <v>43</v>
      </c>
      <c r="J54" s="4">
        <v>3341783000</v>
      </c>
      <c r="K54" s="4">
        <v>3226782000</v>
      </c>
      <c r="L54" s="4">
        <v>115001000</v>
      </c>
      <c r="M54" s="4">
        <v>3226782000</v>
      </c>
      <c r="N54" s="6">
        <f t="shared" si="2"/>
        <v>0.96558693368181003</v>
      </c>
      <c r="O54" s="4">
        <v>3226782000</v>
      </c>
      <c r="P54" s="6">
        <f t="shared" si="3"/>
        <v>0.96558693368181003</v>
      </c>
      <c r="Q54" s="4">
        <v>3226782000</v>
      </c>
      <c r="R54" s="6">
        <f t="shared" si="4"/>
        <v>0.96558693368181003</v>
      </c>
      <c r="S54" s="4">
        <f t="shared" si="5"/>
        <v>0</v>
      </c>
    </row>
    <row r="55" spans="1:19" ht="47.25" x14ac:dyDescent="0.25">
      <c r="A55" s="2" t="s">
        <v>15</v>
      </c>
      <c r="B55" s="2" t="s">
        <v>21</v>
      </c>
      <c r="C55" s="2" t="s">
        <v>24</v>
      </c>
      <c r="D55" s="2" t="s">
        <v>19</v>
      </c>
      <c r="E55" s="2" t="s">
        <v>29</v>
      </c>
      <c r="F55" s="2"/>
      <c r="G55" s="2"/>
      <c r="H55" s="2"/>
      <c r="I55" s="3" t="s">
        <v>30</v>
      </c>
      <c r="J55" s="4">
        <v>144484525</v>
      </c>
      <c r="K55" s="4">
        <v>110967381</v>
      </c>
      <c r="L55" s="4">
        <v>33517144</v>
      </c>
      <c r="M55" s="4">
        <v>110967381</v>
      </c>
      <c r="N55" s="6">
        <f t="shared" si="2"/>
        <v>0.76802260311268633</v>
      </c>
      <c r="O55" s="4">
        <v>110967381</v>
      </c>
      <c r="P55" s="6">
        <f t="shared" si="3"/>
        <v>0.76802260311268633</v>
      </c>
      <c r="Q55" s="4">
        <v>110967381</v>
      </c>
      <c r="R55" s="6">
        <f t="shared" si="4"/>
        <v>0.76802260311268633</v>
      </c>
      <c r="S55" s="4">
        <f t="shared" si="5"/>
        <v>0</v>
      </c>
    </row>
    <row r="56" spans="1:19" ht="31.5" x14ac:dyDescent="0.25">
      <c r="A56" s="2" t="s">
        <v>15</v>
      </c>
      <c r="B56" s="2" t="s">
        <v>21</v>
      </c>
      <c r="C56" s="2" t="s">
        <v>24</v>
      </c>
      <c r="D56" s="2" t="s">
        <v>19</v>
      </c>
      <c r="E56" s="2" t="s">
        <v>29</v>
      </c>
      <c r="F56" s="2" t="s">
        <v>40</v>
      </c>
      <c r="G56" s="2"/>
      <c r="H56" s="2"/>
      <c r="I56" s="3" t="s">
        <v>42</v>
      </c>
      <c r="J56" s="4">
        <v>57108177</v>
      </c>
      <c r="K56" s="4">
        <v>32912733</v>
      </c>
      <c r="L56" s="4">
        <v>24195444</v>
      </c>
      <c r="M56" s="4">
        <v>32912733</v>
      </c>
      <c r="N56" s="6">
        <f t="shared" si="2"/>
        <v>0.5763225991262162</v>
      </c>
      <c r="O56" s="4">
        <v>32912733</v>
      </c>
      <c r="P56" s="6">
        <f t="shared" si="3"/>
        <v>0.5763225991262162</v>
      </c>
      <c r="Q56" s="4">
        <v>32912733</v>
      </c>
      <c r="R56" s="6">
        <f t="shared" si="4"/>
        <v>0.5763225991262162</v>
      </c>
      <c r="S56" s="4">
        <f t="shared" si="5"/>
        <v>0</v>
      </c>
    </row>
    <row r="57" spans="1:19" ht="31.5" x14ac:dyDescent="0.25">
      <c r="A57" s="2" t="s">
        <v>15</v>
      </c>
      <c r="B57" s="2" t="s">
        <v>21</v>
      </c>
      <c r="C57" s="2" t="s">
        <v>24</v>
      </c>
      <c r="D57" s="2" t="s">
        <v>19</v>
      </c>
      <c r="E57" s="2" t="s">
        <v>29</v>
      </c>
      <c r="F57" s="2" t="s">
        <v>25</v>
      </c>
      <c r="G57" s="2"/>
      <c r="H57" s="2"/>
      <c r="I57" s="3" t="s">
        <v>41</v>
      </c>
      <c r="J57" s="4">
        <v>87376348</v>
      </c>
      <c r="K57" s="4">
        <v>78054648</v>
      </c>
      <c r="L57" s="4">
        <v>9321700</v>
      </c>
      <c r="M57" s="4">
        <v>78054648</v>
      </c>
      <c r="N57" s="6">
        <f t="shared" si="2"/>
        <v>0.89331552286895766</v>
      </c>
      <c r="O57" s="4">
        <v>78054648</v>
      </c>
      <c r="P57" s="6">
        <f t="shared" si="3"/>
        <v>0.89331552286895766</v>
      </c>
      <c r="Q57" s="4">
        <v>78054648</v>
      </c>
      <c r="R57" s="6">
        <f t="shared" si="4"/>
        <v>0.89331552286895766</v>
      </c>
      <c r="S57" s="4">
        <f t="shared" si="5"/>
        <v>0</v>
      </c>
    </row>
    <row r="58" spans="1:19" ht="31.5" x14ac:dyDescent="0.25">
      <c r="A58" s="8" t="s">
        <v>15</v>
      </c>
      <c r="B58" s="8" t="s">
        <v>21</v>
      </c>
      <c r="C58" s="8" t="s">
        <v>17</v>
      </c>
      <c r="D58" s="8"/>
      <c r="E58" s="8"/>
      <c r="F58" s="8"/>
      <c r="G58" s="8"/>
      <c r="H58" s="8"/>
      <c r="I58" s="9" t="s">
        <v>31</v>
      </c>
      <c r="J58" s="5">
        <v>19962291000</v>
      </c>
      <c r="K58" s="5">
        <v>11562410851</v>
      </c>
      <c r="L58" s="5">
        <v>8399880149</v>
      </c>
      <c r="M58" s="5">
        <v>11562410851</v>
      </c>
      <c r="N58" s="6">
        <f t="shared" si="2"/>
        <v>0.57921261898246046</v>
      </c>
      <c r="O58" s="5">
        <v>11562410851</v>
      </c>
      <c r="P58" s="6">
        <f t="shared" si="3"/>
        <v>0.57921261898246046</v>
      </c>
      <c r="Q58" s="5">
        <v>11448443725</v>
      </c>
      <c r="R58" s="6">
        <f t="shared" si="4"/>
        <v>0.57350349842109805</v>
      </c>
      <c r="S58" s="5">
        <f t="shared" si="5"/>
        <v>113967126</v>
      </c>
    </row>
    <row r="59" spans="1:19" ht="15.75" x14ac:dyDescent="0.25">
      <c r="A59" s="2" t="s">
        <v>15</v>
      </c>
      <c r="B59" s="2" t="s">
        <v>21</v>
      </c>
      <c r="C59" s="2" t="s">
        <v>17</v>
      </c>
      <c r="D59" s="2" t="s">
        <v>16</v>
      </c>
      <c r="E59" s="2" t="s">
        <v>40</v>
      </c>
      <c r="F59" s="2"/>
      <c r="G59" s="2"/>
      <c r="H59" s="2"/>
      <c r="I59" s="3" t="s">
        <v>39</v>
      </c>
      <c r="J59" s="4">
        <v>9886154756</v>
      </c>
      <c r="K59" s="4">
        <v>1486274607</v>
      </c>
      <c r="L59" s="4">
        <v>8399880149</v>
      </c>
      <c r="M59" s="4">
        <v>1486274607</v>
      </c>
      <c r="N59" s="6">
        <f t="shared" si="2"/>
        <v>0.15033899869895986</v>
      </c>
      <c r="O59" s="4">
        <v>1486274607</v>
      </c>
      <c r="P59" s="6">
        <f t="shared" si="3"/>
        <v>0.15033899869895986</v>
      </c>
      <c r="Q59" s="4">
        <v>1372307481</v>
      </c>
      <c r="R59" s="6">
        <f t="shared" si="4"/>
        <v>0.13881104583833606</v>
      </c>
      <c r="S59" s="4">
        <f t="shared" si="5"/>
        <v>113967126</v>
      </c>
    </row>
    <row r="60" spans="1:19" ht="15.75" x14ac:dyDescent="0.25">
      <c r="A60" s="2" t="s">
        <v>15</v>
      </c>
      <c r="B60" s="2" t="s">
        <v>21</v>
      </c>
      <c r="C60" s="2" t="s">
        <v>17</v>
      </c>
      <c r="D60" s="2" t="s">
        <v>16</v>
      </c>
      <c r="E60" s="2" t="s">
        <v>25</v>
      </c>
      <c r="F60" s="2"/>
      <c r="G60" s="2"/>
      <c r="H60" s="2"/>
      <c r="I60" s="3" t="s">
        <v>38</v>
      </c>
      <c r="J60" s="4">
        <v>111536466</v>
      </c>
      <c r="K60" s="4">
        <v>111536466</v>
      </c>
      <c r="L60" s="4">
        <v>0</v>
      </c>
      <c r="M60" s="4">
        <v>111536466</v>
      </c>
      <c r="N60" s="6">
        <f t="shared" si="2"/>
        <v>1</v>
      </c>
      <c r="O60" s="4">
        <v>111536466</v>
      </c>
      <c r="P60" s="6">
        <f t="shared" si="3"/>
        <v>1</v>
      </c>
      <c r="Q60" s="4">
        <v>111536466</v>
      </c>
      <c r="R60" s="6">
        <f t="shared" si="4"/>
        <v>1</v>
      </c>
      <c r="S60" s="4">
        <f t="shared" si="5"/>
        <v>0</v>
      </c>
    </row>
    <row r="61" spans="1:19" ht="15.75" x14ac:dyDescent="0.25">
      <c r="A61" s="2" t="s">
        <v>15</v>
      </c>
      <c r="B61" s="2" t="s">
        <v>21</v>
      </c>
      <c r="C61" s="2" t="s">
        <v>17</v>
      </c>
      <c r="D61" s="2" t="s">
        <v>16</v>
      </c>
      <c r="E61" s="2" t="s">
        <v>37</v>
      </c>
      <c r="F61" s="2"/>
      <c r="G61" s="2"/>
      <c r="H61" s="2"/>
      <c r="I61" s="3" t="s">
        <v>36</v>
      </c>
      <c r="J61" s="4">
        <v>9964599778</v>
      </c>
      <c r="K61" s="4">
        <v>9964599778</v>
      </c>
      <c r="L61" s="4">
        <v>0</v>
      </c>
      <c r="M61" s="4">
        <v>9964599778</v>
      </c>
      <c r="N61" s="6">
        <f t="shared" si="2"/>
        <v>1</v>
      </c>
      <c r="O61" s="4">
        <v>9964599778</v>
      </c>
      <c r="P61" s="6">
        <f t="shared" si="3"/>
        <v>1</v>
      </c>
      <c r="Q61" s="4">
        <v>9964599778</v>
      </c>
      <c r="R61" s="6">
        <f t="shared" si="4"/>
        <v>1</v>
      </c>
      <c r="S61" s="4">
        <f t="shared" si="5"/>
        <v>0</v>
      </c>
    </row>
    <row r="62" spans="1:19" ht="47.25" x14ac:dyDescent="0.25">
      <c r="A62" s="8" t="s">
        <v>15</v>
      </c>
      <c r="B62" s="8" t="s">
        <v>32</v>
      </c>
      <c r="C62" s="8"/>
      <c r="D62" s="8"/>
      <c r="E62" s="8"/>
      <c r="F62" s="8"/>
      <c r="G62" s="8"/>
      <c r="H62" s="8"/>
      <c r="I62" s="9" t="s">
        <v>92</v>
      </c>
      <c r="J62" s="5">
        <f>+J63</f>
        <v>353331000</v>
      </c>
      <c r="K62" s="5">
        <f t="shared" ref="K62:Q62" si="8">+K63</f>
        <v>230466079</v>
      </c>
      <c r="L62" s="5">
        <f t="shared" si="8"/>
        <v>122864921</v>
      </c>
      <c r="M62" s="5">
        <f t="shared" si="8"/>
        <v>230466079</v>
      </c>
      <c r="N62" s="6">
        <f t="shared" si="2"/>
        <v>0.65226679515808128</v>
      </c>
      <c r="O62" s="5">
        <f t="shared" si="8"/>
        <v>230466079</v>
      </c>
      <c r="P62" s="6">
        <f t="shared" si="3"/>
        <v>0.65226679515808128</v>
      </c>
      <c r="Q62" s="5">
        <f t="shared" si="8"/>
        <v>230466079</v>
      </c>
      <c r="R62" s="6">
        <f t="shared" si="4"/>
        <v>0.65226679515808128</v>
      </c>
      <c r="S62" s="5">
        <f t="shared" si="5"/>
        <v>0</v>
      </c>
    </row>
    <row r="63" spans="1:19" ht="31.5" x14ac:dyDescent="0.25">
      <c r="A63" s="8" t="s">
        <v>15</v>
      </c>
      <c r="B63" s="8" t="s">
        <v>32</v>
      </c>
      <c r="C63" s="8" t="s">
        <v>24</v>
      </c>
      <c r="D63" s="8" t="s">
        <v>16</v>
      </c>
      <c r="E63" s="8"/>
      <c r="F63" s="8"/>
      <c r="G63" s="8"/>
      <c r="H63" s="8"/>
      <c r="I63" s="9" t="s">
        <v>33</v>
      </c>
      <c r="J63" s="5">
        <v>353331000</v>
      </c>
      <c r="K63" s="5">
        <v>230466079</v>
      </c>
      <c r="L63" s="5">
        <v>122864921</v>
      </c>
      <c r="M63" s="5">
        <v>230466079</v>
      </c>
      <c r="N63" s="6">
        <f t="shared" si="2"/>
        <v>0.65226679515808128</v>
      </c>
      <c r="O63" s="5">
        <v>230466079</v>
      </c>
      <c r="P63" s="6">
        <f t="shared" si="3"/>
        <v>0.65226679515808128</v>
      </c>
      <c r="Q63" s="5">
        <v>230466079</v>
      </c>
      <c r="R63" s="6">
        <f t="shared" si="4"/>
        <v>0.65226679515808128</v>
      </c>
      <c r="S63" s="5">
        <f t="shared" si="5"/>
        <v>0</v>
      </c>
    </row>
    <row r="64" spans="1:19" ht="15.75" x14ac:dyDescent="0.25">
      <c r="A64" s="14" t="s">
        <v>34</v>
      </c>
      <c r="B64" s="14"/>
      <c r="C64" s="14"/>
      <c r="D64" s="14"/>
      <c r="E64" s="14"/>
      <c r="F64" s="14"/>
      <c r="G64" s="14"/>
      <c r="H64" s="14"/>
      <c r="I64" s="15" t="s">
        <v>93</v>
      </c>
      <c r="J64" s="16">
        <f>+J65</f>
        <v>2690573000</v>
      </c>
      <c r="K64" s="16">
        <f t="shared" ref="K64:Q64" si="9">+K65</f>
        <v>0</v>
      </c>
      <c r="L64" s="16">
        <f t="shared" si="9"/>
        <v>2690573000</v>
      </c>
      <c r="M64" s="16">
        <f t="shared" si="9"/>
        <v>0</v>
      </c>
      <c r="N64" s="17">
        <f t="shared" si="2"/>
        <v>0</v>
      </c>
      <c r="O64" s="16">
        <f t="shared" si="9"/>
        <v>0</v>
      </c>
      <c r="P64" s="17">
        <f t="shared" si="3"/>
        <v>0</v>
      </c>
      <c r="Q64" s="16">
        <f t="shared" si="9"/>
        <v>0</v>
      </c>
      <c r="R64" s="17">
        <f t="shared" si="4"/>
        <v>0</v>
      </c>
      <c r="S64" s="16">
        <f t="shared" si="5"/>
        <v>0</v>
      </c>
    </row>
    <row r="65" spans="1:19" ht="15.75" x14ac:dyDescent="0.25">
      <c r="A65" s="8" t="s">
        <v>34</v>
      </c>
      <c r="B65" s="8" t="s">
        <v>17</v>
      </c>
      <c r="C65" s="8" t="s">
        <v>16</v>
      </c>
      <c r="D65" s="8" t="s">
        <v>21</v>
      </c>
      <c r="E65" s="8"/>
      <c r="F65" s="8"/>
      <c r="G65" s="8"/>
      <c r="H65" s="8"/>
      <c r="I65" s="9" t="s">
        <v>35</v>
      </c>
      <c r="J65" s="5">
        <v>2690573000</v>
      </c>
      <c r="K65" s="5">
        <v>0</v>
      </c>
      <c r="L65" s="5">
        <v>2690573000</v>
      </c>
      <c r="M65" s="5">
        <v>0</v>
      </c>
      <c r="N65" s="6">
        <f t="shared" si="2"/>
        <v>0</v>
      </c>
      <c r="O65" s="5">
        <v>0</v>
      </c>
      <c r="P65" s="6">
        <f t="shared" si="3"/>
        <v>0</v>
      </c>
      <c r="Q65" s="5">
        <v>0</v>
      </c>
      <c r="R65" s="6">
        <f t="shared" si="4"/>
        <v>0</v>
      </c>
      <c r="S65" s="5">
        <f t="shared" si="5"/>
        <v>0</v>
      </c>
    </row>
  </sheetData>
  <autoFilter ref="A7:S65" xr:uid="{0F348974-01A9-4BBF-ADA5-9CEC850C82E8}"/>
  <mergeCells count="5">
    <mergeCell ref="A1:S1"/>
    <mergeCell ref="A2:S2"/>
    <mergeCell ref="A3:S3"/>
    <mergeCell ref="A4:S4"/>
    <mergeCell ref="A5:S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Leonardo Esteven Oliveros Avila</cp:lastModifiedBy>
  <dcterms:created xsi:type="dcterms:W3CDTF">2023-01-20T23:15:43Z</dcterms:created>
  <dcterms:modified xsi:type="dcterms:W3CDTF">2023-01-20T23:22:20Z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