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mintic.sharepoint.com/sites/GrupoPlaneacinEstratgica/Documentos compartidos/General/DOCUMENTOS GITPS/05 PA/2023/Planeación/Formatos preliminares PA.PES,PEI y Ang. Inv ciudadanía/"/>
    </mc:Choice>
  </mc:AlternateContent>
  <xr:revisionPtr revIDLastSave="161" documentId="8_{9EE38470-2880-417D-BC57-91ED175FED1F}" xr6:coauthVersionLast="47" xr6:coauthVersionMax="47" xr10:uidLastSave="{4F8AC852-E871-41CD-B5F1-B2C350E0DB4F}"/>
  <bookViews>
    <workbookView xWindow="-120" yWindow="-120" windowWidth="20730" windowHeight="11160" firstSheet="3" activeTab="3" xr2:uid="{00000000-000D-0000-FFFF-FFFF00000000}"/>
  </bookViews>
  <sheets>
    <sheet name="Agenda Inversiones 2022 FUTIC" sheetId="9" state="hidden" r:id="rId1"/>
    <sheet name="2023 " sheetId="1" state="hidden" r:id="rId2"/>
    <sheet name="Dinámica" sheetId="11" state="hidden" r:id="rId3"/>
    <sheet name="Agenda 2023" sheetId="12" r:id="rId4"/>
    <sheet name="Agenda inversiones FUTIC 2022" sheetId="8" state="hidden" r:id="rId5"/>
    <sheet name="Publicación" sheetId="10" state="hidden" r:id="rId6"/>
    <sheet name="Financiación RTVC2022" sheetId="5" state="hidden" r:id="rId7"/>
    <sheet name="Consolidado ficha f" sheetId="6" state="hidden" r:id="rId8"/>
    <sheet name="cuadro" sheetId="7" state="hidden" r:id="rId9"/>
    <sheet name="Consolidado ficha" sheetId="3" state="hidden" r:id="rId10"/>
    <sheet name="Hoja1" sheetId="4" state="hidden" r:id="rId11"/>
    <sheet name="Solicitudes Nuevos Recursos" sheetId="2" state="hidden" r:id="rId12"/>
  </sheets>
  <externalReferences>
    <externalReference r:id="rId13"/>
  </externalReferences>
  <definedNames>
    <definedName name="_xlnm._FilterDatabase" localSheetId="1" hidden="1">'2023 '!$A$2:$L$109</definedName>
    <definedName name="_xlnm._FilterDatabase" localSheetId="3" hidden="1">'Agenda 2023'!$A$5:$J$153</definedName>
    <definedName name="_xlnm._FilterDatabase" localSheetId="5" hidden="1">Publicación!$A$3:$C$137</definedName>
    <definedName name="in_001">#REF!</definedName>
    <definedName name="ini_10">#REF!</definedName>
    <definedName name="ini_11">#REF!</definedName>
    <definedName name="ini_12">#REF!</definedName>
    <definedName name="ini_13">#REF!</definedName>
    <definedName name="ini_14">#REF!</definedName>
    <definedName name="ini_15">#REF!</definedName>
    <definedName name="ini_16">#REF!</definedName>
    <definedName name="ini_17">#REF!</definedName>
    <definedName name="ini_18">#REF!</definedName>
    <definedName name="ini_19">#REF!</definedName>
    <definedName name="ini_2">#REF!</definedName>
    <definedName name="ini_20">#REF!</definedName>
    <definedName name="ini_21">#REF!</definedName>
    <definedName name="ini_22">#REF!</definedName>
    <definedName name="ini_23">#REF!</definedName>
    <definedName name="ini_24">#REF!</definedName>
    <definedName name="ini_25">#REF!</definedName>
    <definedName name="ini_26">#REF!</definedName>
    <definedName name="ini_27">#REF!</definedName>
    <definedName name="ini_28">#REF!</definedName>
    <definedName name="ini_29">#REF!</definedName>
    <definedName name="ini_3">#REF!</definedName>
    <definedName name="ini_30">#REF!</definedName>
    <definedName name="ini_31">#REF!</definedName>
    <definedName name="ini_32">#REF!</definedName>
    <definedName name="ini_33">#REF!</definedName>
    <definedName name="ini_34">#REF!</definedName>
    <definedName name="ini_35">#REF!</definedName>
    <definedName name="ini_36">#REF!</definedName>
    <definedName name="ini_37">#REF!</definedName>
    <definedName name="ini_38">#REF!</definedName>
    <definedName name="ini_39">#REF!</definedName>
    <definedName name="ini_4">#REF!</definedName>
    <definedName name="ini_40">#REF!</definedName>
    <definedName name="ini_41">#REF!</definedName>
    <definedName name="ini_42">#REF!</definedName>
    <definedName name="ini_43">#REF!</definedName>
    <definedName name="ini_44">#REF!</definedName>
    <definedName name="ini_45">#REF!</definedName>
    <definedName name="ini_46">#REF!</definedName>
    <definedName name="ini_47">#REF!</definedName>
    <definedName name="ini_48">#REF!</definedName>
    <definedName name="ini_49">#REF!</definedName>
    <definedName name="ini_5">#REF!</definedName>
    <definedName name="ini_50">#REF!</definedName>
    <definedName name="ini_51">#REF!</definedName>
    <definedName name="ini_52">#REF!</definedName>
    <definedName name="ini_53">#REF!</definedName>
    <definedName name="ini_54">#REF!</definedName>
    <definedName name="ini_55">#REF!</definedName>
    <definedName name="ini_56">#REF!</definedName>
    <definedName name="ini_57">#REF!</definedName>
    <definedName name="ini_58">#REF!</definedName>
    <definedName name="ini_59">#REF!</definedName>
    <definedName name="ini_6">#REF!</definedName>
    <definedName name="ini_60">#REF!</definedName>
    <definedName name="ini_61">#REF!</definedName>
    <definedName name="ini_62">#REF!</definedName>
    <definedName name="ini_63">#REF!</definedName>
    <definedName name="ini_64">#REF!</definedName>
    <definedName name="ini_65">#REF!</definedName>
    <definedName name="ini_66">#REF!</definedName>
    <definedName name="ini_67">#REF!</definedName>
    <definedName name="ini_68">#REF!</definedName>
    <definedName name="ini_69">#REF!</definedName>
    <definedName name="ini_7">#REF!</definedName>
    <definedName name="ini_70">#REF!</definedName>
    <definedName name="ini_71">#REF!</definedName>
    <definedName name="ini_72">#REF!</definedName>
    <definedName name="ini_73">#REF!</definedName>
    <definedName name="ini_74">#REF!</definedName>
    <definedName name="ini_75">#REF!</definedName>
    <definedName name="ini_76">#REF!</definedName>
    <definedName name="ini_77">#REF!</definedName>
    <definedName name="ini_78">#REF!</definedName>
    <definedName name="ini_79">#REF!</definedName>
    <definedName name="ini_8">#REF!</definedName>
    <definedName name="ini_80">#REF!</definedName>
    <definedName name="ini_81">#REF!</definedName>
    <definedName name="ini_82">#REF!</definedName>
    <definedName name="ini_83">#REF!</definedName>
    <definedName name="ini_84">#REF!</definedName>
    <definedName name="ini_85">#REF!</definedName>
    <definedName name="ini_86">#REF!</definedName>
    <definedName name="ini_87">#REF!</definedName>
    <definedName name="ini_88">#REF!</definedName>
    <definedName name="ini_89">#REF!</definedName>
    <definedName name="ini_9">#REF!</definedName>
    <definedName name="ini_90">#REF!</definedName>
    <definedName name="ini_91">#REF!</definedName>
    <definedName name="ini_92">#REF!</definedName>
    <definedName name="ini_93">#REF!</definedName>
    <definedName name="inter">#REF!</definedName>
    <definedName name="MATRIZ">#REF!</definedName>
    <definedName name="oficina">#REF!</definedName>
    <definedName name="prensa">#REF!</definedName>
    <definedName name="qwer">#REF!</definedName>
    <definedName name="tipos">[1]Hoja1!$D$7:$D$9</definedName>
    <definedName name="_xlnm.Print_Titles" localSheetId="3">'Agenda 2023'!$1:$4</definedName>
    <definedName name="xxxxxxx">#REF!</definedName>
  </definedNames>
  <calcPr calcId="191029" concurrentCalc="0"/>
  <pivotCaches>
    <pivotCache cacheId="55" r:id="rId14"/>
    <pivotCache cacheId="56" r:id="rId15"/>
    <pivotCache cacheId="57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2" i="1" l="1"/>
  <c r="I102" i="1"/>
  <c r="G106" i="1"/>
  <c r="I106" i="1"/>
  <c r="H1" i="1"/>
  <c r="I42" i="1"/>
  <c r="G42" i="1"/>
  <c r="D26" i="7"/>
  <c r="B20" i="5"/>
  <c r="E26" i="4"/>
  <c r="I84" i="1"/>
  <c r="I85" i="1"/>
  <c r="I86" i="1"/>
  <c r="I87" i="1"/>
  <c r="I88" i="1"/>
  <c r="I89" i="1"/>
  <c r="I90" i="1"/>
  <c r="I91" i="1"/>
  <c r="I83" i="1"/>
  <c r="I82" i="1"/>
  <c r="I47" i="1"/>
  <c r="I48" i="1"/>
  <c r="I49" i="1"/>
  <c r="I51" i="1"/>
  <c r="I46" i="1"/>
  <c r="G52" i="1"/>
  <c r="G51" i="1"/>
  <c r="I12" i="1"/>
  <c r="I13" i="1"/>
  <c r="I11" i="1"/>
  <c r="I14" i="1"/>
  <c r="I80" i="1"/>
  <c r="I81" i="1"/>
  <c r="I79" i="1"/>
  <c r="I60" i="1"/>
  <c r="I61" i="1"/>
  <c r="I59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54" i="1"/>
  <c r="I55" i="1"/>
  <c r="I56" i="1"/>
  <c r="I57" i="1"/>
  <c r="I58" i="1"/>
  <c r="I53" i="1"/>
  <c r="I37" i="1"/>
  <c r="I38" i="1"/>
  <c r="I39" i="1"/>
  <c r="I40" i="1"/>
  <c r="I41" i="1"/>
  <c r="I43" i="1"/>
  <c r="I45" i="1"/>
  <c r="I36" i="1"/>
  <c r="I15" i="1"/>
  <c r="I93" i="1"/>
  <c r="I94" i="1"/>
  <c r="I95" i="1"/>
  <c r="I96" i="1"/>
  <c r="I97" i="1"/>
  <c r="I98" i="1"/>
  <c r="I99" i="1"/>
  <c r="I100" i="1"/>
  <c r="I101" i="1"/>
  <c r="I103" i="1"/>
  <c r="I104" i="1"/>
  <c r="I105" i="1"/>
  <c r="I107" i="1"/>
  <c r="I108" i="1"/>
  <c r="I109" i="1"/>
  <c r="I92" i="1"/>
  <c r="I4" i="1"/>
  <c r="I5" i="1"/>
  <c r="I6" i="1"/>
  <c r="I7" i="1"/>
  <c r="I8" i="1"/>
  <c r="I9" i="1"/>
  <c r="I10" i="1"/>
  <c r="I3" i="1"/>
  <c r="I17" i="1"/>
  <c r="I18" i="1"/>
  <c r="I16" i="1"/>
  <c r="I28" i="1"/>
  <c r="I29" i="1"/>
  <c r="I30" i="1"/>
  <c r="I32" i="1"/>
  <c r="I33" i="1"/>
  <c r="I34" i="1"/>
  <c r="I35" i="1"/>
  <c r="I20" i="1"/>
  <c r="I21" i="1"/>
  <c r="I22" i="1"/>
  <c r="I23" i="1"/>
  <c r="I24" i="1"/>
  <c r="I25" i="1"/>
  <c r="I27" i="1"/>
  <c r="I19" i="1"/>
  <c r="I31" i="1"/>
  <c r="G90" i="1"/>
  <c r="G92" i="1"/>
  <c r="G93" i="1"/>
  <c r="G94" i="1"/>
  <c r="G95" i="1"/>
  <c r="G96" i="1"/>
  <c r="G97" i="1"/>
  <c r="G98" i="1"/>
  <c r="G99" i="1"/>
  <c r="G100" i="1"/>
  <c r="G101" i="1"/>
  <c r="G103" i="1"/>
  <c r="G104" i="1"/>
  <c r="G105" i="1"/>
  <c r="G107" i="1"/>
  <c r="G108" i="1"/>
  <c r="G109" i="1"/>
  <c r="G83" i="1"/>
  <c r="G84" i="1"/>
  <c r="G85" i="1"/>
  <c r="G86" i="1"/>
  <c r="G87" i="1"/>
  <c r="G88" i="1"/>
  <c r="G89" i="1"/>
  <c r="G91" i="1"/>
  <c r="G82" i="1"/>
  <c r="F53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F31" i="1"/>
  <c r="G31" i="1"/>
  <c r="F17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2" i="1"/>
  <c r="G33" i="1"/>
  <c r="G34" i="1"/>
  <c r="G35" i="1"/>
  <c r="G16" i="1"/>
  <c r="G61" i="1"/>
  <c r="G60" i="1"/>
  <c r="G59" i="1"/>
  <c r="G58" i="1"/>
  <c r="G57" i="1"/>
  <c r="G56" i="1"/>
  <c r="G55" i="1"/>
  <c r="G54" i="1"/>
  <c r="G53" i="1"/>
  <c r="G49" i="1"/>
  <c r="G48" i="1"/>
  <c r="G46" i="1"/>
  <c r="G47" i="1"/>
  <c r="G37" i="1"/>
  <c r="G38" i="1"/>
  <c r="G39" i="1"/>
  <c r="G40" i="1"/>
  <c r="G41" i="1"/>
  <c r="G43" i="1"/>
  <c r="G45" i="1"/>
  <c r="G36" i="1"/>
  <c r="G15" i="1"/>
  <c r="F14" i="1"/>
  <c r="G14" i="1"/>
  <c r="G11" i="1"/>
  <c r="G13" i="1"/>
  <c r="G12" i="1"/>
  <c r="E1" i="1"/>
  <c r="F3" i="1"/>
  <c r="G3" i="1"/>
  <c r="G10" i="1"/>
  <c r="G9" i="1"/>
  <c r="G6" i="1"/>
  <c r="G7" i="1"/>
  <c r="G8" i="1"/>
  <c r="G4" i="1"/>
  <c r="G5" i="1"/>
  <c r="F1" i="1"/>
  <c r="I52" i="1"/>
  <c r="I1" i="1"/>
  <c r="G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tc={7F46C57A-774A-43E2-A8B9-3B561078C867}</author>
  </authors>
  <commentList>
    <comment ref="F38" authorId="0" shapeId="0" xr:uid="{00000000-0006-0000-00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Ellos pedían $19.569m, pero las necesidades reales son $31.231</t>
      </text>
    </comment>
  </commentList>
</comments>
</file>

<file path=xl/sharedStrings.xml><?xml version="1.0" encoding="utf-8"?>
<sst xmlns="http://schemas.openxmlformats.org/spreadsheetml/2006/main" count="2106" uniqueCount="802">
  <si>
    <t>Viceministerio</t>
  </si>
  <si>
    <t>Área/Dirección</t>
  </si>
  <si>
    <t>Proyecto</t>
  </si>
  <si>
    <t>Iniciativa</t>
  </si>
  <si>
    <t>Presupuesto Inicial Asignado 2022</t>
  </si>
  <si>
    <t>VAR ABS</t>
  </si>
  <si>
    <t>Presupuesto Final Aprobado Pliegos Modificación I</t>
  </si>
  <si>
    <t>Modalidad de Contratación</t>
  </si>
  <si>
    <t>Observaciones</t>
  </si>
  <si>
    <t>Conectividad</t>
  </si>
  <si>
    <t>Dirección de Industria</t>
  </si>
  <si>
    <t xml:space="preserve">Generación de políticas y estrategias dirigidas a mejorar la competitividad de la Industria de comunicaciones </t>
  </si>
  <si>
    <t>Asignación de Espectro (IMT, PSO)</t>
  </si>
  <si>
    <t>Contratación directa</t>
  </si>
  <si>
    <t>Plan de Modernización del Sector Postal</t>
  </si>
  <si>
    <t>Actualización normativa</t>
  </si>
  <si>
    <t>23 OPS (22 personas naturales +1 persona jurídica)</t>
  </si>
  <si>
    <t>Contratistas Viceministerio de Conectividad</t>
  </si>
  <si>
    <t xml:space="preserve">3 OPS </t>
  </si>
  <si>
    <t>Asignación Espectro Radioeléctrico para RDS</t>
  </si>
  <si>
    <t>31 OPS (21 NATURALES + 10 JURIDICAS)</t>
  </si>
  <si>
    <t>Plan de transición a nuevas tecnologías</t>
  </si>
  <si>
    <t>2 OPS (personas naturales)</t>
  </si>
  <si>
    <t xml:space="preserve">Seguimiento a los operadores de servicios móviles concesionados </t>
  </si>
  <si>
    <t>6 OPS (personas naturales)</t>
  </si>
  <si>
    <t>Plan Cese Emisiones Analógicas</t>
  </si>
  <si>
    <t>Plan 5G</t>
  </si>
  <si>
    <t>Esta iniciativa tenía contemplada una transferencia/traslado desde DINFRA por $2.500m, pero DICOM confirmó que no habrá transferencia/traslado</t>
  </si>
  <si>
    <t>Apropiación y difusión del Código Postal</t>
  </si>
  <si>
    <t>Convenio interadministrativo</t>
  </si>
  <si>
    <t>Política de Desarrollo Espacial [CONPES 3983]</t>
  </si>
  <si>
    <t>Concurso de méritos</t>
  </si>
  <si>
    <t>Intervención Colección Filatélica</t>
  </si>
  <si>
    <t>Extensión, descentralización y cobertura de la Radio Pública Nacional</t>
  </si>
  <si>
    <t>Instalar nuevas estaciones</t>
  </si>
  <si>
    <t>Transferencia a RTVC</t>
  </si>
  <si>
    <t>Instalar estaciones recuperadas y de reserva</t>
  </si>
  <si>
    <t>Instalar nuevos estudios y garantizar la presencia de los estudios de emisión y producción</t>
  </si>
  <si>
    <t>Instalar Estudios de radio</t>
  </si>
  <si>
    <t>Vigilancia y Control</t>
  </si>
  <si>
    <t xml:space="preserve">Análisis y control en los servicios de telecomunicaciones y servicios postales a nivel  Nacional </t>
  </si>
  <si>
    <t>Consultoría postal</t>
  </si>
  <si>
    <t>Consultoría comunicaciones</t>
  </si>
  <si>
    <t xml:space="preserve">Fortalecimiento y modernización del modelo de inspección, vigilancia y control del Sector TIC Nacional </t>
  </si>
  <si>
    <t>Fase II del proyecto de transformación del modelo de vigilancia basada en riegos</t>
  </si>
  <si>
    <t>Concurso de méritos y Licitación Pública</t>
  </si>
  <si>
    <t>Verificación obligaciones de banda 700Mhz</t>
  </si>
  <si>
    <t>Adición de contrato [874-2021] y Concurso de Méritos</t>
  </si>
  <si>
    <t>Contratos de prestación de servicios</t>
  </si>
  <si>
    <t>70 contratos</t>
  </si>
  <si>
    <t>Consultoría TV</t>
  </si>
  <si>
    <t>Actividades de promoción y prevención</t>
  </si>
  <si>
    <t>Despacho Ministra</t>
  </si>
  <si>
    <t>Fomento Regional</t>
  </si>
  <si>
    <t xml:space="preserve">Fortalecimiento de capacidades regionales en desarrollo de política pública TIC orientada hacia el cierre de brecha digital </t>
  </si>
  <si>
    <t>Cierre de brecha digital en entidades territoriales</t>
  </si>
  <si>
    <t>OPS-Ficha Fomento</t>
  </si>
  <si>
    <t>Contratación Directa</t>
  </si>
  <si>
    <t>71 OPS</t>
  </si>
  <si>
    <t>Infraestructura</t>
  </si>
  <si>
    <t>Ampliación Programa de Telecomunicaciones Sociales Nacional</t>
  </si>
  <si>
    <t xml:space="preserve">Proyecto Nacional de Conectividad de Alta Velocidad </t>
  </si>
  <si>
    <t>Interventoría al Proyecto Nacional de Conectividad de Alta Velocidad</t>
  </si>
  <si>
    <t>Interventoría al Proyecto Nacional de Fibra Óptica</t>
  </si>
  <si>
    <t>CCC - Centro de Contacto al Ciudadano</t>
  </si>
  <si>
    <t xml:space="preserve">OPS-Ficha ampliación </t>
  </si>
  <si>
    <t>Desarrollo Masificación Acceso a Internet Nacional</t>
  </si>
  <si>
    <t>Proyecto de Incentivos a la Demanda 1</t>
  </si>
  <si>
    <t>Interventoría al Proyecto de Incentivos a la Demanda 1</t>
  </si>
  <si>
    <t>Proyecto de Incentivos a la Demanda 2</t>
  </si>
  <si>
    <t>Interventoría al Proyecto de Incentivos a la Demanda 2</t>
  </si>
  <si>
    <t>Proyecto de Incentivos a la Oferta</t>
  </si>
  <si>
    <t>Fortalecimiento para la Industria Local de Internet</t>
  </si>
  <si>
    <t>Conexiones San Andrés y Providencia - Recursos Ministra</t>
  </si>
  <si>
    <t>Interventoría Conexiones San Andrés y Providencia - Recursos Ministra</t>
  </si>
  <si>
    <t>Interventoría a Proyectos de Oferta y Fortalecimiento</t>
  </si>
  <si>
    <t xml:space="preserve"> Última Milla Móvil</t>
  </si>
  <si>
    <t>Interventoría Última Milla Móvil</t>
  </si>
  <si>
    <t>OPS-Ficha masificación</t>
  </si>
  <si>
    <t>Fortalecimiento a la Industria Local de Internet fase 2</t>
  </si>
  <si>
    <t>Territorios Nacionales DMAIN</t>
  </si>
  <si>
    <t>Interventoría Conectividad Territorios Nacionales</t>
  </si>
  <si>
    <t>Hogares Conectados e interventoria</t>
  </si>
  <si>
    <t>Traslado a Dicom- Plan 5G</t>
  </si>
  <si>
    <t>Adción P.I. Demanda 1</t>
  </si>
  <si>
    <t>Adición INTV Demanda 1</t>
  </si>
  <si>
    <t>Adición P.I. Oferta</t>
  </si>
  <si>
    <t>Adición INTV Oferta</t>
  </si>
  <si>
    <t>Adición UMM</t>
  </si>
  <si>
    <t>Adición INVT UMM</t>
  </si>
  <si>
    <t>Implementación Soluciones de Acceso Comunitario a las Tecnologías de la Información y las Comunicaciones Nacional</t>
  </si>
  <si>
    <t>Amazonas ZD Leticia</t>
  </si>
  <si>
    <t>Interventoría Acceso Universal Sostenible</t>
  </si>
  <si>
    <t>250 Zonas Digitales Rurales</t>
  </si>
  <si>
    <t>Interventoría 250 Zonas Digitales Rurales</t>
  </si>
  <si>
    <t>Centros Digitales Rurales</t>
  </si>
  <si>
    <t>Interventoría Centros Digitales Rurales</t>
  </si>
  <si>
    <t>OPS- Ficha Implementación</t>
  </si>
  <si>
    <t>Adición Interventoría Proyecto Nacional de Acceso Universal</t>
  </si>
  <si>
    <t>CRIC</t>
  </si>
  <si>
    <t>Zonas Digitales Urbanas</t>
  </si>
  <si>
    <t>Conectividad Social San Andrés</t>
  </si>
  <si>
    <t>Acceso Universal San Andrés</t>
  </si>
  <si>
    <t>Interventoría Zonas Digitales Urbanas</t>
  </si>
  <si>
    <t>Plan Contingencia San Andrés</t>
  </si>
  <si>
    <t>Territorios Nacionales</t>
  </si>
  <si>
    <t>Interventoría Territorios Nacionales</t>
  </si>
  <si>
    <t>Apoyo financiero para el suministro de terminales a nivel nacional</t>
  </si>
  <si>
    <t>Computadores para Educar</t>
  </si>
  <si>
    <t xml:space="preserve">Aprovechamiento y promoción de soluciones tecnológicas de acceso público en las regiones del territorio Nacional </t>
  </si>
  <si>
    <t>OPS-Ficha ZDU</t>
  </si>
  <si>
    <t>Transformación Digital</t>
  </si>
  <si>
    <t xml:space="preserve">Gobierno Digital </t>
  </si>
  <si>
    <t>Aprovechamiento y uso de las tecnologías de la información y las comunicaciones en el sector público nacional</t>
  </si>
  <si>
    <t xml:space="preserve">Datos Abiertos y Software libre </t>
  </si>
  <si>
    <t>Formulación de política, marcos de referencia y lineamientos / Despliegue de la Politica de Gobierno Digital</t>
  </si>
  <si>
    <t>Acuerdo Marco de Precios</t>
  </si>
  <si>
    <t>(Nube Pública III) Apoya la digitalización de trámites a nivel nacional y territorial</t>
  </si>
  <si>
    <t>Ciudades y Territorios Inteligentes</t>
  </si>
  <si>
    <t>Contratación Directa - Convenios</t>
  </si>
  <si>
    <t>Cofinanciar iniciativas de los territorios en temas de ciudades inteligentes. Manizales 2022: $2,224m. Pasto: $1,931. V/cio$1.993</t>
  </si>
  <si>
    <t xml:space="preserve">Servicios ciudadanos digitales </t>
  </si>
  <si>
    <t>Convenio Interadministrativo</t>
  </si>
  <si>
    <t>Convenio con AND [Desarrollos evolutivos del Portal GOV.CO]</t>
  </si>
  <si>
    <t>Innovación Pública / Proyecto de Innovación de GD- 2022 (CTeI)</t>
  </si>
  <si>
    <t>Operación y Optimización CSIRT de Gobierno</t>
  </si>
  <si>
    <t>Licitación Pública + 3 Órdenes de Compra</t>
  </si>
  <si>
    <t>CSIRT</t>
  </si>
  <si>
    <t>Apoyo a proyectos estratégicos de nivel nacional (rama, fiscalía)</t>
  </si>
  <si>
    <t xml:space="preserve">Transformación digital para todos </t>
  </si>
  <si>
    <t xml:space="preserve">Generación capacidades de los servidores públicos </t>
  </si>
  <si>
    <t xml:space="preserve">Proyectos transversales al Ministerio desde Gob-Digital </t>
  </si>
  <si>
    <t>Desarrollo y Mantenimiento de las aplicaciones de la Dirección de Gobierno Digital</t>
  </si>
  <si>
    <t>Licitación Pública</t>
  </si>
  <si>
    <t>Infraestructura para alojar las soluciones tecnológicas de la Dirección de Gobierno Digital, a través de servicios de Nube Pública</t>
  </si>
  <si>
    <t>Portales GOV.CO / Territoriales</t>
  </si>
  <si>
    <t>OPS-Ficha GD</t>
  </si>
  <si>
    <t>Ejercicios de Innovación basados en I.A.</t>
  </si>
  <si>
    <t>Apropiación TIC</t>
  </si>
  <si>
    <t>Servicio de asistencia, capacitación y apoyo para el uso y apropiación de las tic, con enfoque diferencial y en beneficio de la comunidad para participar en la economía digital nacional</t>
  </si>
  <si>
    <t>En TIC Confío +</t>
  </si>
  <si>
    <t>Por TIC Mujer</t>
  </si>
  <si>
    <t>Chicas Steam: 2,7m</t>
  </si>
  <si>
    <t>Consentidos TIC [centro de relevo]</t>
  </si>
  <si>
    <t>Licitación | Convenio | Contratación Directa</t>
  </si>
  <si>
    <t>Consentidos: $1,8mm | Centro de Relevo: $2,8mm | Smartfilms: $750m | Convertic: $1,9mm</t>
  </si>
  <si>
    <t>Ser TIC</t>
  </si>
  <si>
    <t>Teletrabajo</t>
  </si>
  <si>
    <t>Llegamos Con TIC</t>
  </si>
  <si>
    <t>Licitación pública</t>
  </si>
  <si>
    <t>GABO</t>
  </si>
  <si>
    <t xml:space="preserve">Consenso Social </t>
  </si>
  <si>
    <t xml:space="preserve">Contratación directa + Convenio | </t>
  </si>
  <si>
    <t>Pueblos Indígenas CONCIP: $1,2mm | Territorios Indígenas: $450m | CRIC: $1,9mm | Enfoque Diferencial: $323m</t>
  </si>
  <si>
    <t>OPS-Ficha Apropiación</t>
  </si>
  <si>
    <t xml:space="preserve">Despacho Ministra </t>
  </si>
  <si>
    <t>Oficina de TI</t>
  </si>
  <si>
    <t>Fortalecimiento en la calidad y disponibilidad de la información para la toma de decisiones del sector tic y los ciudadanos nacional</t>
  </si>
  <si>
    <t xml:space="preserve">Servicios tecnológicos </t>
  </si>
  <si>
    <t xml:space="preserve">Gestión y Sistemas de información </t>
  </si>
  <si>
    <t>Uso y Apropiación Servicios</t>
  </si>
  <si>
    <t>Seguridad digital</t>
  </si>
  <si>
    <t>Estrategia TI</t>
  </si>
  <si>
    <t>OPS-Ficha OTI</t>
  </si>
  <si>
    <t>23 OPS</t>
  </si>
  <si>
    <t xml:space="preserve">Sin destinación </t>
  </si>
  <si>
    <t>Prensa</t>
  </si>
  <si>
    <t>Difusión proyectos para el uso y apropiación de las tic. nacional</t>
  </si>
  <si>
    <t>Proyectos Audiovisuales</t>
  </si>
  <si>
    <t>Monitoreo de Medios</t>
  </si>
  <si>
    <t>Agencia ATL/BTL</t>
  </si>
  <si>
    <t>OPS-Ficha Difusión</t>
  </si>
  <si>
    <t>Planeación</t>
  </si>
  <si>
    <t>Fortalecimiento y apropiación del modelo de gestión institucional del ministerio tic</t>
  </si>
  <si>
    <t>Innovación Modelo de Operación por Procesos</t>
  </si>
  <si>
    <t>Modelo de Gestión del Conocimiento</t>
  </si>
  <si>
    <t>Fortalecimiento Modelo SPI</t>
  </si>
  <si>
    <t>Gestión Documental</t>
  </si>
  <si>
    <t>Plan Anual de Capacitaciones</t>
  </si>
  <si>
    <t>Plan de Bienestar</t>
  </si>
  <si>
    <t>Apoyo jurídico</t>
  </si>
  <si>
    <t xml:space="preserve">Programa de Bilingüismo </t>
  </si>
  <si>
    <t xml:space="preserve">Administración de Riesgos, garantías y seguros </t>
  </si>
  <si>
    <t>Ritore - Estrategias de comunicación y difusión de contenidos</t>
  </si>
  <si>
    <t>Preauditoria</t>
  </si>
  <si>
    <t>Auditoría Sistemas de Gestión (Seguridad Información, Calidad, Seguridad y Salud en el Trabajo)</t>
  </si>
  <si>
    <t>A Cuatro Asesores gestión de los planes de mejoramiento de la entidad</t>
  </si>
  <si>
    <t>Preauditorias a los sistemas de gestión</t>
  </si>
  <si>
    <t>Medición de Cargas</t>
  </si>
  <si>
    <t xml:space="preserve">Clima y Cultura </t>
  </si>
  <si>
    <t>OPS-Ficha MIG</t>
  </si>
  <si>
    <t>Fortalecimiento de la información estadística del sector tic. nacional</t>
  </si>
  <si>
    <t>Encuesta TIC</t>
  </si>
  <si>
    <t>Apoyo a evaluaciones</t>
  </si>
  <si>
    <t xml:space="preserve">Cuenta Satélite </t>
  </si>
  <si>
    <t>Certificación Operación Estadística</t>
  </si>
  <si>
    <t>Encuesta de satisfacción</t>
  </si>
  <si>
    <t>OPS-Ficha Estadística</t>
  </si>
  <si>
    <t>Secretaria General</t>
  </si>
  <si>
    <t xml:space="preserve">Secretaría general </t>
  </si>
  <si>
    <t>Conservación de la información histórica del sector TIC</t>
  </si>
  <si>
    <t>Consolidación del valor compartido en el MinTIC Bogotá</t>
  </si>
  <si>
    <t>Centro de Contacto al Ciudadano (hasta octubre)</t>
  </si>
  <si>
    <t xml:space="preserve">Desarrollo y automatización de procesos – Gestor Documental </t>
  </si>
  <si>
    <t xml:space="preserve">Recursos para el transporte aéreo y desplazamiento (Incluye convenio Ponal) </t>
  </si>
  <si>
    <t>OPS-Ficha CVC</t>
  </si>
  <si>
    <t>Red Compartida</t>
  </si>
  <si>
    <t>Consultoría para saber qué se requiere y el alcance del proyecto de red compartida. Nuevos recursos.</t>
  </si>
  <si>
    <t>OTI</t>
  </si>
  <si>
    <t>Centro de Contacto</t>
  </si>
  <si>
    <t xml:space="preserve">Medios Públicos </t>
  </si>
  <si>
    <t>Fortalecimiento del modelo convergente de la televisión pública regional y nacional</t>
  </si>
  <si>
    <t xml:space="preserve">Talleres construyendo país RTVC </t>
  </si>
  <si>
    <t>Contenidos Educativos RTVC</t>
  </si>
  <si>
    <t>Contenidos establecidos en Decretos de Ley</t>
  </si>
  <si>
    <t>Contenidos deportivos en televisión pública</t>
  </si>
  <si>
    <t>Convocatoria Contenido Convergente Multiplataforma No. 1 
(Mipymes, Indígenas, Afros, ESAL)</t>
  </si>
  <si>
    <t>Evento de la industria, formación y Evaluadores</t>
  </si>
  <si>
    <t>Convocatoria No. 2
Artes escénicas canales regionales</t>
  </si>
  <si>
    <t>Bolsa regionales</t>
  </si>
  <si>
    <t>Focalización contenido étnico</t>
  </si>
  <si>
    <t>Estudio de audiencias complementario</t>
  </si>
  <si>
    <t>Socialización y pedagogía de la TDT</t>
  </si>
  <si>
    <t>Medición de audiencias - BUSSINNES BUREAU</t>
  </si>
  <si>
    <t>Medición de audiencias - IBOPE</t>
  </si>
  <si>
    <t>Transmisión de eventos conmemorativos - Celebrando al Caribe</t>
  </si>
  <si>
    <t>Contenido India Catalina</t>
  </si>
  <si>
    <t>Convocatoria de la industria - Producción de contenidos multiplataforma</t>
  </si>
  <si>
    <t>Convergencia RTVC</t>
  </si>
  <si>
    <t>Contratos de prestación de servicios
(22 contratistas)</t>
  </si>
  <si>
    <t>Fortalecimiento a los operadores en contenidos convergentes</t>
  </si>
  <si>
    <t>Cubrimiento Calenario Electoral 2022</t>
  </si>
  <si>
    <t>Proyecto contenidos audiovisuales (Informativo RTVC)</t>
  </si>
  <si>
    <t>Proyectos en Estructuración GIT TV</t>
  </si>
  <si>
    <t>Apoyo a operadores públicos del servicio de televisión nacional</t>
  </si>
  <si>
    <t>Financiación del plan de inversión a RTVC para la cofinanciación del Canal Institucional</t>
  </si>
  <si>
    <t>Financiación para el despliegue de la TDT</t>
  </si>
  <si>
    <t>Financiación  para la Administración y Mantenimiento y Operación de la red digital</t>
  </si>
  <si>
    <t>Financiación de planes de inversión a los canales regionales - Transferencia de ley</t>
  </si>
  <si>
    <t>Iniciativas Ministra -Apoyo a operadores</t>
  </si>
  <si>
    <t>Financiación de planes de inversión a los canales regionales - Proyectos Especiales</t>
  </si>
  <si>
    <t>Plan Inversión Desarrollo y Aseguramiento de la Audiencia Digital</t>
  </si>
  <si>
    <t>Plan Inversión Señal memoria (Patrimonio Histórico de la radio y la televisión pública nacional)</t>
  </si>
  <si>
    <t>Contenido cultural, eventos nacionales y fiestas populares</t>
  </si>
  <si>
    <t>Contenidos estalecidos en Decretos de Ley</t>
  </si>
  <si>
    <t xml:space="preserve">Convocatoria Contenidos hechos en casa </t>
  </si>
  <si>
    <t xml:space="preserve">Economía Digital </t>
  </si>
  <si>
    <t>Fortalecimiento de la Industria de TI Nacional</t>
  </si>
  <si>
    <t>Colombia 4.0</t>
  </si>
  <si>
    <t>Especialización 4RI</t>
  </si>
  <si>
    <t>Crea Digital</t>
  </si>
  <si>
    <t>Emprendimiento Digital - APPS.CO</t>
  </si>
  <si>
    <t>Programación Para Niñas y Niños</t>
  </si>
  <si>
    <t>Misión TIC 2022 - 100K</t>
  </si>
  <si>
    <t>Habilidades Digitales</t>
  </si>
  <si>
    <t>Ruta STEM</t>
  </si>
  <si>
    <t>TUTO TIC</t>
  </si>
  <si>
    <t>OPS- Ficha FITI</t>
  </si>
  <si>
    <t>Fortalecimiento a la transformación digital de las empresas a nivel nacional</t>
  </si>
  <si>
    <t xml:space="preserve">Centro de la Cuarta Revolución </t>
  </si>
  <si>
    <t xml:space="preserve">Observatorio de Comercio Electrónico </t>
  </si>
  <si>
    <t>Estudio de Inteligencia Artificial</t>
  </si>
  <si>
    <t>Red Nacional de Servicios de Computación de Alto Rendimiento</t>
  </si>
  <si>
    <t>Centros de Transformación Digital Empresarial</t>
  </si>
  <si>
    <t>Centro de Servicios Compartidos</t>
  </si>
  <si>
    <t xml:space="preserve">Tiendas Virtuales </t>
  </si>
  <si>
    <t>Tiendas virtuales y Estrategia de Comercio Electrónico (Vende en Línea)</t>
  </si>
  <si>
    <t>Transformación digital medios de comunicación</t>
  </si>
  <si>
    <t>Botón de Pago</t>
  </si>
  <si>
    <t>OPS- Ficha TD</t>
  </si>
  <si>
    <t>Solicitud Adicional Pliegos Modificación I</t>
  </si>
  <si>
    <t>VAR ABS (vs inicial asignado)</t>
  </si>
  <si>
    <t>Solicitud Área Pliegos Modificación I</t>
  </si>
  <si>
    <t>Total general</t>
  </si>
  <si>
    <t>Suma de Presupuesto Final Aprobado Pliegos Modificación I</t>
  </si>
  <si>
    <t>Servicio de asistencia, capacitación y apoyo para el uso y apropiación de las TIC, con enfoque diferencial y en beneficio de la comunidad para participar en la economía digital nacional</t>
  </si>
  <si>
    <t>Dependencia</t>
  </si>
  <si>
    <t>Área</t>
  </si>
  <si>
    <t>VC</t>
  </si>
  <si>
    <t>Secretaría General</t>
  </si>
  <si>
    <t>VTD</t>
  </si>
  <si>
    <t>Fortalecimiento y apropiación del modelo de gestión institucional del Ministerio TIC</t>
  </si>
  <si>
    <t>Presupuesto 2022</t>
  </si>
  <si>
    <t>Convocatoria Jovenes - CONPES Juventudes</t>
  </si>
  <si>
    <t>Convocatoria No. 2
Canales regionales</t>
  </si>
  <si>
    <t>Financiación recursos del congreso
(Proyecto de Ley a traves de Teveandina)</t>
  </si>
  <si>
    <t>Convocatoria de Inclusión</t>
  </si>
  <si>
    <t>Ok, el proyecto se financiará desde la ficha de Apoyo a Operadores Públicos. Lo anterior teniendo en cuenta la actualización de ficha que se detalla en el proyecto Sistema Informativo</t>
  </si>
  <si>
    <t>OK en ficha modelo de TV</t>
  </si>
  <si>
    <t xml:space="preserve">Contenidos ordenados por Ley </t>
  </si>
  <si>
    <t>En archivo excel del ppto 2022 esta Ok este recurso dentro de la ficha de modelo de TV</t>
  </si>
  <si>
    <t xml:space="preserve">Cubrimiento Calendario Electoral 2022 </t>
  </si>
  <si>
    <t>ok</t>
  </si>
  <si>
    <t>OK en ficha apoyo a operadores</t>
  </si>
  <si>
    <t xml:space="preserve">Audiencia digital </t>
  </si>
  <si>
    <t>Corresponde al proyecto denominado "Talleres construyendo país RTVC" el cual se financiará con recursos de la ficha de Fortalecimiento del Modelo Convergente</t>
  </si>
  <si>
    <t xml:space="preserve">relacionar en que proyecto del excel del ppto 2022 para las fichas del GIT MEDIOS PUBLICOS esta incluido este recurso ... </t>
  </si>
  <si>
    <t>Transmisiones Especiales y Nuevos Contenidos para la Presidencia de la República</t>
  </si>
  <si>
    <t>- $471.790.005 por Fortalecimiento del modelo convergente</t>
  </si>
  <si>
    <t>- $3.064.991.965 por Apoyo a Operadores</t>
  </si>
  <si>
    <t>Ok, El proyecto se financiará así:</t>
  </si>
  <si>
    <t xml:space="preserve">Contenidos educativos </t>
  </si>
  <si>
    <t xml:space="preserve">Señal Memoria </t>
  </si>
  <si>
    <t>Correcto, corresponde al proyecto "Proyecto contenidos audiovisuales (Informativo RTVC)", pero teniendo en cuenta la actualización del recurso de la ficha de Apoyo a Operadores Públicos (se solicitó redistribuir el recurso de $210.250 millones del presupuesto 2022 del GIT de Medios Públicos, dejando mayor recurso en la ficha de apoyo a operadores $169.302.470.752) por lo que el total del proyecto será financiado desde la ficha de Apoyo a Operadores Públicos</t>
  </si>
  <si>
    <t>validar si este tema esta en el proyecto "Proyecto contenidos audiovisuales (Informativo RTVC)" que se relaciona en excel del ppto 2022 para las dos fichas  de la siguiente manera:
$403 en apoyo a operadores
$4000 millnes en modelo de TV</t>
  </si>
  <si>
    <t xml:space="preserve">Sistema informativo </t>
  </si>
  <si>
    <t>Canal Institucional</t>
  </si>
  <si>
    <t>N/A</t>
  </si>
  <si>
    <t>OAPES validar con DICOM, ok en excel de presupuesto 2022</t>
  </si>
  <si>
    <t xml:space="preserve">Extensión Radio </t>
  </si>
  <si>
    <t>Debido a la necesidad de financiar el proyecto "CONPES de Juventudes" por $4.162.500.000 fue necesario realizar un ajuste al presupuesto de RTVC.</t>
  </si>
  <si>
    <t>En archivo excel del ppto 2022 para la ficha de apoyo a operadores, este proyecto tiene valor diferente</t>
  </si>
  <si>
    <t xml:space="preserve">AOM Red digital </t>
  </si>
  <si>
    <t>TDT</t>
  </si>
  <si>
    <t>RESPUESTA MEDIOS PUBLICOS 
27-10-2021</t>
  </si>
  <si>
    <t xml:space="preserve">OBSERVACIONES OAPES 
22-10-2021 </t>
  </si>
  <si>
    <t>PRESUPUESTO</t>
  </si>
  <si>
    <t>PROYECTO</t>
  </si>
  <si>
    <t xml:space="preserve">OBSERVACIONES OAPES 
27-10-2021 </t>
  </si>
  <si>
    <t>OK en ficha Operadores por valor de $19.474.636.347</t>
  </si>
  <si>
    <t>OK en ficha Operadores por valor de $19.943.557.139</t>
  </si>
  <si>
    <t>OAPES validar con DICOM, ok en excel de presupuesto 2022 y Moni Toro valido con el enlace de DICOM.</t>
  </si>
  <si>
    <t>OK y cambio ahora se financiara desde la ficha Operadores por valor de $4.403.200.000</t>
  </si>
  <si>
    <t>OK y cambio ahora se financiara desde las dos fichas así:
Operadores por valor de $3.064.991.9650
Operadores por valor de $$471.790.005</t>
  </si>
  <si>
    <t>OK en ficha Modelo TV por $1.612.800.000</t>
  </si>
  <si>
    <t>OK en ficha Operadores por$ 757.760.000</t>
  </si>
  <si>
    <t>OK y cambio ahora se financiara desde la ficha Operadores por valor de $691.604.283</t>
  </si>
  <si>
    <t>OK y cambio ahora se financiara desde la ficha Operadore $392.480.000</t>
  </si>
  <si>
    <t>Apropiacion Vigente Operadores</t>
  </si>
  <si>
    <t>Apropiacion Vigente Modelo TV</t>
  </si>
  <si>
    <t xml:space="preserve">TOTAL GIT MEDIOS </t>
  </si>
  <si>
    <t>Presupuesto Final 11/11/2021</t>
  </si>
  <si>
    <t>Ficha de Inversión</t>
  </si>
  <si>
    <t>Operación Zonas Digitales Rurales</t>
  </si>
  <si>
    <t>Proyecto Zonas WIFI públicas SAI</t>
  </si>
  <si>
    <t>Formación y actualización del talento humano de creadores, productores y realizadores audiovisuales</t>
  </si>
  <si>
    <t>Estrategia de divulgación de la Televisión Digital Terrestre</t>
  </si>
  <si>
    <t>Desarrollo, omplementación y Mantenimiento de las soluciones tecnológicas a cargo de la Dirección de Gobierno Digital</t>
  </si>
  <si>
    <t>Acuerdo marco de TI - Marco de interoperabiidad</t>
  </si>
  <si>
    <t>(en blanco)</t>
  </si>
  <si>
    <t>Suma de Presupuesto Final Aprobado Pliegos Modificación I-II</t>
  </si>
  <si>
    <t>Presupuesto Final 19/11/2021</t>
  </si>
  <si>
    <t>AGENDA DE INVERSIONES 2022 - FUTIC</t>
  </si>
  <si>
    <t xml:space="preserve">Oferta de Espectro </t>
  </si>
  <si>
    <t xml:space="preserve">Plan de  Modernización del sector Postal. </t>
  </si>
  <si>
    <t>Plan de Cese de Emisiones Analogicas</t>
  </si>
  <si>
    <t>Estrategia de la Política de desarrollo Espacial</t>
  </si>
  <si>
    <t>Intervención de la Colección Filatelica</t>
  </si>
  <si>
    <t>Plan Marco de Asignación de Espectro</t>
  </si>
  <si>
    <t>Proyecto Nacional Fibra Óptica</t>
  </si>
  <si>
    <t>Traslado y seguimiento de recursos para Computadores para Educar (CPE)</t>
  </si>
  <si>
    <t>Implementación y operación de Zonas Digitales Urbanas (ZDU) y su interventoria</t>
  </si>
  <si>
    <t>OPS</t>
  </si>
  <si>
    <t>1. Proyecto de incentivos a la demanda fase I</t>
  </si>
  <si>
    <t>2. Poyecto incentivos a la demanda fase II</t>
  </si>
  <si>
    <t>3. Proyecto incentivos a la oferta</t>
  </si>
  <si>
    <t>4. Proyecto de incentivos al fortalecimiento de la infraestructura local</t>
  </si>
  <si>
    <t>5. Proyecto Última Milla Móvil</t>
  </si>
  <si>
    <t>Hogares Conectados 2.0</t>
  </si>
  <si>
    <t>Conectividad Territorios Nacionales</t>
  </si>
  <si>
    <t>Conexiones San Andres y Providencia</t>
  </si>
  <si>
    <t>Optimización de la inspección, vigilancia y control a los prestadores de servicios TIC y servicios postales en el marco de la convergencia</t>
  </si>
  <si>
    <t>Fortalecimiento y Modernización del Modelo de Vigilancia y Control</t>
  </si>
  <si>
    <t>Operadores públicos de televisión financiados</t>
  </si>
  <si>
    <t>Financiación del operador nacional de televisión-RTVC</t>
  </si>
  <si>
    <t>Contenidos hechos en casa</t>
  </si>
  <si>
    <t>Bolsa Concursable regionales</t>
  </si>
  <si>
    <t>Financiación del plan de inversión a RTVC para la operación de Señal Memoria</t>
  </si>
  <si>
    <t>CONPES Juventudes</t>
  </si>
  <si>
    <t>Producción de contenidos convergentes y multiplataforma</t>
  </si>
  <si>
    <t>Monitoreo y seguimiento del comportamiento de las audiencias.</t>
  </si>
  <si>
    <t xml:space="preserve"> Estrategia Comunicación Externa</t>
  </si>
  <si>
    <t xml:space="preserve"> Estrategia Comunicación Interna</t>
  </si>
  <si>
    <t>Estrategia Comunicación Digital</t>
  </si>
  <si>
    <t>Gestión de la información para la construcción de indicadores y estadísticas TIC.</t>
  </si>
  <si>
    <t>Articulación interinstitucional para la generación de estadísticas sectoriales</t>
  </si>
  <si>
    <t>Evaluación de políticas, programas (iniciativas) y/o proyectos, estudios sectoriales, y encuesta de satisfacción</t>
  </si>
  <si>
    <t>Documentos tipo parámetro y de lineamientos técnicos</t>
  </si>
  <si>
    <t>Evolucionar el Plan Estratégico de TI PETI (seguimiento al plan de transformacion digital)</t>
  </si>
  <si>
    <t>Gestionar el cumplimiento del marco de referencia de Arquitectura Empresarial en el ámbito de TI (MRAE)</t>
  </si>
  <si>
    <t>Fortalecimiento de los Sistemas de Información y el gobierno de datos para impulsar la apropiación de los trámites y servicios del MinTIC</t>
  </si>
  <si>
    <t>Fortalecimiento de los servicios tecnológicos de información de calidad</t>
  </si>
  <si>
    <t>Fortalecimiento de la Presencia Digital y de la Apropiación de productos de TI</t>
  </si>
  <si>
    <t>Seguridad Informática (Seguridad de TI)</t>
  </si>
  <si>
    <t>Intervención de los fondos acumulados de los archivos delas extintas entidades del sector TIC</t>
  </si>
  <si>
    <t>Operación  y Optimización CSIRT, CONPES 3995 y Gestión de Riesgos de Seguridad Digital</t>
  </si>
  <si>
    <t>Infraestructura de Datos, datos Abiertos y Software Libre</t>
  </si>
  <si>
    <t>Despliegue de la Política de Gobierno Digital</t>
  </si>
  <si>
    <t>Proyecto de Innovacion</t>
  </si>
  <si>
    <t>Acuerdo Marco de TI + Marco de Interoperabilidad</t>
  </si>
  <si>
    <t>10. Desarrollo, Implementación y Mantenimiento de las soluciones técnológicas a cargo de la Dirección de Gobierno Digital</t>
  </si>
  <si>
    <t>Proyecto Centros Digitales</t>
  </si>
  <si>
    <t>Acceso Universal Sostenible</t>
  </si>
  <si>
    <t>Proyecto Zonas Wi-Fi Públicas SAI</t>
  </si>
  <si>
    <t>Suma de Presupuesto 2022</t>
  </si>
  <si>
    <t>Línea Estratégica</t>
  </si>
  <si>
    <t>Objetivo Iniciativa</t>
  </si>
  <si>
    <t>Descripción Indicador</t>
  </si>
  <si>
    <t>Unidad de Medida</t>
  </si>
  <si>
    <t>Recursos</t>
  </si>
  <si>
    <t>Líder Iniciativa</t>
  </si>
  <si>
    <t>Supervisión Inteligente</t>
  </si>
  <si>
    <t>Consultorías 2023 VF</t>
  </si>
  <si>
    <t>No. de Visitas de Inspección realizadas a los Operadores de telecomunicaciones y servicios postales.</t>
  </si>
  <si>
    <t xml:space="preserve">Natalia Wilson Aponte </t>
  </si>
  <si>
    <t>Verificación de Obligaciones a los Operadores</t>
  </si>
  <si>
    <t>No. de Verificación realizadas al cumplimiento de las obligaciones de los Operadores de Televisión y servicios postales.</t>
  </si>
  <si>
    <t>Visitas de Inspección (InSitu)</t>
  </si>
  <si>
    <t>No. de Visitas de Inspección en campo servicios Postal y Televisión</t>
  </si>
  <si>
    <t>Gestionar revisa, requerir, actualizar y tramitar los informes realizados por el grupo de verificaciones de las DVIC, así como apoyo técnico y jurídico a los temas relacionados con los operadores</t>
  </si>
  <si>
    <t>No.  De informes tramitados al grupo de investigaciones administrativas de la DVIC.</t>
  </si>
  <si>
    <t>No. De informes tramitados</t>
  </si>
  <si>
    <t>Fortalecimiento del modelo de vigilancia y control Fase 4</t>
  </si>
  <si>
    <t>Solución técnologica Implementada</t>
  </si>
  <si>
    <t>Transmisión de información operadores postales de pago - (Interoperabilidad)</t>
  </si>
  <si>
    <t>Sistema de Información Actualizado</t>
  </si>
  <si>
    <t>Requerimientos (Sistro)</t>
  </si>
  <si>
    <t>Sistema de seguimiento de Registros y Requerimientos</t>
  </si>
  <si>
    <t>Fortalecimiento Aura Portal – Herramientas</t>
  </si>
  <si>
    <t>Fortalecimiento del Sistema Aura Portal – Mintic</t>
  </si>
  <si>
    <t>Aplicativo y Repositorio de Visitas</t>
  </si>
  <si>
    <t>Sistema de repositorio y seguimiento a las verificaciones realizadas a los operadores de Telecomunicaciones y Postal</t>
  </si>
  <si>
    <t>Prevención</t>
  </si>
  <si>
    <t>Acercamiento al usuario y mitigación de incumplimientos de las empresas del sector</t>
  </si>
  <si>
    <t>Realizar las acciones de promoción y prevención para fortalecer el cumplimiento de las obligaciones  de los operadores de telecomunicaciones y servicios postales</t>
  </si>
  <si>
    <t>Fortalecimiento de las acciones de promocion y prevención a los operadores</t>
  </si>
  <si>
    <t>No de visitas Inspección realizadas a los operadores de telecomunicaciones y servicios postales</t>
  </si>
  <si>
    <t xml:space="preserve">Conectividad </t>
  </si>
  <si>
    <t xml:space="preserve">Ampliación Programa de Telecomunicaciones Sociales Nacional </t>
  </si>
  <si>
    <t>Garantizar la culminación del despliegue de la red de alta velocidad y la oferta de conectividad asociada, conforme lo previsto en el Documento CONPES 3769 de 2013.</t>
  </si>
  <si>
    <t>Proyecto Nacional de Conectividad de Alta Velocidad</t>
  </si>
  <si>
    <t>Municipios/Áreas no municipalizadas (AMN) en operación</t>
  </si>
  <si>
    <t>Dirección de Infraestructura</t>
  </si>
  <si>
    <t xml:space="preserve">Pedro Eduardo Vera Garcia </t>
  </si>
  <si>
    <t>Proyecto Nacional de Fibra Óptica</t>
  </si>
  <si>
    <t>Cabeceras municipales conectadas</t>
  </si>
  <si>
    <t>Contratos de prestación de servicios asociado</t>
  </si>
  <si>
    <t>Masificación de Accesos</t>
  </si>
  <si>
    <t>Contribuir al cierre de la brecha digital mediante el despliegue de accesos de última milla en condiciones asequibles</t>
  </si>
  <si>
    <t>Incentivos a la Demanda Fase I</t>
  </si>
  <si>
    <t>Mantener en operación accesos en hogar reportados IDF1</t>
  </si>
  <si>
    <t>Incentivos a la Demanda Fase II</t>
  </si>
  <si>
    <t>Mantener en operación accesos en hogar reportados IDF2</t>
  </si>
  <si>
    <t>Incentivos a la Oferta</t>
  </si>
  <si>
    <t>Mantener en operación accesos en hogar reportados IOF</t>
  </si>
  <si>
    <t>Fortalecimiento a la Infraestructura Local</t>
  </si>
  <si>
    <t>Mantener en operación accesos en hogar reportados FIL</t>
  </si>
  <si>
    <t>Prestación del servicio de conectividad a través de accesos fijos</t>
  </si>
  <si>
    <t>Por definir</t>
  </si>
  <si>
    <t>Proyecto Nuevas Tecnologías</t>
  </si>
  <si>
    <t>Centros digitales</t>
  </si>
  <si>
    <t>Centros Digitales en operación con cumplimiento de requisitos Región A</t>
  </si>
  <si>
    <t>Zonas Digitales Urbanas implementadas y en operación</t>
  </si>
  <si>
    <t>Prestación del servicio de internet a través de accesos comunitario</t>
  </si>
  <si>
    <t>Proyecto Nuevas Tecnologías.</t>
  </si>
  <si>
    <t>Apoyo financiero a Computadores para Educar (CPE)</t>
  </si>
  <si>
    <t>Realizar el Traslado de recursos y seguimiento a la ejecución  financiera destinada a la actividad para el desarrollo misional de Computadores para Educar CPE (Resolución de Transferencia).</t>
  </si>
  <si>
    <t>Porcentaje de recursos desembolsados de acuerdo con la programación realizada</t>
  </si>
  <si>
    <t>Fortalecimiento del sector TIC y Postal</t>
  </si>
  <si>
    <t>Generar lineamientos de política y estrategias enfocadas a mejorar la competitividad del sector, contribuyendo a la disminución de la brecha digital e implementando planes sectoriales de modernización, simplificación normativa y eliminación de barreras de entrada</t>
  </si>
  <si>
    <t>Actualización Normativa</t>
  </si>
  <si>
    <t>Número de proyectos de actualización normativa elaborados</t>
  </si>
  <si>
    <t>Maria Cecilia Londono Salazar</t>
  </si>
  <si>
    <t>Modernización del sector Postal</t>
  </si>
  <si>
    <t>Avalúo actualizado de la Colección Filatélica</t>
  </si>
  <si>
    <t>Fortalecimiento de la Industria de Telecomunicaciones</t>
  </si>
  <si>
    <t>Porcentaje de solicitudes atendidas referentes a las renovaciones de espectro IMT</t>
  </si>
  <si>
    <t>Fortalecimiento de la Industria</t>
  </si>
  <si>
    <t>Fortalecimiento de la radio pública nacional</t>
  </si>
  <si>
    <t>Fortalecer la radio pública, a través del despliegue de nueva infraestructura de estaciones y estudios de la red de la radio pública nacional operada por Radio Televisión Nacional de Colombia - RTVC</t>
  </si>
  <si>
    <t>Número de nuevas estaciones de radio pública nacional instaladas</t>
  </si>
  <si>
    <t>Apoyo a operadores públicos del servicio de televisión nacional - RTVC</t>
  </si>
  <si>
    <t xml:space="preserve">Fortalecer a los operadores públicos en las condiciones técnicas y operativas de la prestación del servicio de televisión </t>
  </si>
  <si>
    <t>Número Operadores financiados – Nacionales</t>
  </si>
  <si>
    <t>Porcentaje de cobertura para el Despliegue de la TDT</t>
  </si>
  <si>
    <t>94.82%</t>
  </si>
  <si>
    <t>Número de productos digitales desarrollados</t>
  </si>
  <si>
    <t>Número de documentos del archivo audiovisual y sonoro catalogados</t>
  </si>
  <si>
    <t>Número contenidos multiplataforma producidos</t>
  </si>
  <si>
    <t>Número de Horas de contenido al aire para la construcción de paz</t>
  </si>
  <si>
    <t>Número operadores financiados Infraestructura</t>
  </si>
  <si>
    <t>Número Operadores financiados – Regionales</t>
  </si>
  <si>
    <t>Convocatoria Transformando a Colombia desde las juventudes</t>
  </si>
  <si>
    <t>Número contenidos multiplataforma producidos – Convocatoria</t>
  </si>
  <si>
    <t xml:space="preserve">Convocatoria Historias urbanas y rurales desde las regiones </t>
  </si>
  <si>
    <t>Desarrollo Contenido Audiovisual</t>
  </si>
  <si>
    <t>Fortalecimiento del Modelo Convergente de la Televisión Pública Regional y Nacional.</t>
  </si>
  <si>
    <t>Número de Informes de medición de audiencias e impacto de contenidos divulgados</t>
  </si>
  <si>
    <t>Número estímulos – Convocatorias</t>
  </si>
  <si>
    <t xml:space="preserve">Socialización y Pedagogía para recepción de la Televisión digital abierta orientada hacia los fines y principios de la TV Pública </t>
  </si>
  <si>
    <t>Control integral de las decisiones en segunda instancia en los servicios de comunicaciones (Móvil/ no móvil), postal, radiodifusión sonora y televisión.</t>
  </si>
  <si>
    <t xml:space="preserve">Resolver los recursos de apelación presentados por los vigilados. </t>
  </si>
  <si>
    <t>Decisiones en segunda instancia</t>
  </si>
  <si>
    <t>Resoluciones expedidas que resuelven los recursos de apelación en los términos de ley</t>
  </si>
  <si>
    <t>Angelica Maria Bermudez Aguilar</t>
  </si>
  <si>
    <t>Desarrollar la sociedad del Conocimiento y la Tecnología</t>
  </si>
  <si>
    <t>Apropiación TIC para el Cambio</t>
  </si>
  <si>
    <t xml:space="preserve">Promover la apropiación masiva de las TIC a través del diseño e implementación de estrategias incluyentes y con enfoque diferencial que permitan fomentar y fortalecer las habilidades digitales de los colombianos para que logren un mayor nivel de uso de la tecnología. </t>
  </si>
  <si>
    <t>Formaciones en Competencias Digitales</t>
  </si>
  <si>
    <t>Dirección Apropiación</t>
  </si>
  <si>
    <t>Maria Fernanda Ardila Lopez</t>
  </si>
  <si>
    <t>El Viajero TIC
Transformado Digitalmente a Colombia</t>
  </si>
  <si>
    <t>Personas beneficiadas con las rutas</t>
  </si>
  <si>
    <t xml:space="preserve">Apropiación Digital con Enfoque Diferencial </t>
  </si>
  <si>
    <t>Mujeres formadas en el Uso y Apropiación de las TIC</t>
  </si>
  <si>
    <t>Personas asesoradas en las modalidades de Teletrabajo mediadas por las TIC</t>
  </si>
  <si>
    <t>ConVerTIC</t>
  </si>
  <si>
    <t>Descargas de software realizadas</t>
  </si>
  <si>
    <t>Centro de Relevo</t>
  </si>
  <si>
    <t>Comunicaciones relevadas</t>
  </si>
  <si>
    <t>Smart TIC Incluyente</t>
  </si>
  <si>
    <t>Cortometrajes realizados por personas con discapacidad con dispositivos móviles</t>
  </si>
  <si>
    <t>Legado de Gabo</t>
  </si>
  <si>
    <t>Personas sensibilizadas en el Legado de Gabo</t>
  </si>
  <si>
    <t>Un Ecosistema Seguro</t>
  </si>
  <si>
    <t>Internet Seguro y Responsable</t>
  </si>
  <si>
    <t>Personas sensibilizadas en el Uso Seguro y Responsable de las TIC</t>
  </si>
  <si>
    <t>Transformación Digital para la Productividad del Estado a través de la Política de Gobierno Digital</t>
  </si>
  <si>
    <t>Incrementar el nivel de Transformación Digital del Estado a través de planes, programas y proyectos que impulsen la Política de Gobierno Digital</t>
  </si>
  <si>
    <t>ProducTIC</t>
  </si>
  <si>
    <t>Variación porcentual del nivel de  implementación de la Política de Gobierno Digital por parte de las entidades del sector salud (823) Línea Base: 0 2022</t>
  </si>
  <si>
    <t>Dirección Gobierno Digital</t>
  </si>
  <si>
    <t xml:space="preserve">Ingrid Tatiana Montealegre Arboleda </t>
  </si>
  <si>
    <t>Datos para la Paz</t>
  </si>
  <si>
    <t>Entidades que implementan la hoja de ruta del PNID Nal y Territorial</t>
  </si>
  <si>
    <t>TICvolución</t>
  </si>
  <si>
    <t>Entidades del orden nacional que participan en espacios de inmersión digital</t>
  </si>
  <si>
    <t>Industria Digital más productiva</t>
  </si>
  <si>
    <t>Número de equipos emprendedores y empresas de negocios digitales acompañados</t>
  </si>
  <si>
    <t>Dirección Economia Digital</t>
  </si>
  <si>
    <t>Raul David Castellanos Toro</t>
  </si>
  <si>
    <t>Contenidos Digitales para la transformación productiva</t>
  </si>
  <si>
    <t>Número de empresas beneficiadas para el desarrollo de contenidos digitales de alta calidad</t>
  </si>
  <si>
    <t>Industria Digital para el cambio</t>
  </si>
  <si>
    <t>Número de empresas beneficiadas en su camino de acceso al mercado nacional o internacional</t>
  </si>
  <si>
    <t>Generación del cambio Digital</t>
  </si>
  <si>
    <t>Número de personas beneficiadas en formación TI</t>
  </si>
  <si>
    <t>Territorios del cambio Digital</t>
  </si>
  <si>
    <t>Número de personas beneficiadas con la formación en habilidades digitales</t>
  </si>
  <si>
    <t>TuNegocio enLínea</t>
  </si>
  <si>
    <t>Número de comerciantes beneficiados</t>
  </si>
  <si>
    <t>Observatorio eCommerce</t>
  </si>
  <si>
    <t>Número Investigaciones y/o estadísticas realizadas </t>
  </si>
  <si>
    <t>Capacidades para la resiliencia en seguridad digital</t>
  </si>
  <si>
    <t>Apoyar en la implementación del marco de gobernanza en materia de seguridad digital en Colombia</t>
  </si>
  <si>
    <t>Infraestructura disponible, al servicio de las entidades para la recuperación de las entidades del Estado ante un incidente catastrófico de Seguridad Digital</t>
  </si>
  <si>
    <t>Plataforma Nacional para la Gestión de Incidentes (Decreto 338 de 2020)</t>
  </si>
  <si>
    <t>Plataforma Implementada</t>
  </si>
  <si>
    <t xml:space="preserve">Cultura de seguridad digital para prevención y preparación  del estado colombiano </t>
  </si>
  <si>
    <t>Numero de iniciativas de cooperación para el desarrollo de capacidades para la seguridad digita del Estado.</t>
  </si>
  <si>
    <t>Desarrollo de talleres especializados en seguridad digital (ejercicios nacionales de simulacros de crisis, talleres especializados, generación de campañas)</t>
  </si>
  <si>
    <t>Tranversales</t>
  </si>
  <si>
    <t xml:space="preserve">Fortalecimiento de las Capacidades Institucionales para Generar Valor Público </t>
  </si>
  <si>
    <t>Establecer lineamientos y estrategias para transformar continuamente la gestión institucional</t>
  </si>
  <si>
    <t>Diseño y Rediseño de Procesos</t>
  </si>
  <si>
    <t>Documentos de la gestión de procesos publicados</t>
  </si>
  <si>
    <t>Oficina Asesora de Planeación y Estudios Sectoriales</t>
  </si>
  <si>
    <t>Articulación de las normas técnicas y lineamientos obligatorios al Sistema Integrado de Gestión</t>
  </si>
  <si>
    <t>Planes de mejoramiento a las auditorias de Sistemas de gestión auditados​</t>
  </si>
  <si>
    <t>Implementación del Marco de Referencia de Arquitectura Empresarial en la entidad</t>
  </si>
  <si>
    <t>Porcentaje de ejecución de la Hoja de Ruta​</t>
  </si>
  <si>
    <t>Formulación de estrategias y mecanismos para la gestión del conocimiento</t>
  </si>
  <si>
    <t>Nivel de cumplimiento en las actividades que gestionan el conocimiento a nivel institucional</t>
  </si>
  <si>
    <t>Apropiación de los lineamientos para la gestión y mejoramiento Institucional</t>
  </si>
  <si>
    <t>Evidencias de asistencia y presentaciones</t>
  </si>
  <si>
    <t>Integridad y efectividad en la planeación y el seguimiento</t>
  </si>
  <si>
    <t>Número de Actas de Comité Sectorial de Gestión y Desempeño elaboradas</t>
  </si>
  <si>
    <t>Fortalecimiento de los mecanismos que generen confianza en la Institucionalidad y permiten la lucha contra la corrupción</t>
  </si>
  <si>
    <t>Fortalecer los mecanismos de lucha contra la corrupción a través de la divulgación activa de la información pública sin que medie solicitud alguna, respondiendo de buena fe, de manera adecuada, veraz, oportuna en lenguaje claro y gratuita a las solicitudes de acceso a la información pública</t>
  </si>
  <si>
    <t>Alineación de las Políticas MIPG con la gestión institucional</t>
  </si>
  <si>
    <t>Identificación y cierre de brechas del MIPG</t>
  </si>
  <si>
    <t>Implementación de la política de Transparencia, Acceso a la Información y lucha contra la corrupción</t>
  </si>
  <si>
    <t>Seguimientos a los lineamientos establecidos para la política</t>
  </si>
  <si>
    <t>Fortalecimiento y apropiación de los lineamientos riesgos de gestión y corrupción</t>
  </si>
  <si>
    <t>Cumplimiento del cronograma de gestión de riesgos</t>
  </si>
  <si>
    <t xml:space="preserve">Liderazgo en la generación de estadísticas y estudios del sector TIC </t>
  </si>
  <si>
    <t>Desarrollar proyectos que permitan la generación de estadísticas y el desarrollo de estudios del sector TIC</t>
  </si>
  <si>
    <t>Realizar la transición de las Operaciones Estadísticas de la NTC PE 2017 a NTC PE 2020</t>
  </si>
  <si>
    <t>Documento elaborado del Plan de Transición</t>
  </si>
  <si>
    <t>Mantener certificación de las Operaciones Estadísticas registradas en el SICODE</t>
  </si>
  <si>
    <t>Auditorias a las Operaciones estadísticas (TIC y TV)</t>
  </si>
  <si>
    <t>Generar la información estadística y documentos sectoriales TIC para la toma de decisiones</t>
  </si>
  <si>
    <t>Encuestas realizadas ENTIC
Hogares 2022 y Empresas 2021</t>
  </si>
  <si>
    <t>Analizar y/o producir Información Estadística con enfoque diferencial e interseccional</t>
  </si>
  <si>
    <t xml:space="preserve"> Formulario diligenciado*2024</t>
  </si>
  <si>
    <t xml:space="preserve">Disponer de presupuesto para el diagnóstico y fortalecimiento de registros administrativos y de las operaciones estadísticas a cargo del Ministerio </t>
  </si>
  <si>
    <t>Proyecto de inversión aprobado</t>
  </si>
  <si>
    <t xml:space="preserve">Estrategia de divulgación y comunicaciones del MinTIC </t>
  </si>
  <si>
    <t>Diseñar e implementar la estrategia de comunicaciones que permitirá a la entidad informar e interactuar sobre los planes, programas, proyectos, y servicios a la ciudadanía.</t>
  </si>
  <si>
    <t>Comunicación Externa</t>
  </si>
  <si>
    <t xml:space="preserve">Número de Campañas de divulgación diseñadas e implementadas </t>
  </si>
  <si>
    <t>Oficina Asesora de Prensa</t>
  </si>
  <si>
    <t>Lexy Garay Alvarez</t>
  </si>
  <si>
    <t>Comunicación Interna</t>
  </si>
  <si>
    <t>Número de Contenidos actualizados en intranet</t>
  </si>
  <si>
    <t>Comunicación Digital</t>
  </si>
  <si>
    <t>Número de sesiones registradas en las páginas internas del website del MinTIC</t>
  </si>
  <si>
    <t>Fortalecimiento en la gestión internacional, según las necesidades que tengan de MINTIC</t>
  </si>
  <si>
    <t>Incentivar la cooperación internacional en apoyo a las iniciativas del Plan Estratégico, posicionando al Ministerio como líder regional en materia TIC</t>
  </si>
  <si>
    <t>Fortalecimiento de la cooperación y la participación internacional </t>
  </si>
  <si>
    <t>Oficina Internacional</t>
  </si>
  <si>
    <t>Estrategia y operación de tecnología para lograr una transformación  digital con enfoque social y democrático en la entidad</t>
  </si>
  <si>
    <t xml:space="preserve">Definir e implementar una arquitectura tecnológica que permita optimizar, disponer y mantener los servicios de tecnología que apoyan la operación del ministerio, apropiando modelos y tecnologías de nueva generación dentro de las vigencias de 2023 a 2026 </t>
  </si>
  <si>
    <t>Interoperabilidad entre los sistemas de información</t>
  </si>
  <si>
    <t>Sistemas de información interoperando entre sí</t>
  </si>
  <si>
    <t>Oficina Tecnologias de la Información</t>
  </si>
  <si>
    <t>Francisco Andres Rodriguez Eraso</t>
  </si>
  <si>
    <t>Intervención servicios tecnológicos</t>
  </si>
  <si>
    <t>Intervención en los servicios tecnológicos de la entidad</t>
  </si>
  <si>
    <t>Seguridad</t>
  </si>
  <si>
    <t>Campañas de sensibilización sobre la seguridad informática</t>
  </si>
  <si>
    <t>Servicio de almacenamiento</t>
  </si>
  <si>
    <t>Disponibilidad de la capacidad de almacenamiento</t>
  </si>
  <si>
    <t>servicios integrados de tecnologías</t>
  </si>
  <si>
    <t>Mantener la disponibilidad de la infraestructura tecnológica de la entidad </t>
  </si>
  <si>
    <t>Arquitectura tecnológica</t>
  </si>
  <si>
    <t>Cumplimiento de los lineamientos del MRAE</t>
  </si>
  <si>
    <t>Diseño reingeniería y desarrollo de sistemas de información nuevos y existentes </t>
  </si>
  <si>
    <t>Sistemas de información, bajo custodia de la oficina de TI, rediseñados</t>
  </si>
  <si>
    <t>Expediente electrónico y gestión documental</t>
  </si>
  <si>
    <t>Documentación de procesos internos existentes digitalizados</t>
  </si>
  <si>
    <t>Fortalecimiento Colombia TIC 2.0 </t>
  </si>
  <si>
    <t>Sistema de información actualizado y disponible para los servicios de la entidad</t>
  </si>
  <si>
    <t>Fortalecimiento de los trámites y servicios </t>
  </si>
  <si>
    <t>Trámites internos de la entidad automatizados </t>
  </si>
  <si>
    <t>Presencia digital y gestión del conocimiento </t>
  </si>
  <si>
    <t>Campañas de uso y apropiación informática realizadas al interior de la entidad. </t>
  </si>
  <si>
    <t>Gestión y cadena de valor de TI</t>
  </si>
  <si>
    <t>Seguimientos a la ejecución del Plan Estratégico de Tecnologías de la Información PETI </t>
  </si>
  <si>
    <t>Fortalecimiento de capacidades de los grupos con interés en temas TIC del país, orientado hacia el cierre de brecha digital regional.</t>
  </si>
  <si>
    <t xml:space="preserve">Fortalecer a través de asistencias técnicas, socializaciones, mesas de trabajo y atenciones en temas TIC, a los grupos de interés, para disminuir la brecha digital regional </t>
  </si>
  <si>
    <t xml:space="preserve">Servicio de Asistencia técnica en la formulación y presentación de proyectos TIC </t>
  </si>
  <si>
    <t>Número de asistencias técnicas realizadas para la formulación y presentación de proyectos  del sector TIC</t>
  </si>
  <si>
    <t>Oficina de Fomento Regional</t>
  </si>
  <si>
    <t>Incremento del valor total de proyectos aprobados en materia TIC financiados por SGR, obras por impuestos, entre otras</t>
  </si>
  <si>
    <t>miles de millones aprobados en la formulación y presentación de proyectos en el sector TIC</t>
  </si>
  <si>
    <t>Eliminación de barreras para el despliegue de infraestructura</t>
  </si>
  <si>
    <t>Número de asesoría técnica a  municipios NO acreditados para la adopción de normas que reglamenten las condiciones del despliegue de infraestructura TIC.</t>
  </si>
  <si>
    <t>Número de asesoría técnica a municipios acreditados por la CRC para acompañar la revisión de los procedimientos administrativos al momento de implementar los instrumentos jurídicos adoptados por el municipio sobre el despliegue de infraestructura TIC</t>
  </si>
  <si>
    <t xml:space="preserve">Fortalecimiento de la Institucionalidad TIC en las Entidades Territoriales </t>
  </si>
  <si>
    <t xml:space="preserve">Número de sensibilización y /o seguimiento a las entidades territoriales sobre la institucionalidad TIC </t>
  </si>
  <si>
    <t>Socializaciones y/o atenciones a los grupos con intereses TIC en los procesos y procedimientos estratégicos del sector.</t>
  </si>
  <si>
    <t>Número de socializaciones y/o atenciones a los grupos con intereses TIC en los procesos y procedimientos estratégicos del sector</t>
  </si>
  <si>
    <t>Fortalecimiento de acciones institucionales diferenciadas para fomentar el uso y la apropiación de las TIC en comunidades étnicas, grupos comunitarios, victimas y/o colectivos sociales</t>
  </si>
  <si>
    <t>Promover la articulación y desarrollo de acciones institucionales que fomenten el uso y la apropiación de las TIC en grupos de especial protección tales como comunidades étnicas, grupos comunitarios, victimas y /o colectivos sociales</t>
  </si>
  <si>
    <t>Espacios de dialogo y/o concertación e implementación de acciones con enfoque diferencial con comunidades étnicas, grupos comunitarios, victimas y/o colectivos sociales</t>
  </si>
  <si>
    <t>. Número de espacios de dialogo y/o concertación desarrollados y/o atendidos con comunidades étnicas, grupos comunitarios, victimas y/o colectivos sociales</t>
  </si>
  <si>
    <t>Implementación de la Política Pública de Comunicaciones de y para los Pueblos Indígenas</t>
  </si>
  <si>
    <t>Número de planes de acción de la Política Pública de Comunicaciones y para los Pueblos Indígenas implementados, conforme a lo concertado con la Comisión Nacional de Comunicaciones de y para los Pueblos Indígenas - CONCIP</t>
  </si>
  <si>
    <t>Seguimiento a acciones en el marco de políticas, programas y/o planes para la atención a comunidades étnicas, grupos comunitarios, victimas y/o colectivos sociales</t>
  </si>
  <si>
    <t>Número de espacios interinstitucionales y/o de Gobierno atendidos, para el seguimiento a políticas, programas y/o planes para la atención a comunidades étnicas, grupos comunitarios, victimas y/o colectivos sociales</t>
  </si>
  <si>
    <t>Acciones y seguimiento orientadas a garantizar el cumplimiento del acuerdo de paz</t>
  </si>
  <si>
    <t>Avances en el cumplimiento a las políticas, programas y/o planes para la atención comunidades étnicas, grupos comunitarios, victimas y/o colectivos sociales</t>
  </si>
  <si>
    <t>Proporcionar aseguramiento, asesoría y análisis basados en riesgos, con el fin de mejorar y proteger el valor de la Entidad</t>
  </si>
  <si>
    <t>Evaluar el cumplimiento de las metas, actividades y objetivos estratégicos de la entidad, el cumplimiento normativo, así como  a los riesgos institucionales </t>
  </si>
  <si>
    <t>Desarrollo de las actividades definidas en el Programa Anual de Auditorías Internas</t>
  </si>
  <si>
    <t>Porcentaje de avance en la ejecución de las actividades definidas den el Programa Anual de Auditorías Internas de la vigencia a cargo de la Oficina de Control Interno</t>
  </si>
  <si>
    <t>Oficina de Control Interno</t>
  </si>
  <si>
    <t>Fortalecimiento del proceso de producción normativa</t>
  </si>
  <si>
    <t>Definición de parámetros para la implementación de prácticas de mejora normativa en todos nuestros proyectos normativos.</t>
  </si>
  <si>
    <t>Porcentaje de proyectos normativos que en su ejecución implementaron prácticas de mejora normativa.</t>
  </si>
  <si>
    <t>Oficina Juridica</t>
  </si>
  <si>
    <t>Maria Camila Gutierrez Torres</t>
  </si>
  <si>
    <t>Fortalecimiento del conocimiento por parte de los deudores sobre las facilidades de pago.</t>
  </si>
  <si>
    <t xml:space="preserve">Brindar información clara, oportuna y completa a los deudores en relación con las facilidades y los beneficios del pronto pago. </t>
  </si>
  <si>
    <t>Fortalecimiento del conocimiento por parte de los deudores sobre las facilidades de pago</t>
  </si>
  <si>
    <t>Porcentaje de avance en el suministro de información sobre facilidades y beneficios del pronto pago.</t>
  </si>
  <si>
    <t>Fortalecimiento de las capacidades Institucionales para la Seguridad y Privacidad de la Información.</t>
  </si>
  <si>
    <t>Establecer lineamientos y estrategias para fortalecer la confidencialidad, integridad, disponibilidad, autenticidad, privacidad y no repudio de la información que circula en el mapa de operación por procesos de la entidad</t>
  </si>
  <si>
    <t>Fortalecimiento del Modelo de gestión de seguridad y privacidad de la información</t>
  </si>
  <si>
    <t>Porcentaje de eficacia del SGSI</t>
  </si>
  <si>
    <t>Fortalecimiento del plan de Continuidad de la operación de los servicios de la entidad</t>
  </si>
  <si>
    <t>Porcentaje de efectividad de las pruebas programadas de las estrategias del plan de continuidad</t>
  </si>
  <si>
    <t>Implementación del  Programa Integral de Gestión de Datos Personales</t>
  </si>
  <si>
    <t>Porcentaje de bases de datos reportadas a la Superintendencia de Industria y Comercio</t>
  </si>
  <si>
    <t>Seguimiento y monitoreo de las actividades definidas en el Plan de tratamiento de Riesgos de Seguridad y Privacidad de la Información</t>
  </si>
  <si>
    <t>Porcentaje de eficacia del plan de tratamiento de riesgos</t>
  </si>
  <si>
    <t>Gestión adecuada de los recursos financieros Ministerio de TIC</t>
  </si>
  <si>
    <t xml:space="preserve">Garantizar el financiamiento y cumplimiento de los objetivos misionales, estratégicos y legales. </t>
  </si>
  <si>
    <t>Apoyo permanente a las áreas ejecutoras en temas de orden financiero.</t>
  </si>
  <si>
    <t xml:space="preserve"> Informes del seguimiento a la ejecución presupuestal de gastos del Ministerio de TIC</t>
  </si>
  <si>
    <t>Subdirección Financiera</t>
  </si>
  <si>
    <t xml:space="preserve">Jaime Alberto Rodriguez Marin </t>
  </si>
  <si>
    <t>Implementación software de programación, seguimiento y modificación presupuestal, contractual y de pagos.</t>
  </si>
  <si>
    <t>Cumplimiento en el  avance establecido mediante cronograma de actividades.</t>
  </si>
  <si>
    <t>Simplificación y/o actualización de la base documental, soporte del Proceso de Gestión Financiera - Subdirección Financiera</t>
  </si>
  <si>
    <t>Avance en la Simplificación y /o Actualización de la Documentación - GIT Contabilidad</t>
  </si>
  <si>
    <t>Gestión adecuada de los recursos Fondo Único de TIC</t>
  </si>
  <si>
    <t>Apoyo permanente a las áreas ejecutoras en temas de orden financiero - Fondo Único de TIC.</t>
  </si>
  <si>
    <t>Informes del seguimiento a la ejecución presupuestal de gastos del Fondo Único de TIC</t>
  </si>
  <si>
    <t>Implementación software de programación, seguimiento y modificación presupuestal, contractual y de pagos - Fondo Único de TIC</t>
  </si>
  <si>
    <t>Implementación de software para la supervisión y verificación inteligente de obligaciones de hacer  - Fondo Único de TIC.</t>
  </si>
  <si>
    <t>Cumplimiento en el  avance establecido mediante cronograma de actividades</t>
  </si>
  <si>
    <t>Simplificación y/o Actualización de la Documentación Soporte del Proceso de Gestión Financiera - Fondo Único de TIC.</t>
  </si>
  <si>
    <t>Avance en la Simplificación y/o Actualización de la Documentación - GIT Cartera</t>
  </si>
  <si>
    <t>Gestión adecuada del talento humano dentro del ciclo de vida del servidor público para cumplimiento de las metas establecidas de la entidad.</t>
  </si>
  <si>
    <t>Implementar el Plan Estratégico de Talento Humano para el fortalecimiento de la cultura organizacional del Ministerio para las Tecnologías, Información y las Comunicaciones en el marco del ciclo de vida del servidor público</t>
  </si>
  <si>
    <t>Plan Estratégico del Talento Humano</t>
  </si>
  <si>
    <t xml:space="preserve">Plan Estratégico de Talento Humano realizado y publicado </t>
  </si>
  <si>
    <t>Subdirección para Gestión de Talento Humano</t>
  </si>
  <si>
    <t>Maria Claudia Avellaneda Micolta</t>
  </si>
  <si>
    <t xml:space="preserve">Gestión del ingreso del talento humano </t>
  </si>
  <si>
    <t xml:space="preserve">Plan de Vacantes elaborado y publicado </t>
  </si>
  <si>
    <t>Gestión del desarrollo del Talento Humano</t>
  </si>
  <si>
    <t>Plan de Bienestar elaborado y publicado</t>
  </si>
  <si>
    <t>2(UNO POR CADA AÑO)</t>
  </si>
  <si>
    <t xml:space="preserve">Gestión del Retiro del Talento Humano </t>
  </si>
  <si>
    <t xml:space="preserve"> Porcentaje de avance cuentas por cobrar gestionadas conforme a la nómina recibida por FOPEP </t>
  </si>
  <si>
    <t>Fortalecimiento de la Gestión Documental en MinTIC</t>
  </si>
  <si>
    <t>Generar estrategias para consolidar la gestión documental con fines de conservación y preservación de los documentos producidos en el MINTIC.</t>
  </si>
  <si>
    <t>Desarrollo de la Gestión  documental en MinTIC</t>
  </si>
  <si>
    <t>Seguimiento a la implementación de la gestión documental</t>
  </si>
  <si>
    <t>Subdirección Administrativa</t>
  </si>
  <si>
    <t xml:space="preserve">Maria Claudia Avellaneda Micolta </t>
  </si>
  <si>
    <t>Fortalecimiento del relacionamiento con los grupos de interés</t>
  </si>
  <si>
    <t>Realizar la gestión de la relación con los grupos de interés del Ministerio TIC, mediante el diseño y desarrollo de instrumentos y estrategias de servicio al ciudadano, la atención de sus requerimientos y la complementación de los cuatro ámbitos de la Estrategia de Responsabilidad Social Institucional - RSI, con el propósito de contribuir a la generación de valor público en el MinTIC</t>
  </si>
  <si>
    <t>Programa de Transparencia y_x000B_Ética Pública - Mecanismos para mejorar la atención al ciudadano</t>
  </si>
  <si>
    <t>Número de jornadas de socialización de caracterización de grupos de interés realizadas</t>
  </si>
  <si>
    <t xml:space="preserve">Programa de Transparencia y_x000B_Ética Pública - Fortalecimiento de los canales de atención </t>
  </si>
  <si>
    <t>Socializaciones del manual de servicio al ciudadano gestionadas</t>
  </si>
  <si>
    <t>Ética Pública - Mecanismos para mejorar la atención al ciudadano</t>
  </si>
  <si>
    <t>Socializaciones para fortalecer el tratamiento a las PQRSD realizadas</t>
  </si>
  <si>
    <t>LISTAS DE ASISTENCIA</t>
  </si>
  <si>
    <t>Programa de Transparencia y Ética Pública - Normativo y procedimental</t>
  </si>
  <si>
    <t>Documentos normativos internos actualizados</t>
  </si>
  <si>
    <t>Programa de Transparencia y_x000B_Ética Pública - Relacionamiento con el ciudadano</t>
  </si>
  <si>
    <t>Encuesta de satisfacción realizada</t>
  </si>
  <si>
    <t>Fortalecimiento de la gestión de Notificaciones de Actos Administrativos en cumplimiento al CPACA</t>
  </si>
  <si>
    <t>Informes de la Gestión de Notificaciones</t>
  </si>
  <si>
    <t xml:space="preserve">Número </t>
  </si>
  <si>
    <t>Fortalecimiento de la Responsabilidad Social institucional</t>
  </si>
  <si>
    <t>Informe de acciones de responsabilidad social</t>
  </si>
  <si>
    <t>Fortalecimiento de las gestión ambiental del MinTIC</t>
  </si>
  <si>
    <t>Informe de Gestión Ambiental</t>
  </si>
  <si>
    <t>Fortalecimiento de las relaciones Estado ciudadano como herramienta para la lucha contra la corrupción y la consolidación del estado social de derecho</t>
  </si>
  <si>
    <t>Informe de participación ciudadana</t>
  </si>
  <si>
    <t>Fortalecer la apropiación en el uso y manejo de los bienes</t>
  </si>
  <si>
    <t>Fortalecimiento en la administración de bienes en el MinTIC</t>
  </si>
  <si>
    <t>Solicitudes de actualización de bodegas de bienes del MinTIC atendidas en relación con las recibidas</t>
  </si>
  <si>
    <t>Gestión Contractual del MINTIC para una  Contratación  Pública Eficiente y Transparente</t>
  </si>
  <si>
    <t>Brindar a la entidad un soporte para los diferentes tramites en etapas del proceso de contratación</t>
  </si>
  <si>
    <t>Seguimiento a la ejecución contractual</t>
  </si>
  <si>
    <t>Porcentaje de Procesos contractuales gestionados</t>
  </si>
  <si>
    <t>Subdirección de Gestión Contractual</t>
  </si>
  <si>
    <t>Ricardo Perez Latorre</t>
  </si>
  <si>
    <t>Implementación de herramientas para el manejo de la información de la gestión contractual</t>
  </si>
  <si>
    <t>Porcentaje de Implementación de una base de datos de contratos de la entidad </t>
  </si>
  <si>
    <t>implementación de herramientas para la expedición de certificaciones   en línea</t>
  </si>
  <si>
    <t>Porcentaje de implementación de la herramienta de expedición de certificaciones</t>
  </si>
  <si>
    <t>FIcha de Inversión</t>
  </si>
  <si>
    <t>Desarrollo Masificación Accesos a Internet Nacional</t>
  </si>
  <si>
    <t>Generación de políticas y estrategias dirigidas a mejorar la competitividad de la industria de comunicaciones  nacional</t>
  </si>
  <si>
    <t>Dirección de Industria de Comunicaciones</t>
  </si>
  <si>
    <t>Apoyo a operadores públicos del servicio de televisión  nacional</t>
  </si>
  <si>
    <t>Fortalecimiento del Modelo Convergente de la Televisión Pública Regional y Nacional</t>
  </si>
  <si>
    <t>Servicio de asistencia, capacitación y apoyo para el uso y apropiación de las tic, con enfoque diferencial y en beneficio de la comunidad para participar en la economía digital  nacional</t>
  </si>
  <si>
    <t>Aprovechamiento y uso de las tecnologías de la información y las comunicaciones en el sector público   nacional</t>
  </si>
  <si>
    <t>Fortalecimiento y modernizacion del modelo de inspeccion, vigilancia y control del sector tic.  Nacional/Análisis y control en los servicios de telecomunicaciones y servicios postales a nivel  nacional</t>
  </si>
  <si>
    <t>Fortalecimiento de las capacidades de prevencion, deteccion y recuperacion de incidentes de seguridad digital de los ciudadanos, del sector publico y del sector privado.  nacional</t>
  </si>
  <si>
    <t>Fortalecimiento y apropiación del modelo de gestión institucional del ministerio tic  bogotá</t>
  </si>
  <si>
    <t>Fortalecimiento de la información estadística del sector tic.  nacional</t>
  </si>
  <si>
    <t>Difusión proyectos para el uso y apropiación de las tic.  nacional</t>
  </si>
  <si>
    <t>Fortalecimiento en la calidad y disponibilidad de la información para la toma de decisiones del sector tic y los ciudadanos  nacional</t>
  </si>
  <si>
    <t>Dirección Apropiación/GIT Consenso Social</t>
  </si>
  <si>
    <t>Fortalecimiento de  capacidades regionales en desarrollo de política pública tic orientada hacia el cierre de brecha digital regional nacional</t>
  </si>
  <si>
    <t>Conservacion de la informacion historica del sector tic.  bogota</t>
  </si>
  <si>
    <t>Dirección de vigilancia, Inspección y Control</t>
  </si>
  <si>
    <t>GIT Medios Públicos</t>
  </si>
  <si>
    <t>GIT COLCERT</t>
  </si>
  <si>
    <t>GIT Seguridad y Privacidad de la Información</t>
  </si>
  <si>
    <t xml:space="preserve">Realizar las visitas de inspección para la verificación de las obligaciones de los operadores de los servicios de telecomunicaciones, servicios postales y ampliación de cobertura de subasta atribuibles a esta dirección.  </t>
  </si>
  <si>
    <t>Proyecto Nacional de Conectividad de Alta Velocidad (interventoría)</t>
  </si>
  <si>
    <t>Incentivos a la Demanda Fase II interventoría</t>
  </si>
  <si>
    <t>Prestación del servicio de conectividad a través de accesos fijos interventoría</t>
  </si>
  <si>
    <t>Fortalecimiento de la industria de ti  nacional</t>
  </si>
  <si>
    <t>Fortalecimiento a la  transformación digital de las empresas  a nivel   nacional</t>
  </si>
  <si>
    <t>GIT Apelaciones</t>
  </si>
  <si>
    <t>Fortalecer la información estadistica que produce el MinTIC</t>
  </si>
  <si>
    <t>Formular e implementar el programa de fortalecimiento para registros administrativos en cumplimiento de los lineamientos del DANE</t>
  </si>
  <si>
    <t xml:space="preserve">Generar espacios y mecanismos que permitan la gestión del conocimiento promoviendo el uso y apropiación de la Información Estadística dispuesta en el Portal Colombia TIC </t>
  </si>
  <si>
    <t>Evaluación de políticas, programas (iniciativas) y/o proyectos, estudios sectoriales</t>
  </si>
  <si>
    <t>Programa de Alfabetización Digital
(Nombre por definir)</t>
  </si>
  <si>
    <t>1, 2, 3 X TIC</t>
  </si>
  <si>
    <t>Financiación a operadores - proyectos de Ley</t>
  </si>
  <si>
    <t>Financiación Operadores - Proyectos adicionales Contenidos</t>
  </si>
  <si>
    <t>Financiación Operadores - Proyectos adicionales Infraestructura</t>
  </si>
  <si>
    <t>Plan de Inversión RTVC - Desarrollo y Aseguramiento de la Audiencia Digital Nacional</t>
  </si>
  <si>
    <t>Plan de Inversión RTVC - Patrimonio Histórico</t>
  </si>
  <si>
    <t>Fortalecimiento de la Industria TI para la transformación productiva</t>
  </si>
  <si>
    <t>Fortalecer la Industria Digital Nacional durante el cuatrienio, para que responda a las demandas de adopción de tecnologías digitales por parte de los sectores productivos consolidando a Colombia como un país desarrollador de productos y servicios digitales.</t>
  </si>
  <si>
    <t>Desarrollo de habilidades digitales para la vida</t>
  </si>
  <si>
    <t>Aportar a la democratización de las TIC para desarrollar una sociedad del conocimiento y la tecnología durante el cuatrienio, a través de la  transformación digital y la formación de colombianos en habilidades TI para lograr el cambio que el país necesita.</t>
  </si>
  <si>
    <t>1, 2, 3 X TIC, desde un enfoque de salud mental, brinda herramientas para promover el uso seguro y responsable de las TIC y para prevenir los riesgos y delitos en Internet.</t>
  </si>
  <si>
    <t>Gestión de incidentes en el entorno digital, para una seguridad integral</t>
  </si>
  <si>
    <t>Conocimiento para desarrollo de un Estado digitalmente seguro</t>
  </si>
  <si>
    <t>Por un Estado seguro y para todos</t>
  </si>
  <si>
    <t>Preparación para la protección de la sociedad en el entorno digital</t>
  </si>
  <si>
    <t>Conciencia en Seguridad Digital</t>
  </si>
  <si>
    <t>Centros digitales (Interventoría)</t>
  </si>
  <si>
    <t>Zonas Digitales Urbanas (Interventoría)</t>
  </si>
  <si>
    <t>Prestación del servicio de internet a través de accesos comunitario (interventoría)</t>
  </si>
  <si>
    <t>Consolidación del valor compartido en el mintic  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</si>
</sst>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\ #,##0;[Red]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23"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sz val="16"/>
      <color theme="1"/>
      <name val="Calibri"/>
      <family val="2"/>
      <scheme val="minor"/>
    </font>
    <font>
      <sz val="9"/>
      <color rgb="FF666666"/>
      <name val="Arial"/>
      <family val="2"/>
    </font>
    <font>
      <b/>
      <sz val="9"/>
      <color rgb="FF666666"/>
      <name val="Arial"/>
      <family val="2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6B9D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 style="thin">
        <color theme="2" tint="-9.9978637043366805E-2"/>
      </top>
      <bottom/>
      <diagonal/>
    </border>
    <border>
      <left/>
      <right style="thin">
        <color rgb="FFCCCCCC"/>
      </right>
      <top style="thin">
        <color theme="2" tint="-9.9978637043366805E-2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theme="2" tint="-9.9978637043366805E-2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theme="2" tint="-9.9978637043366805E-2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 style="thin">
        <color rgb="FFCCCCCC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rgb="FFCCCCCC"/>
      </left>
      <right style="thin">
        <color theme="2" tint="-9.9978637043366805E-2"/>
      </right>
      <top/>
      <bottom/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rgb="FFCCCCCC"/>
      </right>
      <top style="thin">
        <color rgb="FFCCCCCC"/>
      </top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rgb="FFCCCCCC"/>
      </right>
      <top/>
      <bottom/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rgb="FFCCCCCC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rgb="FFCCCCCC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rgb="FFCCCCCC"/>
      </right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 style="thin">
        <color rgb="FFCCCCCC"/>
      </left>
      <right/>
      <top/>
      <bottom style="thin">
        <color theme="2" tint="-9.9978637043366805E-2"/>
      </bottom>
      <diagonal/>
    </border>
    <border>
      <left style="thin">
        <color rgb="FFCCCCCC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rgb="FFCCCCCC"/>
      </top>
      <bottom/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 style="thin">
        <color rgb="FFCCCCCC"/>
      </right>
      <top/>
      <bottom style="thin">
        <color theme="2" tint="-9.9978637043366805E-2"/>
      </bottom>
      <diagonal/>
    </border>
    <border>
      <left/>
      <right/>
      <top/>
      <bottom style="thin">
        <color rgb="FFCCCCCC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2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 vertical="center"/>
    </xf>
    <xf numFmtId="164" fontId="0" fillId="0" borderId="0" xfId="0" applyNumberFormat="1"/>
    <xf numFmtId="164" fontId="0" fillId="0" borderId="0" xfId="1" applyNumberFormat="1" applyFont="1" applyFill="1"/>
    <xf numFmtId="0" fontId="3" fillId="0" borderId="0" xfId="0" applyFont="1" applyAlignment="1">
      <alignment horizontal="left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/>
    <xf numFmtId="0" fontId="0" fillId="0" borderId="0" xfId="0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3" borderId="0" xfId="1" applyNumberFormat="1" applyFont="1" applyFill="1"/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1" applyNumberFormat="1" applyFont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164" fontId="0" fillId="0" borderId="2" xfId="1" applyNumberFormat="1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164" fontId="6" fillId="6" borderId="2" xfId="1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164" fontId="5" fillId="5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8" xfId="0" applyFont="1" applyBorder="1" applyAlignment="1">
      <alignment horizontal="center" vertical="center" wrapText="1"/>
    </xf>
    <xf numFmtId="6" fontId="8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center" vertical="center" wrapText="1"/>
    </xf>
    <xf numFmtId="6" fontId="8" fillId="3" borderId="8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vertical="center" wrapText="1"/>
    </xf>
    <xf numFmtId="0" fontId="7" fillId="7" borderId="14" xfId="0" applyFont="1" applyFill="1" applyBorder="1" applyAlignment="1">
      <alignment vertical="center" wrapText="1"/>
    </xf>
    <xf numFmtId="165" fontId="0" fillId="0" borderId="0" xfId="2" applyNumberFormat="1" applyFont="1"/>
    <xf numFmtId="49" fontId="5" fillId="5" borderId="2" xfId="1" applyNumberFormat="1" applyFont="1" applyFill="1" applyBorder="1" applyAlignment="1">
      <alignment horizontal="center" vertical="center" wrapText="1"/>
    </xf>
    <xf numFmtId="0" fontId="0" fillId="0" borderId="0" xfId="0" pivotButton="1"/>
    <xf numFmtId="164" fontId="0" fillId="0" borderId="0" xfId="1" applyNumberFormat="1" applyFont="1" applyAlignment="1">
      <alignment horizontal="right" vertical="center"/>
    </xf>
    <xf numFmtId="0" fontId="11" fillId="5" borderId="15" xfId="0" applyFont="1" applyFill="1" applyBorder="1" applyAlignment="1">
      <alignment horizontal="center" vertical="center" wrapText="1"/>
    </xf>
    <xf numFmtId="164" fontId="11" fillId="5" borderId="15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64" fontId="0" fillId="0" borderId="15" xfId="1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6" fillId="8" borderId="15" xfId="0" applyFont="1" applyFill="1" applyBorder="1" applyAlignment="1">
      <alignment vertical="center" wrapText="1"/>
    </xf>
    <xf numFmtId="164" fontId="6" fillId="8" borderId="15" xfId="1" applyNumberFormat="1" applyFont="1" applyFill="1" applyBorder="1" applyAlignment="1">
      <alignment horizontal="right" vertical="center"/>
    </xf>
    <xf numFmtId="164" fontId="11" fillId="5" borderId="16" xfId="1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164" fontId="0" fillId="0" borderId="16" xfId="1" applyNumberFormat="1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164" fontId="6" fillId="6" borderId="16" xfId="1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0" fillId="4" borderId="0" xfId="1" applyNumberFormat="1" applyFont="1" applyFill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9" borderId="23" xfId="0" applyFont="1" applyFill="1" applyBorder="1" applyAlignment="1">
      <alignment horizontal="center" vertical="center" wrapText="1"/>
    </xf>
    <xf numFmtId="0" fontId="17" fillId="9" borderId="24" xfId="0" applyFont="1" applyFill="1" applyBorder="1" applyAlignment="1">
      <alignment horizontal="center" vertical="center" wrapText="1"/>
    </xf>
    <xf numFmtId="0" fontId="18" fillId="9" borderId="24" xfId="0" applyFont="1" applyFill="1" applyBorder="1" applyAlignment="1">
      <alignment horizontal="center" vertical="center" wrapText="1"/>
    </xf>
    <xf numFmtId="0" fontId="17" fillId="9" borderId="25" xfId="0" applyFont="1" applyFill="1" applyBorder="1" applyAlignment="1">
      <alignment horizontal="center" vertical="center" wrapText="1"/>
    </xf>
    <xf numFmtId="0" fontId="17" fillId="9" borderId="2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0" fontId="21" fillId="0" borderId="28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30" xfId="0" applyFont="1" applyBorder="1" applyAlignment="1">
      <alignment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21" fillId="0" borderId="3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center" vertical="center" wrapText="1"/>
    </xf>
    <xf numFmtId="3" fontId="21" fillId="0" borderId="42" xfId="0" applyNumberFormat="1" applyFont="1" applyBorder="1" applyAlignment="1">
      <alignment horizontal="center" vertical="center" wrapText="1"/>
    </xf>
    <xf numFmtId="0" fontId="20" fillId="0" borderId="43" xfId="0" applyFont="1" applyBorder="1" applyAlignment="1">
      <alignment vertical="center" wrapText="1"/>
    </xf>
    <xf numFmtId="3" fontId="21" fillId="0" borderId="44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3" fontId="21" fillId="0" borderId="52" xfId="0" applyNumberFormat="1" applyFont="1" applyBorder="1" applyAlignment="1">
      <alignment horizontal="center" vertical="center" wrapText="1"/>
    </xf>
    <xf numFmtId="0" fontId="20" fillId="0" borderId="51" xfId="0" applyFont="1" applyBorder="1" applyAlignment="1">
      <alignment vertical="center" wrapText="1"/>
    </xf>
    <xf numFmtId="4" fontId="21" fillId="0" borderId="53" xfId="0" applyNumberFormat="1" applyFont="1" applyBorder="1" applyAlignment="1">
      <alignment horizontal="center" vertical="center" wrapText="1"/>
    </xf>
    <xf numFmtId="3" fontId="21" fillId="0" borderId="53" xfId="0" applyNumberFormat="1" applyFont="1" applyBorder="1" applyAlignment="1">
      <alignment horizontal="center" vertical="center" wrapText="1"/>
    </xf>
    <xf numFmtId="4" fontId="21" fillId="0" borderId="38" xfId="0" applyNumberFormat="1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8" xfId="0" applyFont="1" applyBorder="1" applyAlignment="1">
      <alignment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49" xfId="0" applyFont="1" applyBorder="1" applyAlignment="1">
      <alignment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0" fontId="20" fillId="0" borderId="55" xfId="0" applyFont="1" applyBorder="1" applyAlignment="1">
      <alignment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9" fontId="20" fillId="0" borderId="22" xfId="0" applyNumberFormat="1" applyFont="1" applyBorder="1" applyAlignment="1">
      <alignment horizontal="center" vertical="center" wrapText="1"/>
    </xf>
    <xf numFmtId="9" fontId="20" fillId="0" borderId="43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45" xfId="0" applyFont="1" applyBorder="1" applyAlignment="1">
      <alignment vertical="center" wrapText="1"/>
    </xf>
    <xf numFmtId="0" fontId="20" fillId="0" borderId="4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0" fillId="0" borderId="24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164" fontId="15" fillId="0" borderId="22" xfId="1" applyNumberFormat="1" applyFont="1" applyBorder="1" applyAlignment="1">
      <alignment horizontal="right"/>
    </xf>
    <xf numFmtId="164" fontId="19" fillId="0" borderId="0" xfId="1" applyNumberFormat="1" applyFont="1" applyAlignment="1">
      <alignment horizontal="right"/>
    </xf>
    <xf numFmtId="0" fontId="20" fillId="0" borderId="33" xfId="0" applyFont="1" applyBorder="1" applyAlignment="1">
      <alignment horizontal="left" vertical="center" wrapText="1"/>
    </xf>
    <xf numFmtId="164" fontId="20" fillId="0" borderId="22" xfId="1" applyNumberFormat="1" applyFont="1" applyFill="1" applyBorder="1" applyAlignment="1">
      <alignment horizontal="right" vertical="center" wrapText="1"/>
    </xf>
    <xf numFmtId="164" fontId="17" fillId="9" borderId="22" xfId="1" applyNumberFormat="1" applyFont="1" applyFill="1" applyBorder="1" applyAlignment="1">
      <alignment horizontal="center" vertical="center" wrapText="1"/>
    </xf>
    <xf numFmtId="164" fontId="22" fillId="0" borderId="0" xfId="1" applyNumberFormat="1" applyFont="1" applyBorder="1" applyAlignment="1">
      <alignment horizontal="center"/>
    </xf>
    <xf numFmtId="164" fontId="20" fillId="0" borderId="0" xfId="1" applyNumberFormat="1" applyFont="1" applyBorder="1" applyAlignment="1">
      <alignment vertical="center" wrapText="1"/>
    </xf>
    <xf numFmtId="164" fontId="22" fillId="0" borderId="0" xfId="1" applyNumberFormat="1" applyFont="1" applyBorder="1" applyAlignment="1">
      <alignment horizontal="center" vertical="center"/>
    </xf>
    <xf numFmtId="164" fontId="22" fillId="0" borderId="0" xfId="1" applyNumberFormat="1" applyFont="1" applyBorder="1" applyAlignment="1">
      <alignment horizontal="center" vertical="center" wrapText="1"/>
    </xf>
    <xf numFmtId="164" fontId="20" fillId="0" borderId="22" xfId="1" applyNumberFormat="1" applyFont="1" applyFill="1" applyBorder="1" applyAlignment="1">
      <alignment vertical="center" wrapText="1"/>
    </xf>
    <xf numFmtId="164" fontId="20" fillId="0" borderId="43" xfId="1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65" xfId="0" applyFont="1" applyBorder="1" applyAlignment="1">
      <alignment horizontal="left" vertical="center" wrapText="1"/>
    </xf>
    <xf numFmtId="0" fontId="20" fillId="0" borderId="65" xfId="0" applyFont="1" applyBorder="1" applyAlignment="1">
      <alignment vertical="center" wrapText="1"/>
    </xf>
    <xf numFmtId="164" fontId="20" fillId="0" borderId="65" xfId="1" applyNumberFormat="1" applyFont="1" applyBorder="1" applyAlignment="1">
      <alignment horizontal="right" vertical="center" wrapText="1"/>
    </xf>
    <xf numFmtId="164" fontId="20" fillId="0" borderId="65" xfId="1" applyNumberFormat="1" applyFont="1" applyBorder="1" applyAlignment="1">
      <alignment vertical="center" wrapText="1"/>
    </xf>
    <xf numFmtId="164" fontId="20" fillId="0" borderId="22" xfId="1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center" vertical="center" wrapText="1"/>
    </xf>
    <xf numFmtId="164" fontId="20" fillId="10" borderId="22" xfId="1" applyNumberFormat="1" applyFont="1" applyFill="1" applyBorder="1" applyAlignment="1">
      <alignment horizontal="right" vertical="center" wrapText="1"/>
    </xf>
    <xf numFmtId="164" fontId="22" fillId="0" borderId="0" xfId="1" applyNumberFormat="1" applyFont="1" applyAlignment="1">
      <alignment horizontal="center"/>
    </xf>
    <xf numFmtId="164" fontId="20" fillId="10" borderId="43" xfId="1" applyNumberFormat="1" applyFont="1" applyFill="1" applyBorder="1" applyAlignment="1">
      <alignment horizontal="right" vertical="center" wrapText="1"/>
    </xf>
    <xf numFmtId="0" fontId="21" fillId="0" borderId="39" xfId="0" applyFont="1" applyBorder="1" applyAlignment="1">
      <alignment horizontal="center" vertical="center" wrapText="1"/>
    </xf>
    <xf numFmtId="164" fontId="20" fillId="10" borderId="55" xfId="1" applyNumberFormat="1" applyFont="1" applyFill="1" applyBorder="1" applyAlignment="1">
      <alignment horizontal="right" vertical="center" wrapText="1"/>
    </xf>
    <xf numFmtId="0" fontId="21" fillId="0" borderId="24" xfId="0" applyFont="1" applyBorder="1" applyAlignment="1">
      <alignment horizontal="center" vertical="center" wrapText="1"/>
    </xf>
    <xf numFmtId="164" fontId="20" fillId="10" borderId="24" xfId="1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43" xfId="1" applyNumberFormat="1" applyFont="1" applyFill="1" applyBorder="1" applyAlignment="1">
      <alignment horizontal="center" vertical="center" wrapText="1"/>
    </xf>
    <xf numFmtId="164" fontId="20" fillId="0" borderId="54" xfId="1" applyNumberFormat="1" applyFont="1" applyFill="1" applyBorder="1" applyAlignment="1">
      <alignment horizontal="center" vertical="center" wrapText="1"/>
    </xf>
    <xf numFmtId="164" fontId="20" fillId="0" borderId="55" xfId="1" applyNumberFormat="1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6" fontId="8" fillId="0" borderId="12" xfId="0" applyNumberFormat="1" applyFont="1" applyBorder="1" applyAlignment="1">
      <alignment horizontal="center" vertical="center" wrapText="1"/>
    </xf>
    <xf numFmtId="6" fontId="8" fillId="0" borderId="11" xfId="0" applyNumberFormat="1" applyFont="1" applyBorder="1" applyAlignment="1">
      <alignment horizontal="center" vertical="center" wrapText="1"/>
    </xf>
    <xf numFmtId="6" fontId="8" fillId="0" borderId="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4"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31750</xdr:rowOff>
    </xdr:from>
    <xdr:to>
      <xdr:col>9</xdr:col>
      <xdr:colOff>623453</xdr:colOff>
      <xdr:row>3</xdr:row>
      <xdr:rowOff>149679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95AC388F-2A1E-406B-968A-868A09599E0A}"/>
            </a:ext>
          </a:extLst>
        </xdr:cNvPr>
        <xdr:cNvSpPr/>
      </xdr:nvSpPr>
      <xdr:spPr>
        <a:xfrm>
          <a:off x="0" y="31750"/>
          <a:ext cx="23931128" cy="889454"/>
        </a:xfrm>
        <a:prstGeom prst="roundRect">
          <a:avLst/>
        </a:prstGeom>
        <a:solidFill>
          <a:sysClr val="window" lastClr="FFFFFF"/>
        </a:solidFill>
        <a:ln w="2222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1</xdr:col>
      <xdr:colOff>2250281</xdr:colOff>
      <xdr:row>1</xdr:row>
      <xdr:rowOff>26937</xdr:rowOff>
    </xdr:from>
    <xdr:ext cx="7250906" cy="52827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A826DB8-204E-407D-A80F-8FD47359F08A}"/>
            </a:ext>
          </a:extLst>
        </xdr:cNvPr>
        <xdr:cNvSpPr txBox="1"/>
      </xdr:nvSpPr>
      <xdr:spPr>
        <a:xfrm>
          <a:off x="3798094" y="288875"/>
          <a:ext cx="7250906" cy="5282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CO" sz="2000" b="1">
              <a:solidFill>
                <a:sysClr val="windowText" lastClr="000000"/>
              </a:solidFill>
            </a:rPr>
            <a:t>AGENDA DE INVERSIONES FUTIC</a:t>
          </a:r>
          <a:r>
            <a:rPr lang="es-CO" sz="2000" b="1" baseline="0">
              <a:solidFill>
                <a:sysClr val="windowText" lastClr="000000"/>
              </a:solidFill>
            </a:rPr>
            <a:t> 2023 </a:t>
          </a:r>
          <a:r>
            <a:rPr lang="es-CO" sz="1400" b="1" baseline="0">
              <a:solidFill>
                <a:sysClr val="windowText" lastClr="000000"/>
              </a:solidFill>
            </a:rPr>
            <a:t>(cifras en millones de pesos)</a:t>
          </a:r>
          <a:endParaRPr lang="es-CO" sz="2000" b="1" baseline="0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4</xdr:col>
      <xdr:colOff>2131231</xdr:colOff>
      <xdr:row>0</xdr:row>
      <xdr:rowOff>180203</xdr:rowOff>
    </xdr:from>
    <xdr:to>
      <xdr:col>8</xdr:col>
      <xdr:colOff>1041901</xdr:colOff>
      <xdr:row>3</xdr:row>
      <xdr:rowOff>64066</xdr:rowOff>
    </xdr:to>
    <xdr:pic>
      <xdr:nvPicPr>
        <xdr:cNvPr id="4" name="Imagen 3" descr="Imagen que contiene botella, firmar, tráfico&#10;&#10;Descripción generada automáticamente">
          <a:extLst>
            <a:ext uri="{FF2B5EF4-FFF2-40B4-BE49-F238E27FC236}">
              <a16:creationId xmlns:a16="http://schemas.microsoft.com/office/drawing/2014/main" id="{87299C46-36EC-40C2-AE72-06576701A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4450" y="180203"/>
          <a:ext cx="3875576" cy="6696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arroll/Documents/2014/00%20Plan%20de%20acci&#243;n/07%20PA2015/Indicadores%20Plan%20Vive%20Digital%20OAP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orno-Regionalización VDII"/>
      <sheetName val="Hoja1"/>
    </sheetNames>
    <sheetDataSet>
      <sheetData sheetId="0"/>
      <sheetData sheetId="1">
        <row r="7">
          <cell r="D7" t="str">
            <v xml:space="preserve">Gestión </v>
          </cell>
        </row>
        <row r="8">
          <cell r="D8" t="str">
            <v>Producto</v>
          </cell>
        </row>
        <row r="9">
          <cell r="D9" t="str">
            <v>Resultado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lex Duvan Romero Ruiz" id="{1FC3A32B-5A5E-4E2B-A1CB-1C223FC0FBE0}" userId="S::aromero@mintic.gov.co::4b60c77d-bf3f-4b3f-b3b7-134e9a13b8b7" providerId="AD"/>
</personList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cgarzon_mintic_gov_co/Documents/MinTIC%20Carlos/Docs%20presupuesto/Cuotas/2022/Consolidado%20Ppto%202022%20-%20MinTIC%20-%20PM1%20Carta%201%202209202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Andres Garzon Ramirez" refreshedDate="44519.317482060185" createdVersion="7" refreshedVersion="7" minRefreshableVersion="3" recordCount="196" xr:uid="{BA74EB4D-0038-49DF-AC48-1006F11EB5A2}">
  <cacheSource type="worksheet">
    <worksheetSource ref="A2:K198" sheet="Priorización 2022 (I) " r:id="rId2"/>
  </cacheSource>
  <cacheFields count="11">
    <cacheField name="Viceministerio" numFmtId="0">
      <sharedItems/>
    </cacheField>
    <cacheField name="Área/Dirección" numFmtId="0">
      <sharedItems count="12">
        <s v="Dirección de Industria"/>
        <s v="Vigilancia y Control"/>
        <s v="Fomento Regional"/>
        <s v="Infraestructura"/>
        <s v="Gobierno Digital "/>
        <s v="Apropiación TIC"/>
        <s v="Oficina de TI"/>
        <s v="Prensa"/>
        <s v="Planeación"/>
        <s v="Secretaría general "/>
        <s v="Medios Públicos "/>
        <s v="Economía Digital "/>
      </sharedItems>
    </cacheField>
    <cacheField name="Proyecto" numFmtId="0">
      <sharedItems count="22">
        <s v="Generación de políticas y estrategias dirigidas a mejorar la competitividad de la Industria de comunicaciones "/>
        <s v="Extensión, descentralización y cobertura de la Radio Pública Nacional"/>
        <s v="Análisis y control en los servicios de telecomunicaciones y servicios postales a nivel  Nacional "/>
        <s v="Fortalecimiento y modernización del modelo de inspección, vigilancia y control del Sector TIC Nacional "/>
        <s v="Fortalecimiento de capacidades regionales en desarrollo de política pública TIC orientada hacia el cierre de brecha digital "/>
        <s v="Ampliación Programa de Telecomunicaciones Sociales Nacional"/>
        <s v="Desarrollo Masificación Acceso a Internet Nacional"/>
        <s v="Implementación Soluciones de Acceso Comunitario a las Tecnologías de la Información y las Comunicaciones Nacional"/>
        <s v="Apoyo financiero para el suministro de terminales a nivel nacional"/>
        <s v="Aprovechamiento y promoción de soluciones tecnológicas de acceso público en las regiones del territorio Nacional "/>
        <s v="Aprovechamiento y uso de las tecnologías de la información y las comunicaciones en el sector público nacional"/>
        <s v="Servicio de asistencia, capacitación y apoyo para el uso y apropiación de las tic, con enfoque diferencial y en beneficio de la comunidad para participar en la economía digital nacional"/>
        <s v="Fortalecimiento en la calidad y disponibilidad de la información para la toma de decisiones del sector tic y los ciudadanos nacional"/>
        <s v="Difusión proyectos para el uso y apropiación de las tic. nacional"/>
        <s v="Fortalecimiento y apropiación del modelo de gestión institucional del ministerio tic"/>
        <s v="Fortalecimiento de la información estadística del sector tic. nacional"/>
        <s v="Conservación de la información histórica del sector TIC"/>
        <s v="Consolidación del valor compartido en el MinTIC Bogotá"/>
        <s v="Fortalecimiento del modelo convergente de la televisión pública regional y nacional"/>
        <s v="Apoyo a operadores públicos del servicio de televisión nacional"/>
        <s v="Fortalecimiento de la Industria de TI Nacional"/>
        <s v="Fortalecimiento a la transformación digital de las empresas a nivel nacional"/>
      </sharedItems>
    </cacheField>
    <cacheField name="Iniciativa" numFmtId="0">
      <sharedItems/>
    </cacheField>
    <cacheField name="Presupuesto Inicial Asignado 2022" numFmtId="0">
      <sharedItems containsString="0" containsBlank="1" containsNumber="1" minValue="0" maxValue="303202678990"/>
    </cacheField>
    <cacheField name="Solicitud Área Pliegos Modificación I" numFmtId="0">
      <sharedItems containsString="0" containsBlank="1" containsNumber="1" minValue="0" maxValue="303202678990"/>
    </cacheField>
    <cacheField name="VAR ABS" numFmtId="0">
      <sharedItems containsString="0" containsBlank="1" containsNumber="1" minValue="-37834106000" maxValue="29500000000"/>
    </cacheField>
    <cacheField name="Presupuesto Final Aprobado Pliegos Modificación I" numFmtId="0">
      <sharedItems containsString="0" containsBlank="1" containsNumber="1" minValue="0" maxValue="303202678990"/>
    </cacheField>
    <cacheField name="VAR ABS (vs inicial asignado)" numFmtId="0">
      <sharedItems containsString="0" containsBlank="1" containsNumber="1" minValue="-37834106000" maxValue="17919229555"/>
    </cacheField>
    <cacheField name="Modalidad de Contratación" numFmtId="0">
      <sharedItems containsBlank="1"/>
    </cacheField>
    <cacheField name="Observacion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Andres Garzon Ramirez" refreshedDate="44519.317482986109" createdVersion="7" refreshedVersion="7" minRefreshableVersion="3" recordCount="203" xr:uid="{00000000-000A-0000-FFFF-FFFF00000000}">
  <cacheSource type="worksheet">
    <worksheetSource ref="A2:K109" sheet="2023 "/>
  </cacheSource>
  <cacheFields count="11">
    <cacheField name="Viceministerio" numFmtId="0">
      <sharedItems containsBlank="1" count="6">
        <s v="Conectividad"/>
        <s v="Despacho Ministra"/>
        <m/>
        <s v="Transformación Digital"/>
        <s v="Despacho Ministra "/>
        <s v="Secretaria General"/>
      </sharedItems>
    </cacheField>
    <cacheField name="Área/Dirección" numFmtId="0">
      <sharedItems containsBlank="1" count="13">
        <s v="Dirección de Industria"/>
        <s v="Vigilancia y Control"/>
        <s v="Fomento Regional"/>
        <s v="Infraestructura"/>
        <m/>
        <s v="Gobierno Digital "/>
        <s v="Apropiación TIC"/>
        <s v="Oficina de TI"/>
        <s v="Prensa"/>
        <s v="Planeación"/>
        <s v="Secretaría general "/>
        <s v="Medios Públicos "/>
        <s v="Economía Digital "/>
      </sharedItems>
    </cacheField>
    <cacheField name="Proyecto" numFmtId="0">
      <sharedItems count="22">
        <s v="Generación de políticas y estrategias dirigidas a mejorar la competitividad de la Industria de comunicaciones "/>
        <s v="Extensión, descentralización y cobertura de la Radio Pública Nacional"/>
        <s v="Análisis y control en los servicios de telecomunicaciones y servicios postales a nivel  Nacional "/>
        <s v="Fortalecimiento y modernización del modelo de inspección, vigilancia y control del Sector TIC Nacional "/>
        <s v="Fortalecimiento de capacidades regionales en desarrollo de política pública TIC orientada hacia el cierre de brecha digital "/>
        <s v="Ampliación Programa de Telecomunicaciones Sociales Nacional"/>
        <s v="Desarrollo Masificación Acceso a Internet Nacional"/>
        <s v="Implementación Soluciones de Acceso Comunitario a las Tecnologías de la Información y las Comunicaciones Nacional"/>
        <s v="Apoyo financiero para el suministro de terminales a nivel nacional"/>
        <s v="Aprovechamiento y promoción de soluciones tecnológicas de acceso público en las regiones del territorio Nacional "/>
        <s v="Aprovechamiento y uso de las tecnologías de la información y las comunicaciones en el sector público nacional"/>
        <s v="Servicio de asistencia, capacitación y apoyo para el uso y apropiación de las tic, con enfoque diferencial y en beneficio de la comunidad para participar en la economía digital nacional"/>
        <s v="Fortalecimiento en la calidad y disponibilidad de la información para la toma de decisiones del sector tic y los ciudadanos nacional"/>
        <s v="Difusión proyectos para el uso y apropiación de las tic. nacional"/>
        <s v="Fortalecimiento y apropiación del modelo de gestión institucional del ministerio tic"/>
        <s v="Fortalecimiento de la información estadística del sector tic. nacional"/>
        <s v="Conservación de la información histórica del sector TIC"/>
        <s v="Consolidación del valor compartido en el MinTIC Bogotá"/>
        <s v="Fortalecimiento del modelo convergente de la televisión pública regional y nacional"/>
        <s v="Apoyo a operadores públicos del servicio de televisión nacional"/>
        <s v="Fortalecimiento de la Industria de TI Nacional"/>
        <s v="Fortalecimiento a la transformación digital de las empresas a nivel nacional"/>
      </sharedItems>
    </cacheField>
    <cacheField name="Iniciativa" numFmtId="0">
      <sharedItems count="198">
        <s v="Asignación de Espectro (IMT, PSO)"/>
        <s v="Plan de Modernización del Sector Postal"/>
        <s v="Actualización normativa"/>
        <s v="Contratistas Viceministerio de Conectividad"/>
        <s v="Asignación Espectro Radioeléctrico para RDS"/>
        <s v="Plan de transición a nuevas tecnologías"/>
        <s v="Seguimiento a los operadores de servicios móviles concesionados "/>
        <s v="Plan Cese Emisiones Analógicas"/>
        <s v="Plan 5G"/>
        <s v="Red Compartida"/>
        <s v="Apropiación y difusión del Código Postal"/>
        <s v="Política de Desarrollo Espacial [CONPES 3983]"/>
        <s v="Intervención Colección Filatélica"/>
        <s v="Instalar nuevas estaciones"/>
        <s v="Instalar estaciones recuperadas y de reserva"/>
        <s v="Instalar nuevos estudios y garantizar la presencia de los estudios de emisión y producción"/>
        <s v="Instalar Estudios de radio"/>
        <s v="Consultoría postal"/>
        <s v="Consultoría comunicaciones"/>
        <s v="Fase II del proyecto de transformación del modelo de vigilancia basada en riegos"/>
        <s v="Verificación obligaciones de banda 700Mhz"/>
        <s v="Contratos de prestación de servicios"/>
        <s v="Consultoría TV"/>
        <s v="Actividades de promoción y prevención"/>
        <s v="Cierre de brecha digital en entidades territoriales"/>
        <s v="OPS-Ficha Fomento"/>
        <s v="Proyecto Nacional de Conectividad de Alta Velocidad "/>
        <s v="Interventoría al Proyecto Nacional de Conectividad de Alta Velocidad"/>
        <s v="Interventoría al Proyecto Nacional de Fibra Óptica"/>
        <s v="CCC - Centro de Contacto al Ciudadano"/>
        <s v="OPS-Ficha ampliación "/>
        <s v="Proyecto de Incentivos a la Demanda 1"/>
        <s v="Interventoría al Proyecto de Incentivos a la Demanda 1"/>
        <s v="Proyecto de Incentivos a la Demanda 2"/>
        <s v="Interventoría al Proyecto de Incentivos a la Demanda 2"/>
        <s v="Proyecto de Incentivos a la Oferta"/>
        <s v="Fortalecimiento para la Industria Local de Internet"/>
        <s v="Conexiones San Andrés y Providencia - Recursos Ministra"/>
        <s v="Interventoría Conexiones San Andrés y Providencia - Recursos Ministra"/>
        <s v="Interventoría a Proyectos de Oferta y Fortalecimiento"/>
        <s v=" Última Milla Móvil"/>
        <s v="Interventoría Última Milla Móvil"/>
        <s v="OPS-Ficha masificación"/>
        <s v="Fortalecimiento a la Industria Local de Internet fase 2"/>
        <s v="Territorios Nacionales DMAIN"/>
        <s v="Interventoría Conectividad Territorios Nacionales"/>
        <s v="Hogares Conectados e interventoria"/>
        <s v="Traslado a Dicom- Plan 5G"/>
        <s v="Adción P.I. Demanda 1"/>
        <s v="Adición INTV Demanda 1"/>
        <s v="Adición P.I. Oferta"/>
        <s v="Adición INTV Oferta"/>
        <s v="Adición UMM"/>
        <s v="Adición INVT UMM"/>
        <s v="Amazonas ZD Leticia"/>
        <s v="Interventoría Acceso Universal Sostenible"/>
        <s v="250 Zonas Digitales Rurales"/>
        <s v="Interventoría 250 Zonas Digitales Rurales"/>
        <s v="Operación Zonas Digitales Rurales"/>
        <s v="Centros Digitales Rurales"/>
        <s v="Interventoría Centros Digitales Rurales"/>
        <s v="Proyecto Zonas WIFI públicas SAI"/>
        <s v="OPS- Ficha Implementación"/>
        <s v="Adición Interventoría Proyecto Nacional de Acceso Universal"/>
        <s v="CRIC"/>
        <s v="Zonas Digitales Urbanas"/>
        <s v="Conectividad Social San Andrés"/>
        <s v="Acceso Universal San Andrés"/>
        <s v="Interventoría Zonas Digitales Urbanas"/>
        <s v="Plan Contingencia San Andrés"/>
        <s v="Territorios Nacionales"/>
        <s v="Interventoría Territorios Nacionales"/>
        <s v="Computadores para Educar"/>
        <s v="OPS-Ficha ZDU"/>
        <s v="Datos Abiertos y Software libre "/>
        <s v="Formulación de política, marcos de referencia y lineamientos / Despliegue de la Politica de Gobierno Digital"/>
        <s v="Ciudades y Territorios Inteligentes"/>
        <s v="Servicios ciudadanos digitales "/>
        <s v="Innovación Pública / Proyecto de Innovación de GD- 2022 (CTeI)"/>
        <s v="Operación y Optimización CSIRT de Gobierno"/>
        <s v="Acuerdo marco de TI - Marco de interoperabiidad"/>
        <s v="Apoyo a proyectos estratégicos de nivel nacional (rama, fiscalía)"/>
        <s v="Transformación digital para todos "/>
        <s v="Generación capacidades de los servidores públicos "/>
        <s v="Proyectos transversales al Ministerio desde Gob-Digital "/>
        <s v="Desarrollo, omplementación y Mantenimiento de las soluciones tecnológicas a cargo de la Dirección de Gobierno Digital"/>
        <s v="Infraestructura para alojar las soluciones tecnológicas de la Dirección de Gobierno Digital, a través de servicios de Nube Pública"/>
        <s v="Portales GOV.CO / Territoriales"/>
        <s v="OPS-Ficha GD"/>
        <s v="Ejercicios de Innovación basados en I.A."/>
        <s v="En TIC Confío +"/>
        <s v="Por TIC Mujer"/>
        <s v="Consentidos TIC [centro de relevo]"/>
        <s v="Ser TIC"/>
        <s v="Llegamos Con TIC"/>
        <s v="GABO"/>
        <s v="Consenso Social "/>
        <s v="OPS-Ficha Apropiación"/>
        <s v="Servicios tecnológicos "/>
        <s v="Gestión y Sistemas de información "/>
        <s v="Uso y Apropiación Servicios"/>
        <s v="Seguridad digital"/>
        <s v="Estrategia TI"/>
        <s v="OPS-Ficha OTI"/>
        <s v="Sin destinación "/>
        <s v="Proyectos Audiovisuales"/>
        <s v="Monitoreo de Medios"/>
        <s v="Agencia ATL/BTL"/>
        <s v="OPS-Ficha Difusión"/>
        <s v="Innovación Modelo de Operación por Procesos"/>
        <s v="Modelo de Gestión del Conocimiento"/>
        <s v="Fortalecimiento Modelo SPI"/>
        <s v="Gestión Documental"/>
        <s v="Plan Anual de Capacitaciones"/>
        <s v="Plan de Bienestar"/>
        <s v="Apoyo jurídico"/>
        <s v="Programa de Bilingüismo "/>
        <s v="Administración de Riesgos, garantías y seguros "/>
        <s v="Ritore - Estrategias de comunicación y difusión de contenidos"/>
        <s v="Preauditoria"/>
        <s v="Auditoría Sistemas de Gestión (Seguridad Información, Calidad, Seguridad y Salud en el Trabajo)"/>
        <s v="A Cuatro Asesores gestión de los planes de mejoramiento de la entidad"/>
        <s v="Preauditorias a los sistemas de gestión"/>
        <s v="Medición de Cargas"/>
        <s v="Clima y Cultura "/>
        <s v="OPS-Ficha MIG"/>
        <s v="Encuesta TIC"/>
        <s v="Apoyo a evaluaciones"/>
        <s v="Cuenta Satélite "/>
        <s v="Certificación Operación Estadística"/>
        <s v="Encuesta de satisfacción"/>
        <s v="OPS-Ficha Estadística"/>
        <s v="Conservación de la información histórica del sector TIC"/>
        <s v="Centro de Contacto al Ciudadano (hasta octubre)"/>
        <s v="Desarrollo y automatización de procesos – Gestor Documental "/>
        <s v="Recursos para el transporte aéreo y desplazamiento (Incluye convenio Ponal) "/>
        <s v="OPS-Ficha CVC"/>
        <s v="Talleres construyendo país RTVC "/>
        <s v="Contenidos Educativos RTVC"/>
        <s v="Contenidos establecidos en Decretos de Ley"/>
        <s v="Contenidos deportivos en televisión pública"/>
        <s v="Convocatoria Contenido Convergente Multiplataforma No. 1 _x000a_(Mipymes, Indígenas, Afros, ESAL)"/>
        <s v="Formación y actualización del talento humano de creadores, productores y realizadores audiovisuales"/>
        <s v="Convocatoria No. 2_x000a_Artes escénicas canales regionales"/>
        <s v="Bolsa regionales"/>
        <s v="Focalización contenido étnico"/>
        <s v="Estudio de audiencias complementario"/>
        <s v="Estrategia de divulgación de la Televisión Digital Terrestre"/>
        <s v="Medición de audiencias - BUSSINNES BUREAU"/>
        <s v="Medición de audiencias - IBOPE"/>
        <s v="Transmisión de eventos conmemorativos - Celebrando al Caribe"/>
        <s v="Contenido India Catalina"/>
        <s v="Convocatoria de la industria - Producción de contenidos multiplataforma"/>
        <s v="Convergencia RTVC"/>
        <s v="Convocatoria de Inclusión"/>
        <s v="Contratos de prestación de servicios_x000a_(22 contratistas)"/>
        <s v="Fortalecimiento a los operadores en contenidos convergentes"/>
        <s v="Cubrimiento Calenario Electoral 2022"/>
        <s v="Proyecto contenidos audiovisuales (Informativo RTVC)"/>
        <s v="Proyectos en Estructuración GIT TV"/>
        <s v="Financiación del plan de inversión a RTVC para la cofinanciación del Canal Institucional"/>
        <s v="Financiación para el despliegue de la TDT"/>
        <s v="Financiación  para la Administración y Mantenimiento y Operación de la red digital"/>
        <s v="Financiación de planes de inversión a los canales regionales - Transferencia de ley"/>
        <s v="Iniciativas Ministra -Apoyo a operadores"/>
        <s v="Financiación de planes de inversión a los canales regionales - Proyectos Especiales"/>
        <s v="Convocatoria No. 2_x000a_Canales regionales"/>
        <s v="Plan Inversión Desarrollo y Aseguramiento de la Audiencia Digital"/>
        <s v="Plan Inversión Señal memoria (Patrimonio Histórico de la radio y la televisión pública nacional)"/>
        <s v="Convocatoria Jovenes - CONPES Juventudes"/>
        <s v="Financiación recursos del congreso_x000a_(Proyecto de Ley a traves de Teveandina)"/>
        <s v="Contenido cultural, eventos nacionales y fiestas populares"/>
        <s v="Contenidos estalecidos en Decretos de Ley"/>
        <s v="Convocatoria Contenidos hechos en casa "/>
        <s v="Colombia 4.0"/>
        <s v="Especialización 4RI"/>
        <s v="Crea Digital"/>
        <s v="Emprendimiento Digital - APPS.CO"/>
        <s v="Programación Para Niñas y Niños"/>
        <s v="Misión TIC 2022 - 100K"/>
        <s v="Habilidades Digitales"/>
        <s v="Ruta STEM"/>
        <s v="TUTO TIC"/>
        <s v="OPS- Ficha FITI"/>
        <s v="Centro de la Cuarta Revolución "/>
        <s v="Observatorio de Comercio Electrónico "/>
        <s v="Estudio de Inteligencia Artificial"/>
        <s v="Red Nacional de Servicios de Computación de Alto Rendimiento"/>
        <s v="Centros de Transformación Digital Empresarial"/>
        <s v="Centro de Servicios Compartidos"/>
        <s v="Tiendas Virtuales "/>
        <s v="Tiendas virtuales y Estrategia de Comercio Electrónico (Vende en Línea)"/>
        <s v="Transformación digital medios de comunicación"/>
        <s v="Botón de Pago"/>
        <s v="OPS- Ficha TD"/>
        <s v="Socialización y pedagogía de la TDT" u="1"/>
        <s v="Evento de la industria, formación y Evaluadores" u="1"/>
        <s v="Desarrollo y Mantenimiento de las aplicaciones de la Dirección de Gobierno Digital" u="1"/>
      </sharedItems>
    </cacheField>
    <cacheField name="Presupuesto Inicial Asignado 2022" numFmtId="0">
      <sharedItems containsString="0" containsBlank="1" containsNumber="1" minValue="0" maxValue="303202678990"/>
    </cacheField>
    <cacheField name="Solicitud Área Pliegos Modificación I" numFmtId="0">
      <sharedItems containsString="0" containsBlank="1" containsNumber="1" minValue="0" maxValue="303202678990"/>
    </cacheField>
    <cacheField name="VAR ABS" numFmtId="0">
      <sharedItems containsString="0" containsBlank="1" containsNumber="1" minValue="-37834106000" maxValue="29500000000"/>
    </cacheField>
    <cacheField name="Presupuesto Final Aprobado Pliegos Modificación I-II" numFmtId="164">
      <sharedItems containsSemiMixedTypes="0" containsString="0" containsNumber="1" minValue="0" maxValue="313704010850"/>
    </cacheField>
    <cacheField name="VAR ABS (vs inicial asignado)" numFmtId="0">
      <sharedItems containsString="0" containsBlank="1" containsNumber="1" minValue="-37834106000" maxValue="40548918072"/>
    </cacheField>
    <cacheField name="Modalidad de Contratación" numFmtId="0">
      <sharedItems containsBlank="1"/>
    </cacheField>
    <cacheField name="Observacion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Andres Garzon Ramirez" refreshedDate="44520.501656944441" createdVersion="7" refreshedVersion="7" minRefreshableVersion="3" recordCount="107" xr:uid="{8A860A6F-70AA-408C-B731-8CFD685F1AE0}">
  <cacheSource type="worksheet">
    <worksheetSource ref="A2:H109" sheet="2023 "/>
  </cacheSource>
  <cacheFields count="8">
    <cacheField name="Viceministerio" numFmtId="0">
      <sharedItems/>
    </cacheField>
    <cacheField name="Área/Dirección" numFmtId="0">
      <sharedItems/>
    </cacheField>
    <cacheField name="Ficha de Inversión" numFmtId="0">
      <sharedItems count="22">
        <s v="Generación de políticas y estrategias dirigidas a mejorar la competitividad de la Industria de comunicaciones "/>
        <s v="Extensión, descentralización y cobertura de la Radio Pública Nacional"/>
        <s v="Análisis y control en los servicios de telecomunicaciones y servicios postales a nivel  Nacional "/>
        <s v="Fortalecimiento y modernización del modelo de inspección, vigilancia y control del Sector TIC Nacional "/>
        <s v="Fortalecimiento de capacidades regionales en desarrollo de política pública TIC orientada hacia el cierre de brecha digital "/>
        <s v="Ampliación Programa de Telecomunicaciones Sociales Nacional"/>
        <s v="Desarrollo Masificación Acceso a Internet Nacional"/>
        <s v="Implementación Soluciones de Acceso Comunitario a las Tecnologías de la Información y las Comunicaciones Nacional"/>
        <s v="Apoyo financiero para el suministro de terminales a nivel nacional"/>
        <s v="Aprovechamiento y promoción de soluciones tecnológicas de acceso público en las regiones del territorio Nacional "/>
        <s v="Aprovechamiento y uso de las tecnologías de la información y las comunicaciones en el sector público nacional"/>
        <s v="Servicio de asistencia, capacitación y apoyo para el uso y apropiación de las tic, con enfoque diferencial y en beneficio de la comunidad para participar en la economía digital nacional"/>
        <s v="Fortalecimiento en la calidad y disponibilidad de la información para la toma de decisiones del sector tic y los ciudadanos nacional"/>
        <s v="Difusión proyectos para el uso y apropiación de las tic. nacional"/>
        <s v="Fortalecimiento y apropiación del modelo de gestión institucional del ministerio tic"/>
        <s v="Fortalecimiento de la información estadística del sector tic. nacional"/>
        <s v="Conservación de la información histórica del sector TIC"/>
        <s v="Consolidación del valor compartido en el MinTIC Bogotá"/>
        <s v="Fortalecimiento del modelo convergente de la televisión pública regional y nacional"/>
        <s v="Apoyo a operadores públicos del servicio de televisión nacional"/>
        <s v="Fortalecimiento de la Industria de TI Nacional"/>
        <s v="Fortalecimiento a la transformación digital de las empresas a nivel nacional"/>
      </sharedItems>
    </cacheField>
    <cacheField name="Proyecto" numFmtId="0">
      <sharedItems count="103">
        <s v="Actualización normativa"/>
        <s v="Oferta de Espectro "/>
        <s v="Plan de  Modernización del sector Postal. "/>
        <s v="Plan de Cese de Emisiones Analogicas"/>
        <s v="Estrategia de la Política de desarrollo Espacial"/>
        <s v="Intervención de la Colección Filatelica"/>
        <s v="Plan Marco de Asignación de Espectro"/>
        <s v="Extensión, descentralización y cobertura de la Radio Pública Nacional"/>
        <s v="Optimización de la inspección, vigilancia y control a los prestadores de servicios TIC y servicios postales en el marco de la convergencia"/>
        <s v="Fortalecimiento y Modernización del Modelo de Vigilancia y Control"/>
        <s v="OPS-Ficha Fomento"/>
        <s v="Proyecto Nacional de Conectividad de Alta Velocidad "/>
        <s v="Proyecto Nacional Fibra Óptica"/>
        <s v="OPS-Ficha ampliación "/>
        <s v="1. Proyecto de incentivos a la demanda fase I"/>
        <s v="2. Poyecto incentivos a la demanda fase II"/>
        <s v="3. Proyecto incentivos a la oferta"/>
        <s v="4. Proyecto de incentivos al fortalecimiento de la infraestructura local"/>
        <s v="5. Proyecto Última Milla Móvil"/>
        <s v="Hogares Conectados 2.0"/>
        <s v="Conectividad Territorios Nacionales"/>
        <s v="Conexiones San Andres y Providencia"/>
        <s v="OPS"/>
        <s v="Proyecto Centros Digitales"/>
        <s v="Acceso Universal Sostenible"/>
        <s v="Operación Zonas Digitales Rurales"/>
        <s v="Proyecto Zonas Wi-Fi Públicas SAI"/>
        <s v="Traslado y seguimiento de recursos para Computadores para Educar (CPE)"/>
        <s v="Implementación y operación de Zonas Digitales Urbanas (ZDU) y su interventoria"/>
        <s v="Servicios ciudadanos digitales "/>
        <s v="Portales GOV.CO / Territoriales"/>
        <s v="Operación  y Optimización CSIRT, CONPES 3995 y Gestión de Riesgos de Seguridad Digital"/>
        <s v="Infraestructura de Datos, datos Abiertos y Software Libre"/>
        <s v="Ciudades y Territorios Inteligentes"/>
        <s v="Despliegue de la Política de Gobierno Digital"/>
        <s v="Infraestructura para alojar las soluciones tecnológicas de la Dirección de Gobierno Digital, a través de servicios de Nube Pública"/>
        <s v="Proyecto de Innovacion"/>
        <s v="10. Desarrollo, Implementación y Mantenimiento de las soluciones técnológicas a cargo de la Dirección de Gobierno Digital"/>
        <s v="Acuerdo Marco de TI + Marco de Interoperabilidad"/>
        <s v="En TIC Confío +"/>
        <s v="Por TIC Mujer"/>
        <s v="Consentidos TIC [centro de relevo]"/>
        <s v="Llegamos Con TIC"/>
        <s v="Teletrabajo"/>
        <s v="Consenso Social "/>
        <s v="OPS-Ficha Apropiación"/>
        <s v="Evolucionar el Plan Estratégico de TI PETI (seguimiento al plan de transformacion digital)"/>
        <s v="Gestionar el cumplimiento del marco de referencia de Arquitectura Empresarial en el ámbito de TI (MRAE)"/>
        <s v="Fortalecimiento de los Sistemas de Información y el gobierno de datos para impulsar la apropiación de los trámites y servicios del MinTIC"/>
        <s v="Fortalecimiento de los servicios tecnológicos de información de calidad"/>
        <s v="Fortalecimiento de la Presencia Digital y de la Apropiación de productos de TI"/>
        <s v="Seguridad Informática (Seguridad de TI)"/>
        <s v=" Estrategia Comunicación Externa"/>
        <s v=" Estrategia Comunicación Interna"/>
        <s v="Estrategia Comunicación Digital"/>
        <s v="Modelo de Gestión del Conocimiento"/>
        <s v="Fortalecimiento Modelo SPI"/>
        <s v="Plan Anual de Capacitaciones"/>
        <s v="Plan de Bienestar"/>
        <s v="Apoyo jurídico"/>
        <s v="Programa de Bilingüismo "/>
        <s v="Administración de Riesgos, garantías y seguros "/>
        <s v="Preauditoria"/>
        <s v="Auditoría Sistemas de Gestión (Seguridad Información, Calidad, Seguridad y Salud en el Trabajo)"/>
        <s v="A Cuatro Asesores gestión de los planes de mejoramiento de la entidad"/>
        <s v="Medición de Cargas"/>
        <s v="Clima y Cultura "/>
        <s v="OPS-Ficha MIG"/>
        <s v="Gestión de la información para la construcción de indicadores y estadísticas TIC."/>
        <s v="Articulación interinstitucional para la generación de estadísticas sectoriales"/>
        <s v="Evaluación de políticas, programas (iniciativas) y/o proyectos, estudios sectoriales, y encuesta de satisfacción"/>
        <s v="Documentos tipo parámetro y de lineamientos técnicos"/>
        <s v="Intervención de los fondos acumulados de los archivos delas extintas entidades del sector TIC"/>
        <s v="Recursos para el transporte aéreo y desplazamiento (Incluye convenio Ponal) "/>
        <s v="OPS-Ficha CVC"/>
        <s v="Producción de contenidos convergentes y multiplataforma"/>
        <s v="Formación y actualización del talento humano de creadores, productores y realizadores audiovisuales"/>
        <s v="Monitoreo y seguimiento del comportamiento de las audiencias."/>
        <s v="Estrategia de divulgación de la Televisión Digital Terrestre"/>
        <s v="Operadores públicos de televisión financiados"/>
        <s v="Financiación del operador nacional de televisión-RTVC"/>
        <s v="Contenidos hechos en casa"/>
        <s v="Bolsa Concursable regionales"/>
        <s v="Financiación del plan de inversión a RTVC para la operación de Señal Memoria"/>
        <s v="CONPES Juventudes"/>
        <s v="Colombia 4.0"/>
        <s v="Especialización 4RI"/>
        <s v="Crea Digital"/>
        <s v="Emprendimiento Digital - APPS.CO"/>
        <s v="Programación Para Niñas y Niños"/>
        <s v="Misión TIC 2022 - 100K"/>
        <s v="Habilidades Digitales"/>
        <s v="Ruta STEM"/>
        <s v="TUTO TIC"/>
        <s v="OPS- Ficha FITI"/>
        <s v="Centro de la Cuarta Revolución "/>
        <s v="Observatorio de Comercio Electrónico "/>
        <s v="Estudio de Inteligencia Artificial"/>
        <s v="Red Nacional de Servicios de Computación de Alto Rendimiento"/>
        <s v="Centros de Transformación Digital Empresarial"/>
        <s v="Centro de Servicios Compartidos"/>
        <s v="Tiendas virtuales y Estrategia de Comercio Electrónico (Vende en Línea)"/>
        <s v="OPS- Ficha TD"/>
      </sharedItems>
    </cacheField>
    <cacheField name="Presupuesto Inicial Asignado 2022" numFmtId="164">
      <sharedItems containsString="0" containsBlank="1" containsNumber="1" minValue="0" maxValue="303202678990"/>
    </cacheField>
    <cacheField name="Solicitud Área Pliegos Modificación I" numFmtId="0">
      <sharedItems containsString="0" containsBlank="1" containsNumber="1" minValue="0" maxValue="303202678990"/>
    </cacheField>
    <cacheField name="VAR ABS" numFmtId="164">
      <sharedItems containsString="0" containsBlank="1" containsNumber="1" minValue="-37834106000" maxValue="29500000000"/>
    </cacheField>
    <cacheField name="Presupuesto 2022" numFmtId="164">
      <sharedItems containsSemiMixedTypes="0" containsString="0" containsNumber="1" minValue="49642380" maxValue="3137040108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6">
  <r>
    <s v="Conectividad"/>
    <x v="0"/>
    <x v="0"/>
    <s v="Asignación de Espectro (IMT, PSO)"/>
    <n v="2767969759"/>
    <n v="2767969759"/>
    <n v="0"/>
    <n v="2767969759"/>
    <n v="0"/>
    <s v="Contratación directa"/>
    <s v="10 OPS (8 personas naturales)"/>
  </r>
  <r>
    <s v="Conectividad"/>
    <x v="0"/>
    <x v="0"/>
    <s v="Plan de Modernización del Sector Postal"/>
    <n v="696251799"/>
    <n v="696251799"/>
    <n v="0"/>
    <n v="696251799"/>
    <n v="0"/>
    <s v="Contratación directa"/>
    <s v="8 OPS (Todos personas naturales)"/>
  </r>
  <r>
    <s v="Conectividad"/>
    <x v="0"/>
    <x v="0"/>
    <s v="Actualización normativa"/>
    <n v="2539130355"/>
    <n v="2118515171"/>
    <n v="-420615184"/>
    <n v="2118515171"/>
    <n v="-420615184"/>
    <s v="Contratación directa"/>
    <s v="23 OPS (22 personas naturales +1 persona jurídica)"/>
  </r>
  <r>
    <s v="Conectividad"/>
    <x v="0"/>
    <x v="0"/>
    <s v="Contratistas Viceministerio de Conectividad"/>
    <n v="0"/>
    <n v="420615184"/>
    <n v="420615184"/>
    <n v="420615184"/>
    <n v="420615184"/>
    <s v="Contratación directa"/>
    <s v="3 OPS "/>
  </r>
  <r>
    <s v="Conectividad"/>
    <x v="0"/>
    <x v="0"/>
    <s v="Asignación Espectro Radioeléctrico para RDS"/>
    <n v="2510041568"/>
    <n v="2510041568"/>
    <n v="0"/>
    <n v="2510041568"/>
    <n v="0"/>
    <s v="Contratación directa"/>
    <s v="31 OPS (21 NATURALES + 10 JURIDICAS)"/>
  </r>
  <r>
    <s v="Conectividad"/>
    <x v="0"/>
    <x v="0"/>
    <s v="Plan de transición a nuevas tecnologías"/>
    <n v="222503731"/>
    <n v="222503731"/>
    <n v="0"/>
    <n v="222503731"/>
    <n v="0"/>
    <s v="Contratación directa"/>
    <s v="2 OPS (personas naturales)"/>
  </r>
  <r>
    <s v="Conectividad"/>
    <x v="0"/>
    <x v="0"/>
    <s v="Seguimiento a los operadores de servicios móviles concesionados "/>
    <n v="683438309"/>
    <n v="683438309"/>
    <n v="0"/>
    <n v="683438309"/>
    <n v="0"/>
    <s v="Contratación directa"/>
    <s v="6 OPS (personas naturales)"/>
  </r>
  <r>
    <s v="Conectividad"/>
    <x v="0"/>
    <x v="0"/>
    <s v="Plan Cese Emisiones Analógicas"/>
    <n v="348662777"/>
    <n v="348662777"/>
    <n v="0"/>
    <n v="348662777"/>
    <n v="0"/>
    <s v="Contratación directa"/>
    <s v="2 OPS (personas naturales)"/>
  </r>
  <r>
    <s v="Conectividad"/>
    <x v="0"/>
    <x v="0"/>
    <s v="Plan 5G"/>
    <n v="0"/>
    <n v="0"/>
    <n v="0"/>
    <n v="0"/>
    <n v="0"/>
    <m/>
    <s v="Esta iniciativa tenía contemplada una transferencia/traslado desde DINFRA por $2.500m, pero DICOM confirmó que no habrá transferencia/traslado"/>
  </r>
  <r>
    <s v="Conectividad"/>
    <x v="0"/>
    <x v="0"/>
    <s v="Red Compartida"/>
    <n v="0"/>
    <n v="1700000000"/>
    <n v="1700000000"/>
    <n v="0"/>
    <n v="0"/>
    <m/>
    <m/>
  </r>
  <r>
    <s v="Conectividad"/>
    <x v="0"/>
    <x v="0"/>
    <s v="Apropiación y difusión del Código Postal"/>
    <n v="654391321"/>
    <n v="654391321"/>
    <n v="0"/>
    <n v="654391321"/>
    <n v="0"/>
    <s v="Convenio interadministrativo"/>
    <s v="Convenio Interadministrativo con 4-72 que es el Operador Postal Oficial"/>
  </r>
  <r>
    <s v="Conectividad"/>
    <x v="0"/>
    <x v="0"/>
    <s v="Política de Desarrollo Espacial [CONPES 3983]"/>
    <n v="1126400000"/>
    <n v="1126400000"/>
    <n v="0"/>
    <n v="1126400000"/>
    <n v="0"/>
    <s v="Concurso de méritos"/>
    <m/>
  </r>
  <r>
    <s v="Conectividad"/>
    <x v="0"/>
    <x v="0"/>
    <s v="Intervención Colección Filatélica"/>
    <n v="1948286320"/>
    <n v="1948286320"/>
    <n v="0"/>
    <n v="1948286320"/>
    <n v="0"/>
    <s v="Concurso de méritos"/>
    <s v="Cualquier decisión está sujeta a los resultados del estudio***"/>
  </r>
  <r>
    <s v="Conectividad"/>
    <x v="0"/>
    <x v="1"/>
    <s v="Instalar nuevas estaciones"/>
    <n v="4952213617"/>
    <n v="4952213617"/>
    <n v="0"/>
    <n v="4952213617"/>
    <n v="0"/>
    <s v="Transferencia a RTVC"/>
    <m/>
  </r>
  <r>
    <s v="Conectividad"/>
    <x v="0"/>
    <x v="1"/>
    <s v="Instalar estaciones recuperadas y de reserva"/>
    <n v="0"/>
    <n v="0"/>
    <n v="0"/>
    <n v="0"/>
    <n v="0"/>
    <m/>
    <m/>
  </r>
  <r>
    <s v="Conectividad"/>
    <x v="0"/>
    <x v="1"/>
    <s v="Instalar nuevos estudios y garantizar la presencia de los estudios de emisión y producción"/>
    <n v="4829740122"/>
    <n v="4829740122"/>
    <n v="0"/>
    <n v="4829740122"/>
    <n v="0"/>
    <m/>
    <m/>
  </r>
  <r>
    <s v="Conectividad"/>
    <x v="0"/>
    <x v="1"/>
    <s v="Instalar Estudios de radio"/>
    <n v="253016268"/>
    <n v="253016268"/>
    <n v="0"/>
    <n v="253016268"/>
    <n v="0"/>
    <m/>
    <m/>
  </r>
  <r>
    <s v="Conectividad"/>
    <x v="1"/>
    <x v="2"/>
    <s v="Consultoría postal"/>
    <n v="3003255806.9759998"/>
    <n v="3003238665"/>
    <n v="-17141.975999832153"/>
    <n v="3003238665"/>
    <n v="-17141.975999832153"/>
    <m/>
    <m/>
  </r>
  <r>
    <s v="Conectividad"/>
    <x v="1"/>
    <x v="2"/>
    <s v="Consultoría comunicaciones"/>
    <n v="5216791011"/>
    <n v="5216791011"/>
    <n v="0"/>
    <n v="5216791011"/>
    <n v="0"/>
    <m/>
    <m/>
  </r>
  <r>
    <s v="Conectividad"/>
    <x v="1"/>
    <x v="3"/>
    <s v="Fase II del proyecto de transformación del modelo de vigilancia basada en riegos"/>
    <n v="3180155816"/>
    <n v="4157317697"/>
    <n v="977161881"/>
    <n v="4157317697"/>
    <n v="977161881"/>
    <s v="Concurso de méritos y Licitación Pública"/>
    <m/>
  </r>
  <r>
    <s v="Conectividad"/>
    <x v="1"/>
    <x v="3"/>
    <s v="Verificación obligaciones de banda 700Mhz"/>
    <n v="4967194300"/>
    <n v="4633571330"/>
    <n v="-333622970"/>
    <n v="4633571330"/>
    <n v="-333622970"/>
    <s v="Adición de contrato [874-2021] y Concurso de Méritos"/>
    <m/>
  </r>
  <r>
    <s v="Conectividad"/>
    <x v="1"/>
    <x v="3"/>
    <s v="Contratos de prestación de servicios"/>
    <n v="6616500786.1760006"/>
    <n v="6616500785"/>
    <n v="-1.1760005950927734"/>
    <n v="6616500785"/>
    <n v="-1.1760005950927734"/>
    <s v="Contratación directa"/>
    <s v="70 contratos"/>
  </r>
  <r>
    <s v="Conectividad"/>
    <x v="1"/>
    <x v="3"/>
    <s v="Consultoría TV"/>
    <n v="3871718604.8000002"/>
    <n v="3728196837"/>
    <n v="-143521767.80000019"/>
    <n v="3728196837"/>
    <n v="-143521767.80000019"/>
    <m/>
    <m/>
  </r>
  <r>
    <s v="Conectividad"/>
    <x v="1"/>
    <x v="3"/>
    <s v="Actividades de promoción y prevención"/>
    <n v="500000000"/>
    <n v="0"/>
    <n v="-500000000"/>
    <n v="0"/>
    <n v="-500000000"/>
    <m/>
    <m/>
  </r>
  <r>
    <s v="Despacho Ministra"/>
    <x v="2"/>
    <x v="4"/>
    <s v="Cierre de brecha digital en entidades territoriales"/>
    <n v="0"/>
    <n v="0"/>
    <n v="0"/>
    <m/>
    <m/>
    <m/>
    <m/>
  </r>
  <r>
    <s v="Despacho Ministra"/>
    <x v="2"/>
    <x v="4"/>
    <s v="OPS-Ficha Fomento"/>
    <n v="6000000000"/>
    <n v="6000000000"/>
    <n v="0"/>
    <n v="6000000000"/>
    <n v="0"/>
    <s v="Contratación directa"/>
    <s v="71 OPS"/>
  </r>
  <r>
    <s v="Conectividad"/>
    <x v="3"/>
    <x v="5"/>
    <s v="Proyecto Nacional de Conectividad de Alta Velocidad "/>
    <n v="9740065621"/>
    <n v="9740065621"/>
    <n v="0"/>
    <n v="9740065621"/>
    <n v="0"/>
    <m/>
    <m/>
  </r>
  <r>
    <s v="Conectividad"/>
    <x v="3"/>
    <x v="5"/>
    <s v="Interventoría al Proyecto Nacional de Conectividad de Alta Velocidad"/>
    <n v="6282285456"/>
    <n v="8676618639"/>
    <n v="2394333183"/>
    <n v="8676618639"/>
    <n v="2394333183"/>
    <m/>
    <m/>
  </r>
  <r>
    <s v="Conectividad"/>
    <x v="3"/>
    <x v="5"/>
    <s v="Interventoría al Proyecto Nacional de Fibra Óptica"/>
    <n v="1897640186"/>
    <n v="1892640186"/>
    <n v="-5000000"/>
    <n v="1897640186"/>
    <n v="0"/>
    <m/>
    <m/>
  </r>
  <r>
    <s v="Conectividad"/>
    <x v="3"/>
    <x v="5"/>
    <s v="CCC - Centro de Contacto al Ciudadano"/>
    <n v="0"/>
    <m/>
    <n v="0"/>
    <n v="0"/>
    <n v="0"/>
    <m/>
    <m/>
  </r>
  <r>
    <s v="Conectividad"/>
    <x v="3"/>
    <x v="5"/>
    <s v="OPS-Ficha ampliación "/>
    <n v="5715690724"/>
    <n v="5715690724"/>
    <n v="0"/>
    <n v="5715690724"/>
    <n v="0"/>
    <m/>
    <m/>
  </r>
  <r>
    <s v="Conectividad"/>
    <x v="3"/>
    <x v="6"/>
    <s v="Proyecto de Incentivos a la Demanda 1"/>
    <n v="30520000000"/>
    <n v="30520000000"/>
    <n v="0"/>
    <n v="33968960000"/>
    <n v="3448960000"/>
    <m/>
    <m/>
  </r>
  <r>
    <s v="Conectividad"/>
    <x v="3"/>
    <x v="6"/>
    <s v="Interventoría al Proyecto de Incentivos a la Demanda 1"/>
    <n v="1277071348"/>
    <n v="1277071348"/>
    <n v="0"/>
    <n v="2008038308"/>
    <n v="730966960"/>
    <m/>
    <m/>
  </r>
  <r>
    <s v="Conectividad"/>
    <x v="3"/>
    <x v="6"/>
    <s v="Proyecto de Incentivos a la Demanda 2"/>
    <n v="26225760000"/>
    <n v="26225760000"/>
    <n v="0"/>
    <n v="26225760000"/>
    <n v="0"/>
    <m/>
    <m/>
  </r>
  <r>
    <s v="Conectividad"/>
    <x v="3"/>
    <x v="6"/>
    <s v="Interventoría al Proyecto de Incentivos a la Demanda 2"/>
    <n v="2108460978"/>
    <n v="2108460978"/>
    <n v="0"/>
    <n v="2108460978"/>
    <n v="0"/>
    <m/>
    <m/>
  </r>
  <r>
    <s v="Conectividad"/>
    <x v="3"/>
    <x v="6"/>
    <s v="Proyecto de Incentivos a la Oferta"/>
    <n v="3871680000"/>
    <n v="3871680000"/>
    <n v="0"/>
    <n v="11127334667"/>
    <n v="7255654667"/>
    <m/>
    <m/>
  </r>
  <r>
    <s v="Conectividad"/>
    <x v="3"/>
    <x v="6"/>
    <s v="Fortalecimiento para la Industria Local de Internet"/>
    <n v="0"/>
    <m/>
    <n v="0"/>
    <n v="0"/>
    <n v="0"/>
    <m/>
    <m/>
  </r>
  <r>
    <s v="Conectividad"/>
    <x v="3"/>
    <x v="6"/>
    <s v="Conexiones San Andrés y Providencia - Recursos Ministra"/>
    <n v="10232759158"/>
    <n v="10232759158"/>
    <n v="0"/>
    <n v="10232759158"/>
    <n v="0"/>
    <m/>
    <m/>
  </r>
  <r>
    <s v="Conectividad"/>
    <x v="3"/>
    <x v="6"/>
    <s v="Interventoría Conexiones San Andrés y Providencia - Recursos Ministra"/>
    <n v="2505437875"/>
    <n v="1174323935"/>
    <n v="-1331113940"/>
    <n v="0"/>
    <n v="-2505437875"/>
    <m/>
    <m/>
  </r>
  <r>
    <s v="Conectividad"/>
    <x v="3"/>
    <x v="6"/>
    <s v="Interventoría a Proyectos de Oferta y Fortalecimiento"/>
    <n v="731192169"/>
    <n v="731192169"/>
    <n v="0"/>
    <n v="2533090886"/>
    <n v="1801898717"/>
    <m/>
    <m/>
  </r>
  <r>
    <s v="Conectividad"/>
    <x v="3"/>
    <x v="6"/>
    <s v=" Última Milla Móvil"/>
    <n v="53708655000"/>
    <n v="53708655000"/>
    <n v="0"/>
    <n v="69033073429"/>
    <n v="15324418429"/>
    <m/>
    <m/>
  </r>
  <r>
    <s v="Conectividad"/>
    <x v="3"/>
    <x v="6"/>
    <s v="Interventoría Última Milla Móvil"/>
    <n v="1274929292"/>
    <n v="1274929292"/>
    <n v="0"/>
    <n v="1639194804"/>
    <n v="364265512"/>
    <m/>
    <m/>
  </r>
  <r>
    <s v="Conectividad"/>
    <x v="3"/>
    <x v="6"/>
    <s v="OPS-Ficha masificación"/>
    <n v="2445180720"/>
    <n v="2445180720"/>
    <n v="0"/>
    <n v="2445180720"/>
    <n v="0"/>
    <m/>
    <m/>
  </r>
  <r>
    <s v="Conectividad"/>
    <x v="3"/>
    <x v="6"/>
    <s v="Fortalecimiento a la Industria Local de Internet fase 2"/>
    <n v="0"/>
    <m/>
    <n v="0"/>
    <n v="0"/>
    <n v="0"/>
    <m/>
    <m/>
  </r>
  <r>
    <s v="Conectividad"/>
    <x v="3"/>
    <x v="6"/>
    <s v="Territorios Nacionales DMAIN"/>
    <n v="21085214280"/>
    <n v="16952750000"/>
    <n v="-4132464280"/>
    <n v="16952750000"/>
    <n v="-4132464280"/>
    <m/>
    <m/>
  </r>
  <r>
    <s v="Conectividad"/>
    <x v="3"/>
    <x v="6"/>
    <s v="Interventoría Conectividad Territorios Nacionales"/>
    <n v="0"/>
    <n v="2482264900"/>
    <n v="2482264900"/>
    <n v="2482264900"/>
    <n v="2482264900"/>
    <m/>
    <m/>
  </r>
  <r>
    <s v="Conectividad"/>
    <x v="3"/>
    <x v="6"/>
    <s v="Hogares Conectados e interventoria"/>
    <n v="28208248131"/>
    <n v="28208248131"/>
    <n v="0"/>
    <n v="28208248131"/>
    <n v="0"/>
    <m/>
    <m/>
  </r>
  <r>
    <s v="Conectividad"/>
    <x v="3"/>
    <x v="6"/>
    <s v="Traslado a Dicom- Plan 5G"/>
    <n v="0"/>
    <m/>
    <n v="0"/>
    <n v="0"/>
    <n v="0"/>
    <m/>
    <m/>
  </r>
  <r>
    <s v="Conectividad"/>
    <x v="3"/>
    <x v="6"/>
    <s v="Adción P.I. Demanda 1"/>
    <m/>
    <n v="3448960000"/>
    <n v="3448960000"/>
    <m/>
    <n v="0"/>
    <m/>
    <m/>
  </r>
  <r>
    <s v="Conectividad"/>
    <x v="3"/>
    <x v="6"/>
    <s v="Adición INTV Demanda 1"/>
    <m/>
    <n v="730966960"/>
    <n v="730966960"/>
    <m/>
    <n v="0"/>
    <m/>
    <m/>
  </r>
  <r>
    <s v="Conectividad"/>
    <x v="3"/>
    <x v="6"/>
    <s v="Adición P.I. Oferta"/>
    <m/>
    <n v="7255654667"/>
    <n v="7255654667"/>
    <m/>
    <n v="0"/>
    <m/>
    <m/>
  </r>
  <r>
    <s v="Conectividad"/>
    <x v="3"/>
    <x v="6"/>
    <s v="Adición INTV Oferta"/>
    <m/>
    <n v="1801898717"/>
    <n v="1801898717"/>
    <m/>
    <n v="0"/>
    <m/>
    <m/>
  </r>
  <r>
    <s v="Conectividad"/>
    <x v="3"/>
    <x v="6"/>
    <s v="Adición UMM"/>
    <m/>
    <n v="15321418429"/>
    <n v="15321418429"/>
    <m/>
    <n v="0"/>
    <m/>
    <m/>
  </r>
  <r>
    <s v="Conectividad"/>
    <x v="3"/>
    <x v="6"/>
    <s v="Adición INVT UMM"/>
    <m/>
    <n v="364265512"/>
    <n v="364265512"/>
    <m/>
    <n v="0"/>
    <m/>
    <m/>
  </r>
  <r>
    <s v="Conectividad"/>
    <x v="3"/>
    <x v="7"/>
    <s v="Amazonas ZD Leticia"/>
    <n v="0"/>
    <m/>
    <n v="0"/>
    <m/>
    <n v="0"/>
    <m/>
    <m/>
  </r>
  <r>
    <s v="Conectividad"/>
    <x v="3"/>
    <x v="7"/>
    <s v="Interventoría Acceso Universal Sostenible"/>
    <n v="300850054"/>
    <n v="300850054"/>
    <n v="0"/>
    <n v="300850054"/>
    <n v="0"/>
    <m/>
    <m/>
  </r>
  <r>
    <s v="Conectividad"/>
    <x v="3"/>
    <x v="7"/>
    <s v="250 Zonas Digitales Rurales"/>
    <n v="3323071200"/>
    <n v="3323071200"/>
    <n v="0"/>
    <n v="3323071200"/>
    <n v="0"/>
    <m/>
    <m/>
  </r>
  <r>
    <s v="Conectividad"/>
    <x v="3"/>
    <x v="7"/>
    <s v="Interventoría 250 Zonas Digitales Rurales"/>
    <n v="227084732"/>
    <n v="227084732"/>
    <n v="0"/>
    <n v="227084732"/>
    <n v="0"/>
    <m/>
    <m/>
  </r>
  <r>
    <s v="Conectividad"/>
    <x v="3"/>
    <x v="7"/>
    <s v="Centros Digitales Rurales"/>
    <n v="303202678990"/>
    <n v="303202678990"/>
    <n v="0"/>
    <n v="303202678990"/>
    <n v="0"/>
    <m/>
    <m/>
  </r>
  <r>
    <s v="Conectividad"/>
    <x v="3"/>
    <x v="7"/>
    <s v="Interventoría Centros Digitales Rurales"/>
    <n v="8300198554"/>
    <n v="12275055770"/>
    <n v="3974857216"/>
    <n v="12275055770"/>
    <n v="3974857216"/>
    <m/>
    <m/>
  </r>
  <r>
    <s v="Conectividad"/>
    <x v="3"/>
    <x v="7"/>
    <s v="OPS- Ficha Implementación"/>
    <n v="1777901915"/>
    <n v="1777901915"/>
    <n v="0"/>
    <n v="1777901915"/>
    <n v="0"/>
    <m/>
    <m/>
  </r>
  <r>
    <s v="Conectividad"/>
    <x v="3"/>
    <x v="7"/>
    <s v="Adición Interventoría Proyecto Nacional de Acceso Universal"/>
    <n v="0"/>
    <n v="2201133306"/>
    <n v="2201133306"/>
    <n v="2201133306"/>
    <n v="2201133306"/>
    <m/>
    <m/>
  </r>
  <r>
    <s v="Conectividad"/>
    <x v="3"/>
    <x v="7"/>
    <s v="CRIC"/>
    <n v="0"/>
    <m/>
    <n v="0"/>
    <m/>
    <n v="0"/>
    <m/>
    <m/>
  </r>
  <r>
    <s v="Conectividad"/>
    <x v="3"/>
    <x v="7"/>
    <s v="Zonas Digitales Urbanas"/>
    <n v="0"/>
    <n v="0"/>
    <n v="0"/>
    <n v="0"/>
    <n v="0"/>
    <m/>
    <m/>
  </r>
  <r>
    <s v="Conectividad"/>
    <x v="3"/>
    <x v="7"/>
    <s v="Conectividad Social San Andrés"/>
    <n v="1264723042"/>
    <n v="1858622965"/>
    <n v="593899923"/>
    <n v="1858622965"/>
    <n v="593899923"/>
    <m/>
    <m/>
  </r>
  <r>
    <s v="Conectividad"/>
    <x v="3"/>
    <x v="7"/>
    <s v="Acceso Universal San Andrés"/>
    <n v="0"/>
    <n v="2357929080"/>
    <n v="2357929080"/>
    <n v="2357929080"/>
    <n v="2357929080"/>
    <m/>
    <m/>
  </r>
  <r>
    <s v="Conectividad"/>
    <x v="3"/>
    <x v="7"/>
    <s v="Interventoría Zonas Digitales Urbanas"/>
    <n v="0"/>
    <n v="0"/>
    <n v="0"/>
    <n v="0"/>
    <n v="0"/>
    <m/>
    <m/>
  </r>
  <r>
    <s v="Conectividad"/>
    <x v="3"/>
    <x v="7"/>
    <s v="Plan Contingencia San Andrés"/>
    <n v="0"/>
    <m/>
    <n v="0"/>
    <m/>
    <n v="0"/>
    <m/>
    <m/>
  </r>
  <r>
    <s v="Conectividad"/>
    <x v="3"/>
    <x v="7"/>
    <s v="Territorios Nacionales"/>
    <n v="2606037720"/>
    <n v="2777280000"/>
    <n v="171242280"/>
    <n v="2777280000"/>
    <n v="171242280"/>
    <m/>
    <m/>
  </r>
  <r>
    <s v="Conectividad"/>
    <x v="3"/>
    <x v="7"/>
    <s v="Interventoría Territorios Nacionales"/>
    <n v="309660861"/>
    <n v="513520908"/>
    <n v="203860047"/>
    <n v="513520908"/>
    <n v="203860047"/>
    <m/>
    <m/>
  </r>
  <r>
    <s v="Conectividad"/>
    <x v="3"/>
    <x v="7"/>
    <s v="Traslado a Dicom- Plan 5G"/>
    <n v="0"/>
    <m/>
    <n v="0"/>
    <m/>
    <n v="0"/>
    <m/>
    <m/>
  </r>
  <r>
    <s v="Conectividad"/>
    <x v="3"/>
    <x v="8"/>
    <s v="Computadores para Educar"/>
    <n v="167834106000"/>
    <n v="130000000000"/>
    <n v="-37834106000"/>
    <n v="130000000000"/>
    <n v="-37834106000"/>
    <m/>
    <m/>
  </r>
  <r>
    <s v="Conectividad"/>
    <x v="3"/>
    <x v="9"/>
    <s v="Zonas Digitales Urbanas"/>
    <n v="691065000"/>
    <n v="691065000"/>
    <n v="0"/>
    <n v="691065000"/>
    <n v="0"/>
    <m/>
    <m/>
  </r>
  <r>
    <s v="Conectividad"/>
    <x v="3"/>
    <x v="9"/>
    <s v="Interventoría Zonas Digitales Urbanas"/>
    <n v="1124382319"/>
    <n v="1124382319"/>
    <n v="0"/>
    <n v="2290706254"/>
    <n v="1166323935"/>
    <m/>
    <m/>
  </r>
  <r>
    <s v="Conectividad"/>
    <x v="3"/>
    <x v="9"/>
    <s v="OPS-Ficha ZDU"/>
    <n v="1914624155.648"/>
    <n v="1914624155.648"/>
    <n v="0"/>
    <n v="1914624156"/>
    <n v="0.35199999809265137"/>
    <m/>
    <m/>
  </r>
  <r>
    <s v="Conectividad"/>
    <x v="3"/>
    <x v="9"/>
    <s v="Traslado a Dicom- Plan 5G"/>
    <n v="0"/>
    <m/>
    <n v="0"/>
    <n v="0"/>
    <n v="0"/>
    <m/>
    <m/>
  </r>
  <r>
    <s v="Transformación Digital"/>
    <x v="4"/>
    <x v="10"/>
    <s v="Datos Abiertos y Software libre "/>
    <n v="0"/>
    <n v="0"/>
    <n v="0"/>
    <n v="0"/>
    <n v="0"/>
    <m/>
    <m/>
  </r>
  <r>
    <s v="Transformación Digital"/>
    <x v="4"/>
    <x v="10"/>
    <s v="Formulación de política, marcos de referencia y lineamientos / Despliegue de la Politica de Gobierno Digital"/>
    <n v="5500000000"/>
    <n v="2500000000"/>
    <n v="-3000000000"/>
    <n v="2500000000"/>
    <n v="-3000000000"/>
    <s v="Acuerdo Marco de Precios"/>
    <s v="(Nube Pública III) Apoya la digitalización de trámites a nivel nacional y territorial"/>
  </r>
  <r>
    <s v="Transformación Digital"/>
    <x v="4"/>
    <x v="10"/>
    <s v="Ciudades y Territorios Inteligentes"/>
    <n v="20936551883"/>
    <n v="31137000000"/>
    <n v="10200448117"/>
    <n v="19569000000"/>
    <n v="-1367551883"/>
    <s v="Contratación Directa - Convenios"/>
    <s v="Cofinanciar iniciativas de los territorios en temas de ciudades inteligentes. Manizales 2022: $2,224m. Pasto: $1,931. V/cio$1.993"/>
  </r>
  <r>
    <s v="Transformación Digital"/>
    <x v="4"/>
    <x v="10"/>
    <s v="Servicios ciudadanos digitales "/>
    <n v="6050635710"/>
    <n v="23969865264"/>
    <n v="17919229554"/>
    <n v="23969865265"/>
    <n v="17919229555"/>
    <s v="Convenio interadministrativo"/>
    <s v="Convenio con AND [Desarrollos evolutivos del Portal GOV.CO]"/>
  </r>
  <r>
    <s v="Transformación Digital"/>
    <x v="4"/>
    <x v="10"/>
    <s v="Innovación Pública / Proyecto de Innovación de GD- 2022 (CTeI)"/>
    <n v="11037103293"/>
    <n v="0"/>
    <n v="-11037103293"/>
    <m/>
    <n v="-11037103293"/>
    <m/>
    <m/>
  </r>
  <r>
    <s v="Transformación Digital"/>
    <x v="4"/>
    <x v="10"/>
    <s v="Operación y Optimización CSIRT de Gobierno"/>
    <n v="3420461213"/>
    <n v="3420461213"/>
    <n v="0"/>
    <n v="3420461213"/>
    <n v="0"/>
    <s v="Licitación Pública + 3 Órdenes de Compra"/>
    <s v="CSIRT"/>
  </r>
  <r>
    <s v="Transformación Digital"/>
    <x v="4"/>
    <x v="10"/>
    <s v="Apoyo a proyectos estratégicos de nivel nacional (rama, fiscalía)"/>
    <n v="0"/>
    <m/>
    <n v="0"/>
    <m/>
    <n v="0"/>
    <m/>
    <m/>
  </r>
  <r>
    <s v="Transformación Digital"/>
    <x v="4"/>
    <x v="10"/>
    <s v="Transformación digital para todos "/>
    <n v="0"/>
    <m/>
    <n v="0"/>
    <m/>
    <n v="0"/>
    <m/>
    <m/>
  </r>
  <r>
    <s v="Transformación Digital"/>
    <x v="4"/>
    <x v="10"/>
    <s v="Generación capacidades de los servidores públicos "/>
    <n v="0"/>
    <m/>
    <n v="0"/>
    <m/>
    <n v="0"/>
    <m/>
    <m/>
  </r>
  <r>
    <s v="Transformación Digital"/>
    <x v="4"/>
    <x v="10"/>
    <s v="Proyectos transversales al Ministerio desde Gob-Digital "/>
    <n v="0"/>
    <m/>
    <n v="0"/>
    <m/>
    <n v="0"/>
    <m/>
    <m/>
  </r>
  <r>
    <s v="Transformación Digital"/>
    <x v="4"/>
    <x v="10"/>
    <s v="Desarrollo y Mantenimiento de las aplicaciones de la Dirección de Gobierno Digital"/>
    <n v="2933425106.1045699"/>
    <n v="1500000000"/>
    <n v="-1433425106.1045699"/>
    <n v="1500000000"/>
    <n v="-1433425106.1045699"/>
    <s v="Licitación Pública"/>
    <s v="Mantenimiento de 8 aplicaciones de la DGD"/>
  </r>
  <r>
    <s v="Transformación Digital"/>
    <x v="4"/>
    <x v="10"/>
    <s v="Infraestructura para alojar las soluciones tecnológicas de la Dirección de Gobierno Digital, a través de servicios de Nube Pública"/>
    <n v="3016033218"/>
    <n v="3016033218"/>
    <n v="0"/>
    <n v="3016033218"/>
    <n v="0"/>
    <s v="Acuerdo Marco de Precios"/>
    <s v="Nube Pública"/>
  </r>
  <r>
    <s v="Transformación Digital"/>
    <x v="4"/>
    <x v="10"/>
    <s v="Portales GOV.CO / Territoriales"/>
    <n v="3093750000.0000005"/>
    <n v="3093750000.0000005"/>
    <n v="0"/>
    <n v="3093750000"/>
    <n v="0"/>
    <s v="Acuerdo Marco de Precios"/>
    <s v="Proveer licenciamientos"/>
  </r>
  <r>
    <s v="Transformación Digital"/>
    <x v="4"/>
    <x v="10"/>
    <s v="OPS-Ficha GD"/>
    <n v="10063149273.341255"/>
    <n v="8782000000"/>
    <n v="-1281149273.3412552"/>
    <n v="8782000000"/>
    <n v="-1281149273.3412552"/>
    <m/>
    <m/>
  </r>
  <r>
    <s v="Transformación Digital"/>
    <x v="4"/>
    <x v="10"/>
    <s v="Ejercicios de Innovación basados en I.A."/>
    <n v="0"/>
    <n v="200000000"/>
    <n v="200000000"/>
    <n v="200000000"/>
    <n v="200000000"/>
    <s v="Licitación Pública"/>
    <m/>
  </r>
  <r>
    <s v="Transformación Digital"/>
    <x v="5"/>
    <x v="11"/>
    <s v="En TIC Confío +"/>
    <n v="7428714630.1440001"/>
    <n v="7428714630.1440001"/>
    <n v="0"/>
    <n v="7428714630.1440001"/>
    <n v="0"/>
    <s v="Convenio interadministrativo"/>
    <m/>
  </r>
  <r>
    <s v="Transformación Digital"/>
    <x v="5"/>
    <x v="11"/>
    <s v="Por TIC Mujer"/>
    <n v="6606200000"/>
    <n v="6606200000"/>
    <n v="0"/>
    <n v="6606200000"/>
    <n v="0"/>
    <s v="Licitación Pública"/>
    <s v="Chicas Steam: 2,7m"/>
  </r>
  <r>
    <s v="Transformación Digital"/>
    <x v="5"/>
    <x v="11"/>
    <s v="Consentidos TIC [centro de relevo]"/>
    <n v="7128155523.1999998"/>
    <n v="7128155523.1999998"/>
    <n v="0"/>
    <n v="7128155523.1999998"/>
    <n v="0"/>
    <s v="Licitación | Convenio | Contratación Directa"/>
    <s v="Consentidos: $1,8mm | Centro de Relevo: $2,8mm | Smartfilms: $750m | Convertic: $1,9mm"/>
  </r>
  <r>
    <s v="Transformación Digital"/>
    <x v="5"/>
    <x v="11"/>
    <s v="Ser TIC"/>
    <n v="1515847709.6960001"/>
    <n v="1515847709.6960001"/>
    <n v="0"/>
    <n v="1515847709.6960001"/>
    <n v="0"/>
    <s v="Convenio interadministrativo"/>
    <s v="Teletrabajo"/>
  </r>
  <r>
    <s v="Transformación Digital"/>
    <x v="5"/>
    <x v="11"/>
    <s v="Llegamos Con TIC"/>
    <n v="10398121220.916"/>
    <n v="10398121220.916"/>
    <n v="0"/>
    <n v="10398121220.916"/>
    <n v="0"/>
    <s v="Licitación Pública"/>
    <m/>
  </r>
  <r>
    <s v="Transformación Digital"/>
    <x v="5"/>
    <x v="11"/>
    <s v="GABO"/>
    <n v="230400000"/>
    <n v="230400000"/>
    <n v="0"/>
    <n v="230400000"/>
    <n v="0"/>
    <m/>
    <m/>
  </r>
  <r>
    <s v="Transformación Digital"/>
    <x v="5"/>
    <x v="11"/>
    <s v="Consenso Social "/>
    <n v="3960230861"/>
    <n v="3960230861"/>
    <n v="0"/>
    <n v="4210230861"/>
    <n v="250000000"/>
    <s v="Contratación directa + Convenio | "/>
    <s v="Pueblos Indígenas CONCIP: $1,2mm | Territorios Indígenas: $450m | CRIC: $1,9mm | Enfoque Diferencial: $323m"/>
  </r>
  <r>
    <s v="Transformación Digital"/>
    <x v="5"/>
    <x v="11"/>
    <s v="OPS-Ficha Apropiación"/>
    <n v="686779650.04799998"/>
    <n v="686779650.04799998"/>
    <n v="0"/>
    <n v="686779650.04799998"/>
    <n v="0"/>
    <m/>
    <m/>
  </r>
  <r>
    <s v="Despacho Ministra "/>
    <x v="6"/>
    <x v="12"/>
    <s v="Servicios tecnológicos "/>
    <n v="22356098131"/>
    <n v="26693304175"/>
    <n v="4337206044"/>
    <n v="22356098131"/>
    <n v="0"/>
    <m/>
    <m/>
  </r>
  <r>
    <s v="Despacho Ministra "/>
    <x v="6"/>
    <x v="12"/>
    <s v="Gestión y Sistemas de información "/>
    <n v="10726510219"/>
    <n v="10726510219"/>
    <n v="0"/>
    <n v="10726510219"/>
    <n v="0"/>
    <m/>
    <m/>
  </r>
  <r>
    <s v="Despacho Ministra "/>
    <x v="6"/>
    <x v="12"/>
    <s v="Uso y Apropiación Servicios"/>
    <n v="874443854"/>
    <n v="874443854"/>
    <n v="0"/>
    <n v="874443854"/>
    <n v="0"/>
    <m/>
    <m/>
  </r>
  <r>
    <s v="Despacho Ministra "/>
    <x v="6"/>
    <x v="12"/>
    <s v="Seguridad digital"/>
    <n v="293845165"/>
    <n v="293845165"/>
    <n v="0"/>
    <n v="293845165"/>
    <n v="0"/>
    <m/>
    <m/>
  </r>
  <r>
    <s v="Despacho Ministra "/>
    <x v="6"/>
    <x v="12"/>
    <s v="Estrategia TI"/>
    <n v="3915122595"/>
    <n v="2409600000"/>
    <n v="-1505522595"/>
    <n v="3915122595"/>
    <n v="0"/>
    <m/>
    <m/>
  </r>
  <r>
    <s v="Despacho Ministra "/>
    <x v="6"/>
    <x v="12"/>
    <s v="OPS-Ficha OTI"/>
    <n v="1833980036"/>
    <n v="1833980036"/>
    <n v="0"/>
    <n v="1833980036"/>
    <n v="0"/>
    <s v="23 OPS"/>
    <m/>
  </r>
  <r>
    <s v="Despacho Ministra "/>
    <x v="6"/>
    <x v="12"/>
    <s v="Sin destinación "/>
    <n v="0"/>
    <m/>
    <m/>
    <n v="0"/>
    <n v="0"/>
    <m/>
    <m/>
  </r>
  <r>
    <s v="Despacho Ministra "/>
    <x v="7"/>
    <x v="13"/>
    <s v="Proyectos Audiovisuales"/>
    <n v="2933533985"/>
    <n v="3000000000"/>
    <n v="66466015"/>
    <n v="3000000000"/>
    <n v="66466015"/>
    <s v="Contratación directa"/>
    <m/>
  </r>
  <r>
    <s v="Despacho Ministra "/>
    <x v="7"/>
    <x v="13"/>
    <s v="Monitoreo de Medios"/>
    <n v="89115600"/>
    <n v="89115600"/>
    <n v="0"/>
    <n v="89115600"/>
    <n v="0"/>
    <m/>
    <m/>
  </r>
  <r>
    <s v="Despacho Ministra "/>
    <x v="7"/>
    <x v="13"/>
    <s v="Agencia ATL/BTL"/>
    <n v="4939133208"/>
    <n v="5220684944"/>
    <n v="281551736"/>
    <n v="5220684944"/>
    <n v="281551736"/>
    <m/>
    <m/>
  </r>
  <r>
    <s v="Despacho Ministra "/>
    <x v="7"/>
    <x v="13"/>
    <s v="OPS-Ficha Difusión"/>
    <n v="3950695927"/>
    <n v="3602678176"/>
    <n v="-348017751"/>
    <n v="3602678176"/>
    <n v="-348017751"/>
    <s v="54 OPS"/>
    <m/>
  </r>
  <r>
    <s v="Despacho Ministra "/>
    <x v="8"/>
    <x v="14"/>
    <s v="Innovación Modelo de Operación por Procesos"/>
    <n v="0"/>
    <m/>
    <n v="0"/>
    <n v="0"/>
    <n v="0"/>
    <m/>
    <m/>
  </r>
  <r>
    <s v="Despacho Ministra "/>
    <x v="8"/>
    <x v="14"/>
    <s v="Modelo de Gestión del Conocimiento"/>
    <n v="627690407"/>
    <n v="627690407"/>
    <n v="0"/>
    <n v="627690407"/>
    <n v="0"/>
    <m/>
    <m/>
  </r>
  <r>
    <s v="Despacho Ministra "/>
    <x v="8"/>
    <x v="14"/>
    <s v="Fortalecimiento Modelo SPI"/>
    <n v="1100000000"/>
    <n v="500000000"/>
    <n v="-600000000"/>
    <n v="1100000000"/>
    <n v="0"/>
    <m/>
    <m/>
  </r>
  <r>
    <s v="Despacho Ministra "/>
    <x v="8"/>
    <x v="14"/>
    <s v="Gestión Documental"/>
    <n v="0"/>
    <m/>
    <n v="0"/>
    <n v="0"/>
    <n v="0"/>
    <m/>
    <m/>
  </r>
  <r>
    <s v="Despacho Ministra "/>
    <x v="8"/>
    <x v="14"/>
    <s v="Plan Anual de Capacitaciones"/>
    <n v="477184000"/>
    <n v="477184000"/>
    <n v="0"/>
    <n v="477184000"/>
    <n v="0"/>
    <m/>
    <m/>
  </r>
  <r>
    <s v="Despacho Ministra "/>
    <x v="8"/>
    <x v="14"/>
    <s v="Plan de Bienestar"/>
    <n v="935410380.80000007"/>
    <n v="935410380.80000007"/>
    <n v="0"/>
    <n v="935410380.80000007"/>
    <n v="0"/>
    <m/>
    <m/>
  </r>
  <r>
    <s v="Despacho Ministra "/>
    <x v="8"/>
    <x v="14"/>
    <s v="Apoyo jurídico"/>
    <n v="2065715232.7679999"/>
    <n v="2065715233"/>
    <n v="0.23200011253356934"/>
    <n v="2065715232.7679999"/>
    <n v="0"/>
    <s v="Contratación directa"/>
    <m/>
  </r>
  <r>
    <s v="Despacho Ministra "/>
    <x v="8"/>
    <x v="14"/>
    <s v="Programa de Bilingüismo "/>
    <n v="324443684.86400002"/>
    <n v="324443684.86400002"/>
    <n v="0"/>
    <n v="324443684.86400002"/>
    <n v="0"/>
    <m/>
    <m/>
  </r>
  <r>
    <s v="Despacho Ministra "/>
    <x v="8"/>
    <x v="14"/>
    <s v="Administración de Riesgos, garantías y seguros "/>
    <n v="563496960"/>
    <n v="563496960"/>
    <n v="0"/>
    <n v="563496960"/>
    <n v="0"/>
    <m/>
    <m/>
  </r>
  <r>
    <s v="Despacho Ministra "/>
    <x v="8"/>
    <x v="14"/>
    <s v="Ritore - Estrategias de comunicación y difusión de contenidos"/>
    <n v="0"/>
    <m/>
    <n v="0"/>
    <n v="0"/>
    <n v="0"/>
    <m/>
    <m/>
  </r>
  <r>
    <s v="Despacho Ministra "/>
    <x v="8"/>
    <x v="14"/>
    <s v="Preauditoria"/>
    <n v="133450598.40000001"/>
    <n v="133450598.40000001"/>
    <n v="0"/>
    <n v="133450598.40000001"/>
    <n v="0"/>
    <m/>
    <m/>
  </r>
  <r>
    <s v="Despacho Ministra "/>
    <x v="8"/>
    <x v="14"/>
    <s v="Auditoría Sistemas de Gestión (Seguridad Información, Calidad, Seguridad y Salud en el Trabajo)"/>
    <n v="68044391.423999995"/>
    <n v="68044391.423999995"/>
    <n v="0"/>
    <n v="68044391.423999995"/>
    <n v="0"/>
    <m/>
    <m/>
  </r>
  <r>
    <s v="Despacho Ministra "/>
    <x v="8"/>
    <x v="14"/>
    <s v="A Cuatro Asesores gestión de los planes de mejoramiento de la entidad"/>
    <n v="118128640"/>
    <n v="118128640"/>
    <n v="0"/>
    <n v="118128640"/>
    <n v="0"/>
    <m/>
    <m/>
  </r>
  <r>
    <s v="Despacho Ministra "/>
    <x v="8"/>
    <x v="14"/>
    <s v="Preauditorias a los sistemas de gestión"/>
    <n v="0"/>
    <m/>
    <n v="0"/>
    <n v="0"/>
    <n v="0"/>
    <m/>
    <m/>
  </r>
  <r>
    <s v="Despacho Ministra "/>
    <x v="8"/>
    <x v="14"/>
    <s v="Medición de Cargas"/>
    <n v="1412000000"/>
    <n v="1412000000"/>
    <n v="0"/>
    <n v="1412000000"/>
    <n v="0"/>
    <m/>
    <m/>
  </r>
  <r>
    <s v="Despacho Ministra "/>
    <x v="8"/>
    <x v="14"/>
    <s v="Clima y Cultura "/>
    <n v="101649495"/>
    <n v="101649495"/>
    <n v="0"/>
    <n v="101649495"/>
    <n v="0"/>
    <m/>
    <m/>
  </r>
  <r>
    <s v="Despacho Ministra "/>
    <x v="8"/>
    <x v="14"/>
    <s v="OPS-Ficha MIG"/>
    <n v="14155996844.744001"/>
    <n v="14407576082"/>
    <n v="251579237.25599861"/>
    <n v="14155996844.744001"/>
    <n v="0"/>
    <m/>
    <m/>
  </r>
  <r>
    <s v="Despacho Ministra "/>
    <x v="8"/>
    <x v="15"/>
    <s v="Encuesta TIC"/>
    <n v="8400507062"/>
    <n v="8400507062"/>
    <n v="0"/>
    <n v="8400507062"/>
    <n v="0"/>
    <m/>
    <m/>
  </r>
  <r>
    <s v="Despacho Ministra "/>
    <x v="8"/>
    <x v="15"/>
    <s v="Apoyo a evaluaciones"/>
    <n v="1000000000"/>
    <n v="1000000000"/>
    <n v="0"/>
    <n v="1000000000"/>
    <n v="0"/>
    <m/>
    <m/>
  </r>
  <r>
    <s v="Despacho Ministra "/>
    <x v="8"/>
    <x v="15"/>
    <s v="Cuenta Satélite "/>
    <n v="0"/>
    <m/>
    <n v="0"/>
    <n v="0"/>
    <n v="0"/>
    <m/>
    <m/>
  </r>
  <r>
    <s v="Despacho Ministra "/>
    <x v="8"/>
    <x v="15"/>
    <s v="Certificación Operación Estadística"/>
    <n v="0"/>
    <m/>
    <n v="0"/>
    <n v="0"/>
    <n v="0"/>
    <m/>
    <m/>
  </r>
  <r>
    <s v="Despacho Ministra "/>
    <x v="8"/>
    <x v="15"/>
    <s v="Encuesta de satisfacción"/>
    <n v="296074818"/>
    <n v="296074818"/>
    <n v="0"/>
    <n v="296074818"/>
    <n v="0"/>
    <m/>
    <m/>
  </r>
  <r>
    <s v="Despacho Ministra "/>
    <x v="8"/>
    <x v="15"/>
    <s v="OPS-Ficha Estadística"/>
    <n v="667911856"/>
    <n v="667911856"/>
    <n v="0"/>
    <n v="667911856"/>
    <n v="0"/>
    <m/>
    <m/>
  </r>
  <r>
    <s v="Secretaria General"/>
    <x v="9"/>
    <x v="16"/>
    <s v="Conservación de la información histórica del sector TIC"/>
    <n v="4169638635"/>
    <n v="4169638635"/>
    <n v="0"/>
    <n v="4169638635"/>
    <n v="0"/>
    <m/>
    <m/>
  </r>
  <r>
    <s v="Secretaria General"/>
    <x v="9"/>
    <x v="17"/>
    <s v="Centro de Contacto al Ciudadano (hasta octubre)"/>
    <n v="0"/>
    <n v="0"/>
    <n v="0"/>
    <n v="0"/>
    <n v="0"/>
    <m/>
    <m/>
  </r>
  <r>
    <s v="Secretaria General"/>
    <x v="9"/>
    <x v="17"/>
    <s v="Desarrollo y automatización de procesos – Gestor Documental "/>
    <n v="0"/>
    <n v="0"/>
    <n v="0"/>
    <n v="0"/>
    <n v="0"/>
    <m/>
    <m/>
  </r>
  <r>
    <s v="Secretaria General"/>
    <x v="9"/>
    <x v="17"/>
    <s v="Recursos para el transporte aéreo y desplazamiento (Incluye convenio Ponal) "/>
    <n v="1200000000"/>
    <n v="1200000000"/>
    <n v="0"/>
    <n v="1200000000"/>
    <n v="0"/>
    <m/>
    <m/>
  </r>
  <r>
    <s v="Secretaria General"/>
    <x v="9"/>
    <x v="17"/>
    <s v="OPS-Ficha CVC"/>
    <n v="1317318789"/>
    <n v="1317318789"/>
    <n v="0"/>
    <n v="1317318789"/>
    <n v="0"/>
    <m/>
    <m/>
  </r>
  <r>
    <s v="Conectividad"/>
    <x v="10"/>
    <x v="18"/>
    <s v="Talleres construyendo país RTVC "/>
    <n v="1612800000"/>
    <n v="1612800000"/>
    <n v="0"/>
    <n v="1612800000"/>
    <n v="0"/>
    <m/>
    <m/>
  </r>
  <r>
    <s v="Conectividad"/>
    <x v="10"/>
    <x v="18"/>
    <s v="Contenidos Educativos RTVC"/>
    <n v="3536781971"/>
    <n v="3536781971"/>
    <n v="0"/>
    <n v="3536781971"/>
    <n v="0"/>
    <m/>
    <m/>
  </r>
  <r>
    <s v="Conectividad"/>
    <x v="10"/>
    <x v="18"/>
    <s v="Contenidos establecidos en Decretos de Ley"/>
    <n v="392480000"/>
    <n v="392480000"/>
    <n v="0"/>
    <n v="392480000"/>
    <n v="0"/>
    <m/>
    <m/>
  </r>
  <r>
    <s v="Conectividad"/>
    <x v="10"/>
    <x v="18"/>
    <s v="Contenidos deportivos en televisión pública"/>
    <n v="0"/>
    <n v="0"/>
    <n v="0"/>
    <n v="0"/>
    <n v="0"/>
    <m/>
    <m/>
  </r>
  <r>
    <s v="Conectividad"/>
    <x v="10"/>
    <x v="18"/>
    <s v="Convocatoria Contenido Convergente Multiplataforma No. 1 _x000a_(Mipymes, Indígenas, Afros, ESAL)"/>
    <n v="24989312000"/>
    <n v="24989312000"/>
    <n v="0"/>
    <n v="24989312000"/>
    <n v="0"/>
    <m/>
    <m/>
  </r>
  <r>
    <s v="Conectividad"/>
    <x v="10"/>
    <x v="18"/>
    <s v="Evento de la industria, formación y Evaluadores"/>
    <n v="1961779200"/>
    <n v="1961779200"/>
    <n v="0"/>
    <n v="1961779200"/>
    <n v="0"/>
    <m/>
    <m/>
  </r>
  <r>
    <s v="Conectividad"/>
    <x v="10"/>
    <x v="18"/>
    <s v="Convocatoria No. 2_x000a_Artes escénicas canales regionales"/>
    <n v="3072000000"/>
    <n v="3072000000"/>
    <n v="0"/>
    <n v="3072000000"/>
    <n v="0"/>
    <m/>
    <m/>
  </r>
  <r>
    <s v="Conectividad"/>
    <x v="10"/>
    <x v="18"/>
    <s v="Bolsa regionales"/>
    <n v="16191217347"/>
    <n v="16191217347"/>
    <n v="0"/>
    <n v="16191217347"/>
    <n v="0"/>
    <m/>
    <m/>
  </r>
  <r>
    <s v="Conectividad"/>
    <x v="10"/>
    <x v="18"/>
    <s v="Focalización contenido étnico"/>
    <n v="1740800000"/>
    <n v="1740800000"/>
    <n v="0"/>
    <n v="1490800000"/>
    <n v="-250000000"/>
    <m/>
    <m/>
  </r>
  <r>
    <s v="Conectividad"/>
    <x v="10"/>
    <x v="18"/>
    <s v="Estudio de audiencias complementario"/>
    <n v="0"/>
    <n v="0"/>
    <n v="0"/>
    <n v="0"/>
    <n v="0"/>
    <m/>
    <m/>
  </r>
  <r>
    <s v="Conectividad"/>
    <x v="10"/>
    <x v="18"/>
    <s v="Socialización y pedagogía de la TDT"/>
    <n v="3900088320"/>
    <n v="3900088320"/>
    <n v="0"/>
    <n v="3900088320"/>
    <n v="0"/>
    <m/>
    <m/>
  </r>
  <r>
    <s v="Conectividad"/>
    <x v="10"/>
    <x v="18"/>
    <s v="Medición de audiencias - BUSSINNES BUREAU"/>
    <n v="337510400"/>
    <n v="337510400"/>
    <n v="0"/>
    <n v="337510400"/>
    <n v="0"/>
    <m/>
    <m/>
  </r>
  <r>
    <s v="Conectividad"/>
    <x v="10"/>
    <x v="18"/>
    <s v="Medición de audiencias - IBOPE"/>
    <n v="2474049280"/>
    <n v="2474049280"/>
    <n v="0"/>
    <n v="2474049280"/>
    <n v="0"/>
    <m/>
    <m/>
  </r>
  <r>
    <s v="Conectividad"/>
    <x v="10"/>
    <x v="18"/>
    <s v="Transmisión de eventos conmemorativos - Celebrando al Caribe"/>
    <n v="0"/>
    <n v="0"/>
    <n v="0"/>
    <n v="0"/>
    <n v="0"/>
    <m/>
    <m/>
  </r>
  <r>
    <s v="Conectividad"/>
    <x v="10"/>
    <x v="18"/>
    <s v="Contenido India Catalina"/>
    <n v="0"/>
    <n v="0"/>
    <n v="0"/>
    <n v="0"/>
    <n v="0"/>
    <m/>
    <m/>
  </r>
  <r>
    <s v="Conectividad"/>
    <x v="10"/>
    <x v="18"/>
    <s v="Convocatoria de la industria - Producción de contenidos multiplataforma"/>
    <n v="0"/>
    <n v="0"/>
    <n v="0"/>
    <n v="0"/>
    <n v="0"/>
    <m/>
    <m/>
  </r>
  <r>
    <s v="Conectividad"/>
    <x v="10"/>
    <x v="18"/>
    <s v="Convergencia RTVC"/>
    <n v="0"/>
    <n v="0"/>
    <n v="0"/>
    <n v="0"/>
    <n v="0"/>
    <m/>
    <m/>
  </r>
  <r>
    <s v="Conectividad"/>
    <x v="10"/>
    <x v="18"/>
    <s v="Contratos de prestación de servicios_x000a_(22 contratistas)"/>
    <n v="2038710047.744"/>
    <n v="2038710047.744"/>
    <n v="0"/>
    <n v="2038710047.744"/>
    <n v="0"/>
    <m/>
    <m/>
  </r>
  <r>
    <s v="Conectividad"/>
    <x v="10"/>
    <x v="18"/>
    <s v="Fortalecimiento a los operadores en contenidos convergentes"/>
    <n v="100000000"/>
    <n v="100000000"/>
    <n v="0"/>
    <n v="100000000"/>
    <n v="0"/>
    <m/>
    <m/>
  </r>
  <r>
    <s v="Conectividad"/>
    <x v="10"/>
    <x v="18"/>
    <s v="Cubrimiento Calenario Electoral 2022"/>
    <n v="691604283"/>
    <n v="691604283"/>
    <n v="0"/>
    <n v="691604283"/>
    <n v="0"/>
    <m/>
    <m/>
  </r>
  <r>
    <s v="Conectividad"/>
    <x v="10"/>
    <x v="18"/>
    <s v="Proyecto contenidos audiovisuales (Informativo RTVC)"/>
    <n v="4000000000"/>
    <n v="4000000000"/>
    <n v="0"/>
    <n v="4000000000"/>
    <n v="0"/>
    <m/>
    <m/>
  </r>
  <r>
    <s v="Conectividad"/>
    <x v="10"/>
    <x v="18"/>
    <s v="Proyectos en Estructuración GIT TV"/>
    <n v="0"/>
    <n v="0"/>
    <n v="0"/>
    <n v="0"/>
    <n v="0"/>
    <m/>
    <m/>
  </r>
  <r>
    <s v="Conectividad"/>
    <x v="10"/>
    <x v="19"/>
    <s v="Financiación del plan de inversión a RTVC para la cofinanciación del Canal Institucional"/>
    <n v="6083285989.9519997"/>
    <n v="6083285989.9519997"/>
    <n v="0"/>
    <n v="6083285989.9519997"/>
    <n v="0"/>
    <m/>
    <m/>
  </r>
  <r>
    <s v="Conectividad"/>
    <x v="10"/>
    <x v="19"/>
    <s v="Cubrimiento Calenario Electoral 2022"/>
    <n v="0"/>
    <n v="0"/>
    <n v="0"/>
    <n v="0"/>
    <n v="0"/>
    <m/>
    <m/>
  </r>
  <r>
    <s v="Conectividad"/>
    <x v="10"/>
    <x v="19"/>
    <s v="Financiación para el despliegue de la TDT"/>
    <n v="22494343432.832001"/>
    <n v="22494343432.832001"/>
    <n v="0"/>
    <n v="22494343432.832001"/>
    <n v="0"/>
    <m/>
    <m/>
  </r>
  <r>
    <s v="Conectividad"/>
    <x v="10"/>
    <x v="19"/>
    <s v="Financiación  para la Administración y Mantenimiento y Operación de la red digital"/>
    <n v="20485127194"/>
    <n v="20485127194"/>
    <n v="0"/>
    <n v="20485127194"/>
    <n v="0"/>
    <m/>
    <m/>
  </r>
  <r>
    <s v="Conectividad"/>
    <x v="10"/>
    <x v="19"/>
    <s v="Financiación de planes de inversión a los canales regionales - Transferencia de ley"/>
    <n v="77186026436.608002"/>
    <n v="106686026436.608"/>
    <n v="29500000000"/>
    <n v="77186026436.608002"/>
    <n v="0"/>
    <m/>
    <m/>
  </r>
  <r>
    <s v="Conectividad"/>
    <x v="10"/>
    <x v="19"/>
    <s v="Iniciativas Ministra -Apoyo a operadores"/>
    <n v="0"/>
    <n v="0"/>
    <n v="0"/>
    <n v="0"/>
    <n v="0"/>
    <m/>
    <m/>
  </r>
  <r>
    <s v="Conectividad"/>
    <x v="10"/>
    <x v="19"/>
    <s v="Financiación de planes de inversión a los canales regionales - Proyectos Especiales"/>
    <n v="0"/>
    <n v="0"/>
    <n v="0"/>
    <n v="0"/>
    <n v="0"/>
    <m/>
    <m/>
  </r>
  <r>
    <s v="Conectividad"/>
    <x v="10"/>
    <x v="19"/>
    <s v="Plan Inversión Desarrollo y Aseguramiento de la Audiencia Digital"/>
    <n v="757760000"/>
    <n v="757760000"/>
    <n v="0"/>
    <n v="757760000"/>
    <n v="0"/>
    <m/>
    <m/>
  </r>
  <r>
    <s v="Conectividad"/>
    <x v="10"/>
    <x v="19"/>
    <s v="Plan Inversión Señal memoria (Patrimonio Histórico de la radio y la televisión pública nacional)"/>
    <n v="4061586172.928"/>
    <n v="4061586172.928"/>
    <n v="0"/>
    <n v="4061586172.928"/>
    <n v="0"/>
    <m/>
    <m/>
  </r>
  <r>
    <s v="Conectividad"/>
    <x v="10"/>
    <x v="19"/>
    <s v="Contenidos Educativos RTVC"/>
    <n v="0"/>
    <n v="0"/>
    <n v="0"/>
    <n v="0"/>
    <n v="0"/>
    <m/>
    <m/>
  </r>
  <r>
    <s v="Conectividad"/>
    <x v="10"/>
    <x v="19"/>
    <s v="Contenido cultural, eventos nacionales y fiestas populares"/>
    <n v="0"/>
    <n v="0"/>
    <n v="0"/>
    <n v="0"/>
    <n v="0"/>
    <m/>
    <m/>
  </r>
  <r>
    <s v="Conectividad"/>
    <x v="10"/>
    <x v="19"/>
    <s v="Contenidos estalecidos en Decretos de Ley"/>
    <n v="0"/>
    <n v="0"/>
    <n v="0"/>
    <n v="0"/>
    <n v="0"/>
    <m/>
    <m/>
  </r>
  <r>
    <s v="Conectividad"/>
    <x v="10"/>
    <x v="19"/>
    <s v="Proyecto contenidos audiovisuales (Informativo RTVC)"/>
    <n v="403200000"/>
    <n v="403200000"/>
    <n v="0"/>
    <n v="403200000"/>
    <n v="0"/>
    <m/>
    <m/>
  </r>
  <r>
    <s v="Conectividad"/>
    <x v="10"/>
    <x v="19"/>
    <s v="Convocatoria Contenidos hechos en casa "/>
    <n v="4980755271.6800003"/>
    <n v="4980755271.6800003"/>
    <n v="0"/>
    <n v="4980755271.6800003"/>
    <n v="0"/>
    <m/>
    <m/>
  </r>
  <r>
    <s v="Conectividad"/>
    <x v="10"/>
    <x v="19"/>
    <s v="Bolsa regionales"/>
    <n v="7008782653"/>
    <n v="7008782653"/>
    <n v="0"/>
    <n v="7008782653"/>
    <n v="0"/>
    <m/>
    <m/>
  </r>
  <r>
    <s v="Transformación Digital"/>
    <x v="11"/>
    <x v="20"/>
    <s v="Colombia 4.0"/>
    <n v="4096000000"/>
    <n v="4096000000"/>
    <n v="0"/>
    <n v="4096000000"/>
    <n v="0"/>
    <m/>
    <m/>
  </r>
  <r>
    <s v="Transformación Digital"/>
    <x v="11"/>
    <x v="20"/>
    <s v="Especialización 4RI"/>
    <n v="8711344962"/>
    <n v="8711344962"/>
    <n v="0"/>
    <n v="8711344962"/>
    <n v="0"/>
    <m/>
    <m/>
  </r>
  <r>
    <s v="Transformación Digital"/>
    <x v="11"/>
    <x v="20"/>
    <s v="Crea Digital"/>
    <n v="4145511074"/>
    <n v="4145511074"/>
    <n v="0"/>
    <n v="4145511074"/>
    <n v="0"/>
    <m/>
    <m/>
  </r>
  <r>
    <s v="Transformación Digital"/>
    <x v="11"/>
    <x v="20"/>
    <s v="Emprendimiento Digital - APPS.CO"/>
    <n v="6144000000"/>
    <n v="6144000000"/>
    <n v="0"/>
    <n v="6144000000"/>
    <n v="0"/>
    <m/>
    <m/>
  </r>
  <r>
    <s v="Transformación Digital"/>
    <x v="11"/>
    <x v="20"/>
    <s v="Programación Para Niñas y Niños"/>
    <n v="9216000000"/>
    <n v="9216000000"/>
    <n v="0"/>
    <n v="9216000000"/>
    <n v="0"/>
    <m/>
    <m/>
  </r>
  <r>
    <s v="Transformación Digital"/>
    <x v="11"/>
    <x v="20"/>
    <s v="Misión TIC 2022 - 100K"/>
    <n v="91708505301"/>
    <n v="91708505301"/>
    <n v="0"/>
    <n v="91708505301"/>
    <n v="0"/>
    <m/>
    <m/>
  </r>
  <r>
    <s v="Transformación Digital"/>
    <x v="11"/>
    <x v="20"/>
    <s v="Habilidades Digitales"/>
    <n v="13027182229.418667"/>
    <n v="13027182229.418667"/>
    <n v="0"/>
    <n v="13027182229.418667"/>
    <n v="0"/>
    <m/>
    <m/>
  </r>
  <r>
    <s v="Transformación Digital"/>
    <x v="11"/>
    <x v="20"/>
    <s v="Ruta STEM"/>
    <n v="9809271086"/>
    <n v="9809271086"/>
    <n v="0"/>
    <n v="9809271086"/>
    <n v="0"/>
    <m/>
    <m/>
  </r>
  <r>
    <s v="Transformación Digital"/>
    <x v="11"/>
    <x v="20"/>
    <s v="TUTO TIC"/>
    <n v="2353367943"/>
    <n v="2353367943"/>
    <n v="0"/>
    <n v="2353367943"/>
    <n v="0"/>
    <m/>
    <m/>
  </r>
  <r>
    <s v="Transformación Digital"/>
    <x v="11"/>
    <x v="20"/>
    <s v="OPS- Ficha FITI"/>
    <n v="5172361779"/>
    <n v="5172361779"/>
    <n v="0"/>
    <n v="5172361779"/>
    <n v="0"/>
    <m/>
    <m/>
  </r>
  <r>
    <s v="Transformación Digital"/>
    <x v="11"/>
    <x v="21"/>
    <s v="Centro de la Cuarta Revolución "/>
    <n v="1536000000"/>
    <n v="1536000000"/>
    <n v="0"/>
    <n v="1536000000"/>
    <n v="0"/>
    <m/>
    <m/>
  </r>
  <r>
    <s v="Transformación Digital"/>
    <x v="11"/>
    <x v="21"/>
    <s v="Observatorio de Comercio Electrónico "/>
    <n v="1000000000"/>
    <n v="1000000000"/>
    <n v="0"/>
    <n v="1000000000"/>
    <n v="0"/>
    <m/>
    <m/>
  </r>
  <r>
    <s v="Transformación Digital"/>
    <x v="11"/>
    <x v="21"/>
    <s v="Estudio de Inteligencia Artificial"/>
    <n v="6399441256"/>
    <n v="6399441256"/>
    <n v="0"/>
    <n v="6399441256"/>
    <n v="0"/>
    <m/>
    <m/>
  </r>
  <r>
    <s v="Transformación Digital"/>
    <x v="11"/>
    <x v="21"/>
    <s v="Red Nacional de Servicios de Computación de Alto Rendimiento"/>
    <n v="1233658429"/>
    <n v="1233658429"/>
    <n v="0"/>
    <n v="1233658429"/>
    <n v="0"/>
    <m/>
    <m/>
  </r>
  <r>
    <s v="Transformación Digital"/>
    <x v="11"/>
    <x v="21"/>
    <s v="Centros de Transformación Digital Empresarial"/>
    <n v="4096000000"/>
    <n v="4096000000"/>
    <n v="0"/>
    <n v="4096000000"/>
    <n v="0"/>
    <m/>
    <m/>
  </r>
  <r>
    <s v="Transformación Digital"/>
    <x v="11"/>
    <x v="21"/>
    <s v="Centro de Servicios Compartidos"/>
    <n v="2560000000"/>
    <n v="2560000000"/>
    <n v="0"/>
    <n v="2560000000"/>
    <n v="0"/>
    <m/>
    <m/>
  </r>
  <r>
    <s v="Transformación Digital"/>
    <x v="11"/>
    <x v="21"/>
    <s v="Tiendas Virtuales "/>
    <m/>
    <m/>
    <n v="0"/>
    <m/>
    <n v="0"/>
    <m/>
    <m/>
  </r>
  <r>
    <s v="Transformación Digital"/>
    <x v="11"/>
    <x v="21"/>
    <s v="Tiendas virtuales y Estrategia de Comercio Electrónico (Vende en Línea)"/>
    <n v="12000000000"/>
    <n v="12000000000"/>
    <n v="0"/>
    <n v="12000000000"/>
    <n v="0"/>
    <m/>
    <m/>
  </r>
  <r>
    <s v="Transformación Digital"/>
    <x v="11"/>
    <x v="21"/>
    <s v="Transformación digital medios de comunicación"/>
    <m/>
    <m/>
    <n v="0"/>
    <m/>
    <n v="0"/>
    <m/>
    <m/>
  </r>
  <r>
    <s v="Transformación Digital"/>
    <x v="11"/>
    <x v="21"/>
    <s v="Botón de Pago"/>
    <m/>
    <m/>
    <n v="0"/>
    <m/>
    <n v="0"/>
    <m/>
    <m/>
  </r>
  <r>
    <s v="Transformación Digital"/>
    <x v="11"/>
    <x v="21"/>
    <s v="OPS- Ficha TD"/>
    <n v="1171338383"/>
    <n v="1171338383"/>
    <n v="0"/>
    <n v="1171338383"/>
    <n v="0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3">
  <r>
    <x v="0"/>
    <x v="0"/>
    <x v="0"/>
    <x v="0"/>
    <n v="2767969759"/>
    <n v="2767969759"/>
    <n v="0"/>
    <n v="2767969759"/>
    <n v="0"/>
    <s v="Contratación directa"/>
    <s v="10 OPS (8 personas naturales)"/>
  </r>
  <r>
    <x v="0"/>
    <x v="0"/>
    <x v="0"/>
    <x v="1"/>
    <n v="696251799"/>
    <n v="696251799"/>
    <n v="0"/>
    <n v="1350643120"/>
    <n v="654391321"/>
    <s v="Contratación directa"/>
    <s v="8 OPS (Todos personas naturales)"/>
  </r>
  <r>
    <x v="0"/>
    <x v="0"/>
    <x v="0"/>
    <x v="2"/>
    <n v="2539130355"/>
    <n v="2118515171"/>
    <n v="-420615184"/>
    <n v="3445072396"/>
    <n v="905942041"/>
    <s v="Contratación directa"/>
    <s v="23 OPS (22 personas naturales +1 persona jurídica)"/>
  </r>
  <r>
    <x v="0"/>
    <x v="0"/>
    <x v="0"/>
    <x v="3"/>
    <n v="0"/>
    <n v="420615184"/>
    <n v="420615184"/>
    <n v="0"/>
    <n v="0"/>
    <s v="Contratación directa"/>
    <s v="3 OPS "/>
  </r>
  <r>
    <x v="0"/>
    <x v="0"/>
    <x v="0"/>
    <x v="4"/>
    <n v="2510041568"/>
    <n v="2510041568"/>
    <n v="0"/>
    <n v="2510041568"/>
    <n v="0"/>
    <s v="Contratación directa"/>
    <s v="31 OPS (21 NATURALES + 10 JURIDICAS)"/>
  </r>
  <r>
    <x v="0"/>
    <x v="0"/>
    <x v="0"/>
    <x v="5"/>
    <n v="222503731"/>
    <n v="222503731"/>
    <n v="0"/>
    <n v="0"/>
    <n v="-222503731"/>
    <s v="Contratación directa"/>
    <s v="2 OPS (personas naturales)"/>
  </r>
  <r>
    <x v="0"/>
    <x v="0"/>
    <x v="0"/>
    <x v="6"/>
    <n v="683438309"/>
    <n v="683438309"/>
    <n v="0"/>
    <n v="0"/>
    <n v="-683438309"/>
    <s v="Contratación directa"/>
    <s v="6 OPS (personas naturales)"/>
  </r>
  <r>
    <x v="0"/>
    <x v="0"/>
    <x v="0"/>
    <x v="7"/>
    <n v="348662777"/>
    <n v="348662777"/>
    <n v="0"/>
    <n v="348662777"/>
    <n v="0"/>
    <s v="Contratación directa"/>
    <s v="2 OPS (personas naturales)"/>
  </r>
  <r>
    <x v="0"/>
    <x v="0"/>
    <x v="0"/>
    <x v="8"/>
    <n v="0"/>
    <n v="0"/>
    <n v="0"/>
    <n v="0"/>
    <n v="0"/>
    <m/>
    <s v="Esta iniciativa tenía contemplada una transferencia/traslado desde DINFRA por $2.500m, pero DICOM confirmó que no habrá transferencia/traslado"/>
  </r>
  <r>
    <x v="0"/>
    <x v="0"/>
    <x v="0"/>
    <x v="9"/>
    <n v="0"/>
    <n v="1700000000"/>
    <n v="1700000000"/>
    <n v="0"/>
    <n v="0"/>
    <m/>
    <m/>
  </r>
  <r>
    <x v="0"/>
    <x v="0"/>
    <x v="0"/>
    <x v="10"/>
    <n v="654391321"/>
    <n v="654391321"/>
    <n v="0"/>
    <n v="0"/>
    <n v="-654391321"/>
    <s v="Convenio interadministrativo"/>
    <s v="Convenio Interadministrativo con 4-72 que es el Operador Postal Oficial"/>
  </r>
  <r>
    <x v="0"/>
    <x v="0"/>
    <x v="0"/>
    <x v="11"/>
    <n v="1126400000"/>
    <n v="1126400000"/>
    <n v="0"/>
    <n v="1126400000"/>
    <n v="0"/>
    <s v="Concurso de méritos"/>
    <m/>
  </r>
  <r>
    <x v="0"/>
    <x v="0"/>
    <x v="0"/>
    <x v="12"/>
    <n v="1948286320"/>
    <n v="1948286320"/>
    <n v="0"/>
    <n v="1948286320"/>
    <n v="0"/>
    <s v="Concurso de méritos"/>
    <s v="Cualquier decisión está sujeta a los resultados del estudio***"/>
  </r>
  <r>
    <x v="0"/>
    <x v="0"/>
    <x v="1"/>
    <x v="13"/>
    <n v="4952213617"/>
    <n v="4952213617"/>
    <n v="0"/>
    <n v="4952213617"/>
    <n v="0"/>
    <s v="Transferencia a RTVC"/>
    <m/>
  </r>
  <r>
    <x v="0"/>
    <x v="0"/>
    <x v="1"/>
    <x v="14"/>
    <n v="0"/>
    <n v="0"/>
    <n v="0"/>
    <n v="0"/>
    <n v="0"/>
    <m/>
    <m/>
  </r>
  <r>
    <x v="0"/>
    <x v="0"/>
    <x v="1"/>
    <x v="15"/>
    <n v="4829740122"/>
    <n v="4829740122"/>
    <n v="0"/>
    <n v="4829740122"/>
    <n v="0"/>
    <m/>
    <m/>
  </r>
  <r>
    <x v="0"/>
    <x v="0"/>
    <x v="1"/>
    <x v="16"/>
    <n v="253016268"/>
    <n v="253016268"/>
    <n v="0"/>
    <n v="253016268"/>
    <n v="0"/>
    <m/>
    <m/>
  </r>
  <r>
    <x v="0"/>
    <x v="1"/>
    <x v="2"/>
    <x v="17"/>
    <n v="3003255806.9759998"/>
    <n v="3003238665"/>
    <n v="-17141.975999832153"/>
    <n v="3003238665"/>
    <n v="-17141.975999832153"/>
    <m/>
    <m/>
  </r>
  <r>
    <x v="0"/>
    <x v="1"/>
    <x v="2"/>
    <x v="18"/>
    <n v="5216791011"/>
    <n v="5216791011"/>
    <n v="0"/>
    <n v="5216791011"/>
    <n v="0"/>
    <m/>
    <m/>
  </r>
  <r>
    <x v="0"/>
    <x v="1"/>
    <x v="3"/>
    <x v="19"/>
    <n v="3180155816"/>
    <n v="4157317697"/>
    <n v="977161881"/>
    <n v="4157317697"/>
    <n v="977161881"/>
    <s v="Concurso de méritos y Licitación Pública"/>
    <m/>
  </r>
  <r>
    <x v="0"/>
    <x v="1"/>
    <x v="3"/>
    <x v="20"/>
    <n v="4967194300"/>
    <n v="4633571330"/>
    <n v="-333622970"/>
    <n v="4633571330"/>
    <n v="-333622970"/>
    <s v="Adición de contrato [874-2021] y Concurso de Méritos"/>
    <m/>
  </r>
  <r>
    <x v="0"/>
    <x v="1"/>
    <x v="3"/>
    <x v="21"/>
    <n v="6616500786.1760006"/>
    <n v="6616500785"/>
    <n v="-1.1760005950927734"/>
    <n v="6616500785"/>
    <n v="-1.1760005950927734"/>
    <s v="Contratación directa"/>
    <s v="70 contratos"/>
  </r>
  <r>
    <x v="0"/>
    <x v="1"/>
    <x v="3"/>
    <x v="22"/>
    <n v="3871718604.8000002"/>
    <n v="3728196837"/>
    <n v="-143521767.80000019"/>
    <n v="3728196837"/>
    <n v="-143521767.80000019"/>
    <m/>
    <m/>
  </r>
  <r>
    <x v="0"/>
    <x v="1"/>
    <x v="3"/>
    <x v="23"/>
    <n v="500000000"/>
    <n v="0"/>
    <n v="-500000000"/>
    <n v="0"/>
    <n v="-500000000"/>
    <m/>
    <m/>
  </r>
  <r>
    <x v="1"/>
    <x v="2"/>
    <x v="4"/>
    <x v="24"/>
    <n v="0"/>
    <n v="0"/>
    <n v="0"/>
    <n v="0"/>
    <m/>
    <m/>
    <m/>
  </r>
  <r>
    <x v="1"/>
    <x v="2"/>
    <x v="4"/>
    <x v="25"/>
    <n v="6000000000"/>
    <n v="6000000000"/>
    <n v="0"/>
    <n v="6000000000"/>
    <n v="0"/>
    <s v="Contratación directa"/>
    <s v="71 OPS"/>
  </r>
  <r>
    <x v="0"/>
    <x v="3"/>
    <x v="5"/>
    <x v="26"/>
    <n v="9740065621"/>
    <n v="9740065621"/>
    <n v="0"/>
    <n v="9740065621"/>
    <n v="0"/>
    <m/>
    <m/>
  </r>
  <r>
    <x v="0"/>
    <x v="3"/>
    <x v="5"/>
    <x v="27"/>
    <n v="6282285456"/>
    <n v="8676618639"/>
    <n v="2394333183"/>
    <n v="8676618639"/>
    <n v="2394333183"/>
    <m/>
    <m/>
  </r>
  <r>
    <x v="0"/>
    <x v="3"/>
    <x v="5"/>
    <x v="28"/>
    <n v="1897640186"/>
    <n v="1892640186"/>
    <n v="-5000000"/>
    <n v="1897640186"/>
    <n v="0"/>
    <m/>
    <m/>
  </r>
  <r>
    <x v="0"/>
    <x v="3"/>
    <x v="5"/>
    <x v="29"/>
    <n v="0"/>
    <m/>
    <n v="0"/>
    <n v="0"/>
    <n v="0"/>
    <m/>
    <m/>
  </r>
  <r>
    <x v="0"/>
    <x v="3"/>
    <x v="5"/>
    <x v="30"/>
    <n v="5715690724"/>
    <n v="5715690724"/>
    <n v="0"/>
    <n v="5715690724"/>
    <n v="0"/>
    <m/>
    <m/>
  </r>
  <r>
    <x v="0"/>
    <x v="3"/>
    <x v="6"/>
    <x v="31"/>
    <n v="30520000000"/>
    <n v="30520000000"/>
    <n v="0"/>
    <n v="42286398308"/>
    <n v="11766398308"/>
    <m/>
    <m/>
  </r>
  <r>
    <x v="0"/>
    <x v="3"/>
    <x v="6"/>
    <x v="32"/>
    <n v="1277071348"/>
    <n v="1277071348"/>
    <n v="0"/>
    <n v="0"/>
    <n v="-1277071348"/>
    <m/>
    <m/>
  </r>
  <r>
    <x v="0"/>
    <x v="3"/>
    <x v="6"/>
    <x v="33"/>
    <n v="26225760000"/>
    <n v="26225760000"/>
    <n v="0"/>
    <n v="26225760000"/>
    <n v="0"/>
    <m/>
    <m/>
  </r>
  <r>
    <x v="0"/>
    <x v="3"/>
    <x v="6"/>
    <x v="34"/>
    <n v="2108460978"/>
    <n v="2108460978"/>
    <n v="0"/>
    <n v="2108460978"/>
    <n v="0"/>
    <m/>
    <m/>
  </r>
  <r>
    <x v="0"/>
    <x v="3"/>
    <x v="6"/>
    <x v="35"/>
    <n v="3871680000"/>
    <n v="3871680000"/>
    <n v="0"/>
    <n v="19576307546"/>
    <n v="15704627546"/>
    <m/>
    <m/>
  </r>
  <r>
    <x v="0"/>
    <x v="3"/>
    <x v="6"/>
    <x v="36"/>
    <n v="0"/>
    <m/>
    <n v="0"/>
    <n v="1944742007"/>
    <n v="1944742007"/>
    <m/>
    <m/>
  </r>
  <r>
    <x v="0"/>
    <x v="3"/>
    <x v="6"/>
    <x v="37"/>
    <n v="10232759158"/>
    <n v="10232759158"/>
    <n v="0"/>
    <n v="6897166714"/>
    <n v="-3335592444"/>
    <m/>
    <m/>
  </r>
  <r>
    <x v="0"/>
    <x v="3"/>
    <x v="6"/>
    <x v="38"/>
    <n v="2505437875"/>
    <n v="1174323935"/>
    <n v="-1331113940"/>
    <n v="0"/>
    <n v="-2505437875"/>
    <m/>
    <m/>
  </r>
  <r>
    <x v="0"/>
    <x v="3"/>
    <x v="6"/>
    <x v="39"/>
    <n v="731192169"/>
    <n v="731192169"/>
    <n v="0"/>
    <n v="0"/>
    <n v="-731192169"/>
    <m/>
    <m/>
  </r>
  <r>
    <x v="0"/>
    <x v="3"/>
    <x v="6"/>
    <x v="40"/>
    <n v="53708655000"/>
    <n v="53708655000"/>
    <n v="0"/>
    <n v="94257573072"/>
    <n v="40548918072"/>
    <m/>
    <m/>
  </r>
  <r>
    <x v="0"/>
    <x v="3"/>
    <x v="6"/>
    <x v="41"/>
    <n v="1274929292"/>
    <n v="1274929292"/>
    <n v="0"/>
    <n v="0"/>
    <n v="-1274929292"/>
    <m/>
    <m/>
  </r>
  <r>
    <x v="0"/>
    <x v="3"/>
    <x v="6"/>
    <x v="42"/>
    <n v="2445180720"/>
    <n v="2445180720"/>
    <n v="0"/>
    <n v="2445180720"/>
    <n v="0"/>
    <m/>
    <m/>
  </r>
  <r>
    <x v="0"/>
    <x v="3"/>
    <x v="6"/>
    <x v="43"/>
    <n v="0"/>
    <m/>
    <n v="0"/>
    <n v="0"/>
    <n v="0"/>
    <m/>
    <m/>
  </r>
  <r>
    <x v="0"/>
    <x v="3"/>
    <x v="6"/>
    <x v="44"/>
    <n v="21085214280"/>
    <n v="16952750000"/>
    <n v="-4132464280"/>
    <n v="6290902212"/>
    <n v="-14794312068"/>
    <m/>
    <m/>
  </r>
  <r>
    <x v="0"/>
    <x v="3"/>
    <x v="6"/>
    <x v="45"/>
    <n v="0"/>
    <n v="2482264900"/>
    <n v="2482264900"/>
    <n v="0"/>
    <n v="0"/>
    <m/>
    <m/>
  </r>
  <r>
    <x v="0"/>
    <x v="3"/>
    <x v="6"/>
    <x v="46"/>
    <n v="28208248131"/>
    <n v="28208248131"/>
    <n v="0"/>
    <n v="6932624424"/>
    <n v="-21275623707"/>
    <m/>
    <m/>
  </r>
  <r>
    <x v="0"/>
    <x v="3"/>
    <x v="6"/>
    <x v="47"/>
    <n v="0"/>
    <m/>
    <n v="0"/>
    <n v="0"/>
    <n v="0"/>
    <m/>
    <m/>
  </r>
  <r>
    <x v="0"/>
    <x v="3"/>
    <x v="6"/>
    <x v="48"/>
    <m/>
    <n v="3448960000"/>
    <n v="3448960000"/>
    <n v="0"/>
    <n v="0"/>
    <m/>
    <m/>
  </r>
  <r>
    <x v="0"/>
    <x v="3"/>
    <x v="6"/>
    <x v="49"/>
    <m/>
    <n v="730966960"/>
    <n v="730966960"/>
    <n v="0"/>
    <n v="0"/>
    <m/>
    <m/>
  </r>
  <r>
    <x v="0"/>
    <x v="3"/>
    <x v="6"/>
    <x v="50"/>
    <m/>
    <n v="7255654667"/>
    <n v="7255654667"/>
    <n v="0"/>
    <n v="0"/>
    <m/>
    <m/>
  </r>
  <r>
    <x v="0"/>
    <x v="3"/>
    <x v="6"/>
    <x v="51"/>
    <m/>
    <n v="1801898717"/>
    <n v="1801898717"/>
    <n v="0"/>
    <n v="0"/>
    <m/>
    <m/>
  </r>
  <r>
    <x v="0"/>
    <x v="3"/>
    <x v="6"/>
    <x v="52"/>
    <m/>
    <n v="15321418429"/>
    <n v="15321418429"/>
    <n v="0"/>
    <n v="0"/>
    <m/>
    <m/>
  </r>
  <r>
    <x v="0"/>
    <x v="3"/>
    <x v="6"/>
    <x v="53"/>
    <m/>
    <n v="364265512"/>
    <n v="364265512"/>
    <n v="0"/>
    <n v="0"/>
    <m/>
    <m/>
  </r>
  <r>
    <x v="0"/>
    <x v="3"/>
    <x v="7"/>
    <x v="54"/>
    <n v="0"/>
    <m/>
    <n v="0"/>
    <n v="0"/>
    <n v="0"/>
    <m/>
    <m/>
  </r>
  <r>
    <x v="0"/>
    <x v="3"/>
    <x v="7"/>
    <x v="55"/>
    <n v="300850054"/>
    <n v="300850054"/>
    <n v="0"/>
    <n v="300850054"/>
    <n v="0"/>
    <m/>
    <m/>
  </r>
  <r>
    <x v="0"/>
    <x v="3"/>
    <x v="7"/>
    <x v="56"/>
    <n v="3323071200"/>
    <n v="3323071200"/>
    <n v="0"/>
    <n v="0"/>
    <n v="-3323071200"/>
    <m/>
    <m/>
  </r>
  <r>
    <x v="0"/>
    <x v="3"/>
    <x v="7"/>
    <x v="57"/>
    <n v="227084732"/>
    <n v="227084732"/>
    <n v="0"/>
    <n v="0"/>
    <n v="-227084732"/>
    <m/>
    <m/>
  </r>
  <r>
    <x v="2"/>
    <x v="4"/>
    <x v="7"/>
    <x v="58"/>
    <n v="0"/>
    <n v="0"/>
    <n v="0"/>
    <n v="13444680425"/>
    <m/>
    <m/>
    <m/>
  </r>
  <r>
    <x v="0"/>
    <x v="3"/>
    <x v="7"/>
    <x v="59"/>
    <n v="303202678990"/>
    <n v="303202678990"/>
    <n v="0"/>
    <n v="313704010850"/>
    <n v="10501331860"/>
    <m/>
    <m/>
  </r>
  <r>
    <x v="0"/>
    <x v="3"/>
    <x v="7"/>
    <x v="60"/>
    <n v="8300198554"/>
    <n v="12275055770"/>
    <n v="3974857216"/>
    <n v="0"/>
    <n v="-8300198554"/>
    <m/>
    <m/>
  </r>
  <r>
    <x v="2"/>
    <x v="4"/>
    <x v="7"/>
    <x v="61"/>
    <n v="0"/>
    <n v="0"/>
    <m/>
    <n v="1587685676"/>
    <n v="1587685676"/>
    <m/>
    <m/>
  </r>
  <r>
    <x v="0"/>
    <x v="3"/>
    <x v="7"/>
    <x v="62"/>
    <n v="1777901915"/>
    <n v="1777901915"/>
    <n v="0"/>
    <n v="1777901915"/>
    <n v="0"/>
    <m/>
    <m/>
  </r>
  <r>
    <x v="0"/>
    <x v="3"/>
    <x v="7"/>
    <x v="63"/>
    <n v="0"/>
    <n v="2201133306"/>
    <n v="2201133306"/>
    <n v="0"/>
    <n v="0"/>
    <m/>
    <m/>
  </r>
  <r>
    <x v="0"/>
    <x v="3"/>
    <x v="7"/>
    <x v="64"/>
    <n v="0"/>
    <m/>
    <n v="0"/>
    <n v="0"/>
    <n v="0"/>
    <m/>
    <m/>
  </r>
  <r>
    <x v="0"/>
    <x v="3"/>
    <x v="7"/>
    <x v="65"/>
    <n v="0"/>
    <n v="0"/>
    <n v="0"/>
    <n v="0"/>
    <n v="0"/>
    <m/>
    <m/>
  </r>
  <r>
    <x v="0"/>
    <x v="3"/>
    <x v="7"/>
    <x v="66"/>
    <n v="1264723042"/>
    <n v="1858622965"/>
    <n v="593899923"/>
    <n v="0"/>
    <n v="-1264723042"/>
    <m/>
    <m/>
  </r>
  <r>
    <x v="0"/>
    <x v="3"/>
    <x v="7"/>
    <x v="67"/>
    <n v="0"/>
    <n v="2357929080"/>
    <n v="2357929080"/>
    <n v="0"/>
    <n v="0"/>
    <m/>
    <m/>
  </r>
  <r>
    <x v="0"/>
    <x v="3"/>
    <x v="7"/>
    <x v="68"/>
    <n v="0"/>
    <n v="0"/>
    <n v="0"/>
    <n v="0"/>
    <n v="0"/>
    <m/>
    <m/>
  </r>
  <r>
    <x v="0"/>
    <x v="3"/>
    <x v="7"/>
    <x v="69"/>
    <n v="0"/>
    <m/>
    <n v="0"/>
    <n v="0"/>
    <n v="0"/>
    <m/>
    <m/>
  </r>
  <r>
    <x v="0"/>
    <x v="3"/>
    <x v="7"/>
    <x v="70"/>
    <n v="2606037720"/>
    <n v="2777280000"/>
    <n v="171242280"/>
    <n v="0"/>
    <n v="-2606037720"/>
    <m/>
    <m/>
  </r>
  <r>
    <x v="0"/>
    <x v="3"/>
    <x v="7"/>
    <x v="71"/>
    <n v="309660861"/>
    <n v="513520908"/>
    <n v="203860047"/>
    <n v="0"/>
    <n v="-309660861"/>
    <m/>
    <m/>
  </r>
  <r>
    <x v="0"/>
    <x v="3"/>
    <x v="7"/>
    <x v="47"/>
    <n v="0"/>
    <m/>
    <n v="0"/>
    <n v="0"/>
    <n v="0"/>
    <m/>
    <m/>
  </r>
  <r>
    <x v="0"/>
    <x v="3"/>
    <x v="8"/>
    <x v="72"/>
    <n v="167834106000"/>
    <n v="130000000000"/>
    <n v="-37834106000"/>
    <n v="130000000000"/>
    <n v="-37834106000"/>
    <m/>
    <m/>
  </r>
  <r>
    <x v="0"/>
    <x v="3"/>
    <x v="9"/>
    <x v="65"/>
    <n v="691065000"/>
    <n v="691065000"/>
    <n v="0"/>
    <n v="691065000"/>
    <n v="0"/>
    <m/>
    <m/>
  </r>
  <r>
    <x v="0"/>
    <x v="3"/>
    <x v="9"/>
    <x v="68"/>
    <n v="1124382319"/>
    <n v="1124382319"/>
    <n v="0"/>
    <n v="2290706254"/>
    <n v="1166323935"/>
    <m/>
    <m/>
  </r>
  <r>
    <x v="0"/>
    <x v="3"/>
    <x v="9"/>
    <x v="73"/>
    <n v="1914624155.648"/>
    <n v="1914624155.648"/>
    <n v="0"/>
    <n v="1914624156"/>
    <n v="0.35199999809265137"/>
    <m/>
    <m/>
  </r>
  <r>
    <x v="0"/>
    <x v="3"/>
    <x v="9"/>
    <x v="47"/>
    <n v="0"/>
    <m/>
    <n v="0"/>
    <n v="0"/>
    <n v="0"/>
    <m/>
    <m/>
  </r>
  <r>
    <x v="3"/>
    <x v="5"/>
    <x v="10"/>
    <x v="74"/>
    <n v="0"/>
    <n v="0"/>
    <n v="0"/>
    <n v="240000000"/>
    <n v="240000000"/>
    <m/>
    <m/>
  </r>
  <r>
    <x v="3"/>
    <x v="5"/>
    <x v="10"/>
    <x v="75"/>
    <n v="5500000000"/>
    <n v="2500000000"/>
    <n v="-3000000000"/>
    <n v="2861197648"/>
    <n v="-2638802352"/>
    <s v="Acuerdo Marco de Precios"/>
    <s v="(Nube Pública III) Apoya la digitalización de trámites a nivel nacional y territorial"/>
  </r>
  <r>
    <x v="3"/>
    <x v="5"/>
    <x v="10"/>
    <x v="76"/>
    <n v="20936551883"/>
    <n v="31137000000"/>
    <n v="10200448117"/>
    <n v="10405716792"/>
    <n v="-10530835091"/>
    <s v="Contratación Directa - Convenios"/>
    <s v="Cofinanciar iniciativas de los territorios en temas de ciudades inteligentes. Manizales 2022: $2,224m. Pasto: $1,931. V/cio$1.993"/>
  </r>
  <r>
    <x v="3"/>
    <x v="5"/>
    <x v="10"/>
    <x v="77"/>
    <n v="6050635710"/>
    <n v="23969865264"/>
    <n v="17919229554"/>
    <n v="27874233472"/>
    <n v="21823597762"/>
    <s v="Convenio interadministrativo"/>
    <s v="Convenio con AND [Desarrollos evolutivos del Portal GOV.CO]"/>
  </r>
  <r>
    <x v="3"/>
    <x v="5"/>
    <x v="10"/>
    <x v="78"/>
    <n v="11037103293"/>
    <n v="0"/>
    <n v="-11037103293"/>
    <n v="12054344143"/>
    <n v="1017240850"/>
    <m/>
    <m/>
  </r>
  <r>
    <x v="3"/>
    <x v="5"/>
    <x v="10"/>
    <x v="79"/>
    <n v="3420461213"/>
    <n v="3420461213"/>
    <n v="0"/>
    <n v="3618386485"/>
    <n v="197925272"/>
    <s v="Licitación Pública + 3 Órdenes de Compra"/>
    <s v="CSIRT"/>
  </r>
  <r>
    <x v="3"/>
    <x v="5"/>
    <x v="10"/>
    <x v="80"/>
    <n v="0"/>
    <n v="0"/>
    <n v="0"/>
    <n v="544357048"/>
    <n v="544357048"/>
    <m/>
    <m/>
  </r>
  <r>
    <x v="3"/>
    <x v="5"/>
    <x v="10"/>
    <x v="81"/>
    <n v="0"/>
    <m/>
    <n v="0"/>
    <n v="0"/>
    <n v="0"/>
    <m/>
    <m/>
  </r>
  <r>
    <x v="3"/>
    <x v="5"/>
    <x v="10"/>
    <x v="82"/>
    <n v="0"/>
    <m/>
    <n v="0"/>
    <n v="0"/>
    <n v="0"/>
    <m/>
    <m/>
  </r>
  <r>
    <x v="3"/>
    <x v="5"/>
    <x v="10"/>
    <x v="83"/>
    <n v="0"/>
    <m/>
    <n v="0"/>
    <n v="0"/>
    <n v="0"/>
    <m/>
    <m/>
  </r>
  <r>
    <x v="3"/>
    <x v="5"/>
    <x v="10"/>
    <x v="84"/>
    <n v="0"/>
    <m/>
    <n v="0"/>
    <n v="0"/>
    <n v="0"/>
    <m/>
    <m/>
  </r>
  <r>
    <x v="3"/>
    <x v="5"/>
    <x v="10"/>
    <x v="85"/>
    <n v="2933425106.1045699"/>
    <n v="1500000000"/>
    <n v="-1433425106.1045699"/>
    <n v="1800000000"/>
    <n v="-1133425106.1045699"/>
    <s v="Licitación Pública"/>
    <s v="Mantenimiento de 8 aplicaciones de la DGD"/>
  </r>
  <r>
    <x v="3"/>
    <x v="5"/>
    <x v="10"/>
    <x v="86"/>
    <n v="3016033218"/>
    <n v="3016033218"/>
    <n v="0"/>
    <n v="3316033218"/>
    <n v="300000000"/>
    <s v="Acuerdo Marco de Precios"/>
    <s v="Nube Pública"/>
  </r>
  <r>
    <x v="3"/>
    <x v="5"/>
    <x v="10"/>
    <x v="87"/>
    <n v="3093750000.0000005"/>
    <n v="3093750000.0000005"/>
    <n v="0"/>
    <n v="3336840889"/>
    <n v="243090888.99999952"/>
    <s v="Acuerdo Marco de Precios"/>
    <s v="Proveer licenciamientos"/>
  </r>
  <r>
    <x v="3"/>
    <x v="5"/>
    <x v="10"/>
    <x v="88"/>
    <n v="10063149273.341255"/>
    <n v="8782000000"/>
    <n v="-1281149273.3412552"/>
    <n v="0"/>
    <n v="-10063149273.341255"/>
    <m/>
    <m/>
  </r>
  <r>
    <x v="3"/>
    <x v="5"/>
    <x v="10"/>
    <x v="89"/>
    <n v="0"/>
    <n v="200000000"/>
    <n v="200000000"/>
    <n v="0"/>
    <n v="0"/>
    <s v="Licitación Pública"/>
    <m/>
  </r>
  <r>
    <x v="3"/>
    <x v="6"/>
    <x v="11"/>
    <x v="90"/>
    <n v="7428714630.1440001"/>
    <n v="7428714630.1440001"/>
    <n v="0"/>
    <n v="7428714630.1440001"/>
    <n v="0"/>
    <s v="Convenio interadministrativo"/>
    <m/>
  </r>
  <r>
    <x v="3"/>
    <x v="6"/>
    <x v="11"/>
    <x v="91"/>
    <n v="6606200000"/>
    <n v="6606200000"/>
    <n v="0"/>
    <n v="6606200000"/>
    <n v="0"/>
    <s v="Licitación Pública"/>
    <s v="Chicas Steam: 2,7m"/>
  </r>
  <r>
    <x v="3"/>
    <x v="6"/>
    <x v="11"/>
    <x v="92"/>
    <n v="7128155523.1999998"/>
    <n v="7128155523.1999998"/>
    <n v="0"/>
    <n v="7128155523.1999998"/>
    <n v="0"/>
    <s v="Licitación | Convenio | Contratación Directa"/>
    <s v="Consentidos: $1,8mm | Centro de Relevo: $2,8mm | Smartfilms: $750m | Convertic: $1,9mm"/>
  </r>
  <r>
    <x v="3"/>
    <x v="6"/>
    <x v="11"/>
    <x v="93"/>
    <n v="1515847709.6960001"/>
    <n v="1515847709.6960001"/>
    <n v="0"/>
    <n v="1515847709.6960001"/>
    <n v="0"/>
    <s v="Convenio interadministrativo"/>
    <s v="Teletrabajo"/>
  </r>
  <r>
    <x v="3"/>
    <x v="6"/>
    <x v="11"/>
    <x v="94"/>
    <n v="10398121220.916"/>
    <n v="10398121220.916"/>
    <n v="0"/>
    <n v="10398121220.916"/>
    <n v="0"/>
    <s v="Licitación Pública"/>
    <m/>
  </r>
  <r>
    <x v="3"/>
    <x v="6"/>
    <x v="11"/>
    <x v="95"/>
    <n v="230400000"/>
    <n v="230400000"/>
    <n v="0"/>
    <n v="230400000"/>
    <n v="0"/>
    <m/>
    <m/>
  </r>
  <r>
    <x v="3"/>
    <x v="6"/>
    <x v="11"/>
    <x v="96"/>
    <n v="3960230861"/>
    <n v="3960230861"/>
    <n v="0"/>
    <n v="4210230861"/>
    <n v="250000000"/>
    <s v="Contratación directa + Convenio | "/>
    <s v="Pueblos Indígenas CONCIP: $1,2mm | Territorios Indígenas: $450m | CRIC: $1,9mm | Enfoque Diferencial: $323m"/>
  </r>
  <r>
    <x v="3"/>
    <x v="6"/>
    <x v="11"/>
    <x v="97"/>
    <n v="686779650.04799998"/>
    <n v="686779650.04799998"/>
    <n v="0"/>
    <n v="686779650.04799998"/>
    <n v="0"/>
    <m/>
    <m/>
  </r>
  <r>
    <x v="4"/>
    <x v="7"/>
    <x v="12"/>
    <x v="98"/>
    <n v="22356098131"/>
    <n v="26693304175"/>
    <n v="4337206044"/>
    <n v="23861620822.98"/>
    <n v="1505522691.9799995"/>
    <m/>
    <m/>
  </r>
  <r>
    <x v="4"/>
    <x v="7"/>
    <x v="12"/>
    <x v="99"/>
    <n v="10726510219"/>
    <n v="10726510219"/>
    <n v="0"/>
    <n v="10726510120"/>
    <n v="-99"/>
    <m/>
    <m/>
  </r>
  <r>
    <x v="4"/>
    <x v="7"/>
    <x v="12"/>
    <x v="100"/>
    <n v="874443854"/>
    <n v="874443854"/>
    <n v="0"/>
    <n v="874443854"/>
    <n v="0"/>
    <m/>
    <m/>
  </r>
  <r>
    <x v="4"/>
    <x v="7"/>
    <x v="12"/>
    <x v="101"/>
    <n v="293845165"/>
    <n v="293845165"/>
    <n v="0"/>
    <n v="293845165"/>
    <n v="0"/>
    <m/>
    <m/>
  </r>
  <r>
    <x v="4"/>
    <x v="7"/>
    <x v="12"/>
    <x v="102"/>
    <n v="3915122595"/>
    <n v="2409600000"/>
    <n v="-1505522595"/>
    <n v="2409600000"/>
    <n v="-1505522595"/>
    <m/>
    <m/>
  </r>
  <r>
    <x v="4"/>
    <x v="7"/>
    <x v="12"/>
    <x v="103"/>
    <n v="1833980036"/>
    <n v="1833980036"/>
    <n v="0"/>
    <n v="1833980038"/>
    <n v="2"/>
    <s v="23 OPS"/>
    <m/>
  </r>
  <r>
    <x v="4"/>
    <x v="7"/>
    <x v="12"/>
    <x v="104"/>
    <n v="0"/>
    <m/>
    <m/>
    <n v="0"/>
    <n v="0"/>
    <m/>
    <m/>
  </r>
  <r>
    <x v="4"/>
    <x v="8"/>
    <x v="13"/>
    <x v="105"/>
    <n v="2933533985"/>
    <n v="3000000000"/>
    <n v="66466015"/>
    <n v="3000000000"/>
    <n v="66466015"/>
    <s v="Contratación directa"/>
    <m/>
  </r>
  <r>
    <x v="4"/>
    <x v="8"/>
    <x v="13"/>
    <x v="106"/>
    <n v="89115600"/>
    <n v="89115600"/>
    <n v="0"/>
    <n v="89115600"/>
    <n v="0"/>
    <m/>
    <m/>
  </r>
  <r>
    <x v="4"/>
    <x v="8"/>
    <x v="13"/>
    <x v="107"/>
    <n v="4939133208"/>
    <n v="5220684944"/>
    <n v="281551736"/>
    <n v="5220684944"/>
    <n v="281551736"/>
    <m/>
    <m/>
  </r>
  <r>
    <x v="4"/>
    <x v="8"/>
    <x v="13"/>
    <x v="108"/>
    <n v="3950695927"/>
    <n v="3602678176"/>
    <n v="-348017751"/>
    <n v="3602678176"/>
    <n v="-348017751"/>
    <s v="54 OPS"/>
    <m/>
  </r>
  <r>
    <x v="4"/>
    <x v="9"/>
    <x v="14"/>
    <x v="109"/>
    <n v="0"/>
    <m/>
    <n v="0"/>
    <n v="0"/>
    <n v="0"/>
    <m/>
    <m/>
  </r>
  <r>
    <x v="4"/>
    <x v="9"/>
    <x v="14"/>
    <x v="110"/>
    <n v="627690407"/>
    <n v="627690407"/>
    <n v="0"/>
    <n v="627690407"/>
    <n v="0"/>
    <m/>
    <m/>
  </r>
  <r>
    <x v="4"/>
    <x v="9"/>
    <x v="14"/>
    <x v="111"/>
    <n v="1100000000"/>
    <n v="500000000"/>
    <n v="-600000000"/>
    <n v="1100000000"/>
    <n v="0"/>
    <m/>
    <m/>
  </r>
  <r>
    <x v="4"/>
    <x v="9"/>
    <x v="14"/>
    <x v="112"/>
    <n v="0"/>
    <m/>
    <n v="0"/>
    <n v="0"/>
    <n v="0"/>
    <m/>
    <m/>
  </r>
  <r>
    <x v="4"/>
    <x v="9"/>
    <x v="14"/>
    <x v="113"/>
    <n v="477184000"/>
    <n v="477184000"/>
    <n v="0"/>
    <n v="477184000"/>
    <n v="0"/>
    <m/>
    <m/>
  </r>
  <r>
    <x v="4"/>
    <x v="9"/>
    <x v="14"/>
    <x v="114"/>
    <n v="935410380.80000007"/>
    <n v="935410380.80000007"/>
    <n v="0"/>
    <n v="935410380.80000007"/>
    <n v="0"/>
    <m/>
    <m/>
  </r>
  <r>
    <x v="4"/>
    <x v="9"/>
    <x v="14"/>
    <x v="115"/>
    <n v="2065715232.7679999"/>
    <n v="2065715233"/>
    <n v="0.23200011253356934"/>
    <n v="2065715232.7679999"/>
    <n v="0"/>
    <s v="Contratación directa"/>
    <m/>
  </r>
  <r>
    <x v="4"/>
    <x v="9"/>
    <x v="14"/>
    <x v="116"/>
    <n v="324443684.86400002"/>
    <n v="324443684.86400002"/>
    <n v="0"/>
    <n v="324443684.86400002"/>
    <n v="0"/>
    <m/>
    <m/>
  </r>
  <r>
    <x v="4"/>
    <x v="9"/>
    <x v="14"/>
    <x v="117"/>
    <n v="563496960"/>
    <n v="563496960"/>
    <n v="0"/>
    <n v="563496960"/>
    <n v="0"/>
    <m/>
    <m/>
  </r>
  <r>
    <x v="4"/>
    <x v="9"/>
    <x v="14"/>
    <x v="118"/>
    <n v="0"/>
    <m/>
    <n v="0"/>
    <n v="0"/>
    <n v="0"/>
    <m/>
    <m/>
  </r>
  <r>
    <x v="4"/>
    <x v="9"/>
    <x v="14"/>
    <x v="119"/>
    <n v="133450598.40000001"/>
    <n v="133450598.40000001"/>
    <n v="0"/>
    <n v="133450598.40000001"/>
    <n v="0"/>
    <m/>
    <m/>
  </r>
  <r>
    <x v="4"/>
    <x v="9"/>
    <x v="14"/>
    <x v="120"/>
    <n v="68044391.423999995"/>
    <n v="68044391.423999995"/>
    <n v="0"/>
    <n v="68044391.423999995"/>
    <n v="0"/>
    <m/>
    <m/>
  </r>
  <r>
    <x v="4"/>
    <x v="9"/>
    <x v="14"/>
    <x v="121"/>
    <n v="118128640"/>
    <n v="118128640"/>
    <n v="0"/>
    <n v="118128640"/>
    <n v="0"/>
    <m/>
    <m/>
  </r>
  <r>
    <x v="4"/>
    <x v="9"/>
    <x v="14"/>
    <x v="122"/>
    <n v="0"/>
    <m/>
    <n v="0"/>
    <n v="0"/>
    <n v="0"/>
    <m/>
    <m/>
  </r>
  <r>
    <x v="4"/>
    <x v="9"/>
    <x v="14"/>
    <x v="123"/>
    <n v="1412000000"/>
    <n v="1412000000"/>
    <n v="0"/>
    <n v="1412000000"/>
    <n v="0"/>
    <m/>
    <m/>
  </r>
  <r>
    <x v="4"/>
    <x v="9"/>
    <x v="14"/>
    <x v="124"/>
    <n v="101649495"/>
    <n v="101649495"/>
    <n v="0"/>
    <n v="101649495"/>
    <n v="0"/>
    <m/>
    <m/>
  </r>
  <r>
    <x v="4"/>
    <x v="9"/>
    <x v="14"/>
    <x v="125"/>
    <n v="14155996844.744001"/>
    <n v="14407576082"/>
    <n v="251579237.25599861"/>
    <n v="14155996844.744001"/>
    <n v="0"/>
    <m/>
    <m/>
  </r>
  <r>
    <x v="4"/>
    <x v="9"/>
    <x v="15"/>
    <x v="126"/>
    <n v="8400507062"/>
    <n v="8400507062"/>
    <n v="0"/>
    <n v="8400507062"/>
    <n v="0"/>
    <m/>
    <m/>
  </r>
  <r>
    <x v="4"/>
    <x v="9"/>
    <x v="15"/>
    <x v="127"/>
    <n v="1000000000"/>
    <n v="1000000000"/>
    <n v="0"/>
    <n v="1000000000"/>
    <n v="0"/>
    <m/>
    <m/>
  </r>
  <r>
    <x v="4"/>
    <x v="9"/>
    <x v="15"/>
    <x v="128"/>
    <n v="0"/>
    <m/>
    <n v="0"/>
    <n v="0"/>
    <n v="0"/>
    <m/>
    <m/>
  </r>
  <r>
    <x v="4"/>
    <x v="9"/>
    <x v="15"/>
    <x v="129"/>
    <n v="0"/>
    <m/>
    <n v="0"/>
    <n v="0"/>
    <n v="0"/>
    <m/>
    <m/>
  </r>
  <r>
    <x v="4"/>
    <x v="9"/>
    <x v="15"/>
    <x v="130"/>
    <n v="296074818"/>
    <n v="296074818"/>
    <n v="0"/>
    <n v="296074818"/>
    <n v="0"/>
    <m/>
    <m/>
  </r>
  <r>
    <x v="4"/>
    <x v="9"/>
    <x v="15"/>
    <x v="131"/>
    <n v="667911856"/>
    <n v="667911856"/>
    <n v="0"/>
    <n v="667911856"/>
    <n v="0"/>
    <m/>
    <m/>
  </r>
  <r>
    <x v="5"/>
    <x v="10"/>
    <x v="16"/>
    <x v="132"/>
    <n v="4169638635"/>
    <n v="4169638635"/>
    <n v="0"/>
    <n v="4169638635"/>
    <n v="0"/>
    <m/>
    <m/>
  </r>
  <r>
    <x v="5"/>
    <x v="10"/>
    <x v="17"/>
    <x v="133"/>
    <n v="0"/>
    <n v="0"/>
    <n v="0"/>
    <n v="0"/>
    <n v="0"/>
    <m/>
    <m/>
  </r>
  <r>
    <x v="5"/>
    <x v="10"/>
    <x v="17"/>
    <x v="134"/>
    <n v="0"/>
    <n v="0"/>
    <n v="0"/>
    <n v="0"/>
    <n v="0"/>
    <m/>
    <m/>
  </r>
  <r>
    <x v="5"/>
    <x v="10"/>
    <x v="17"/>
    <x v="135"/>
    <n v="1200000000"/>
    <n v="1200000000"/>
    <n v="0"/>
    <n v="1200000000"/>
    <n v="0"/>
    <m/>
    <m/>
  </r>
  <r>
    <x v="5"/>
    <x v="10"/>
    <x v="17"/>
    <x v="136"/>
    <n v="1317318789"/>
    <n v="1317318789"/>
    <n v="0"/>
    <n v="1317318789"/>
    <n v="0"/>
    <m/>
    <m/>
  </r>
  <r>
    <x v="0"/>
    <x v="11"/>
    <x v="18"/>
    <x v="137"/>
    <n v="1612800000"/>
    <n v="1612800000"/>
    <n v="0"/>
    <n v="1612800000"/>
    <n v="0"/>
    <m/>
    <m/>
  </r>
  <r>
    <x v="0"/>
    <x v="11"/>
    <x v="18"/>
    <x v="138"/>
    <n v="3536781971"/>
    <n v="3536781971"/>
    <n v="0"/>
    <n v="471790005"/>
    <n v="-3064991966"/>
    <m/>
    <m/>
  </r>
  <r>
    <x v="0"/>
    <x v="11"/>
    <x v="18"/>
    <x v="139"/>
    <n v="392480000"/>
    <n v="392480000"/>
    <n v="0"/>
    <n v="0"/>
    <n v="-392480000"/>
    <m/>
    <m/>
  </r>
  <r>
    <x v="0"/>
    <x v="11"/>
    <x v="18"/>
    <x v="140"/>
    <n v="0"/>
    <n v="0"/>
    <n v="0"/>
    <n v="0"/>
    <n v="0"/>
    <m/>
    <m/>
  </r>
  <r>
    <x v="0"/>
    <x v="11"/>
    <x v="18"/>
    <x v="141"/>
    <n v="24989312000"/>
    <n v="24989312000"/>
    <n v="0"/>
    <n v="24989312000"/>
    <n v="0"/>
    <m/>
    <m/>
  </r>
  <r>
    <x v="0"/>
    <x v="11"/>
    <x v="18"/>
    <x v="142"/>
    <n v="1961779200"/>
    <n v="1961779200"/>
    <n v="0"/>
    <n v="1961779200"/>
    <n v="0"/>
    <m/>
    <m/>
  </r>
  <r>
    <x v="0"/>
    <x v="11"/>
    <x v="18"/>
    <x v="143"/>
    <n v="3072000000"/>
    <n v="3072000000"/>
    <n v="0"/>
    <n v="0"/>
    <n v="-3072000000"/>
    <m/>
    <m/>
  </r>
  <r>
    <x v="0"/>
    <x v="11"/>
    <x v="18"/>
    <x v="144"/>
    <n v="16191217347"/>
    <n v="16191217347"/>
    <n v="0"/>
    <n v="2042480000"/>
    <n v="-14148737347"/>
    <m/>
    <m/>
  </r>
  <r>
    <x v="0"/>
    <x v="11"/>
    <x v="18"/>
    <x v="145"/>
    <n v="1740800000"/>
    <n v="1740800000"/>
    <n v="0"/>
    <n v="921600000"/>
    <n v="-819200000"/>
    <m/>
    <m/>
  </r>
  <r>
    <x v="0"/>
    <x v="11"/>
    <x v="18"/>
    <x v="146"/>
    <n v="0"/>
    <n v="0"/>
    <n v="0"/>
    <n v="0"/>
    <n v="0"/>
    <m/>
    <m/>
  </r>
  <r>
    <x v="0"/>
    <x v="11"/>
    <x v="18"/>
    <x v="147"/>
    <n v="3900088320"/>
    <n v="3900088320"/>
    <n v="0"/>
    <n v="3428298315"/>
    <n v="-471790005"/>
    <m/>
    <m/>
  </r>
  <r>
    <x v="0"/>
    <x v="11"/>
    <x v="18"/>
    <x v="148"/>
    <n v="337510400"/>
    <n v="337510400"/>
    <n v="0"/>
    <n v="337510400"/>
    <n v="0"/>
    <m/>
    <m/>
  </r>
  <r>
    <x v="0"/>
    <x v="11"/>
    <x v="18"/>
    <x v="149"/>
    <n v="2474049280"/>
    <n v="2474049280"/>
    <n v="0"/>
    <n v="2474049280"/>
    <n v="0"/>
    <m/>
    <m/>
  </r>
  <r>
    <x v="0"/>
    <x v="11"/>
    <x v="18"/>
    <x v="150"/>
    <n v="0"/>
    <n v="0"/>
    <n v="0"/>
    <n v="0"/>
    <n v="0"/>
    <m/>
    <m/>
  </r>
  <r>
    <x v="0"/>
    <x v="11"/>
    <x v="18"/>
    <x v="151"/>
    <n v="0"/>
    <n v="0"/>
    <n v="0"/>
    <n v="0"/>
    <n v="0"/>
    <m/>
    <m/>
  </r>
  <r>
    <x v="0"/>
    <x v="11"/>
    <x v="18"/>
    <x v="152"/>
    <n v="0"/>
    <n v="0"/>
    <n v="0"/>
    <n v="0"/>
    <n v="0"/>
    <m/>
    <m/>
  </r>
  <r>
    <x v="0"/>
    <x v="11"/>
    <x v="18"/>
    <x v="153"/>
    <n v="0"/>
    <n v="0"/>
    <n v="0"/>
    <n v="0"/>
    <n v="0"/>
    <m/>
    <m/>
  </r>
  <r>
    <x v="0"/>
    <x v="11"/>
    <x v="18"/>
    <x v="154"/>
    <m/>
    <m/>
    <m/>
    <n v="350000000"/>
    <m/>
    <m/>
    <m/>
  </r>
  <r>
    <x v="0"/>
    <x v="11"/>
    <x v="18"/>
    <x v="155"/>
    <n v="2038710047.744"/>
    <n v="2038710047.744"/>
    <n v="0"/>
    <n v="2357910048"/>
    <n v="319200000.25600004"/>
    <m/>
    <m/>
  </r>
  <r>
    <x v="0"/>
    <x v="11"/>
    <x v="18"/>
    <x v="156"/>
    <n v="100000000"/>
    <n v="100000000"/>
    <n v="0"/>
    <n v="0"/>
    <n v="-100000000"/>
    <m/>
    <m/>
  </r>
  <r>
    <x v="0"/>
    <x v="11"/>
    <x v="18"/>
    <x v="157"/>
    <n v="691604283"/>
    <n v="691604283"/>
    <n v="0"/>
    <n v="0"/>
    <n v="-691604283"/>
    <m/>
    <m/>
  </r>
  <r>
    <x v="0"/>
    <x v="11"/>
    <x v="18"/>
    <x v="158"/>
    <n v="4000000000"/>
    <n v="4000000000"/>
    <n v="0"/>
    <n v="0"/>
    <n v="-4000000000"/>
    <m/>
    <m/>
  </r>
  <r>
    <x v="0"/>
    <x v="11"/>
    <x v="18"/>
    <x v="159"/>
    <n v="0"/>
    <n v="0"/>
    <n v="0"/>
    <n v="0"/>
    <n v="0"/>
    <m/>
    <m/>
  </r>
  <r>
    <x v="0"/>
    <x v="11"/>
    <x v="19"/>
    <x v="160"/>
    <n v="6083285989.9519997"/>
    <n v="6083285989.9519997"/>
    <n v="0"/>
    <n v="6083285990"/>
    <n v="4.8000335693359375E-2"/>
    <m/>
    <m/>
  </r>
  <r>
    <x v="0"/>
    <x v="11"/>
    <x v="19"/>
    <x v="157"/>
    <n v="0"/>
    <n v="0"/>
    <n v="0"/>
    <n v="691604283"/>
    <n v="691604283"/>
    <m/>
    <m/>
  </r>
  <r>
    <x v="0"/>
    <x v="11"/>
    <x v="19"/>
    <x v="161"/>
    <n v="22494343432.832001"/>
    <n v="22494343432.832001"/>
    <n v="0"/>
    <n v="19474636347"/>
    <n v="-3019707085.8320007"/>
    <m/>
    <m/>
  </r>
  <r>
    <x v="0"/>
    <x v="11"/>
    <x v="19"/>
    <x v="162"/>
    <n v="20485127194"/>
    <n v="20485127194"/>
    <n v="0"/>
    <n v="19943557139"/>
    <n v="-541570055"/>
    <m/>
    <m/>
  </r>
  <r>
    <x v="0"/>
    <x v="11"/>
    <x v="19"/>
    <x v="163"/>
    <n v="77186026436.608002"/>
    <n v="106686026436.608"/>
    <n v="29500000000"/>
    <n v="77186026437"/>
    <n v="0.391998291015625"/>
    <m/>
    <m/>
  </r>
  <r>
    <x v="0"/>
    <x v="11"/>
    <x v="19"/>
    <x v="164"/>
    <n v="0"/>
    <n v="0"/>
    <n v="0"/>
    <n v="0"/>
    <n v="0"/>
    <m/>
    <m/>
  </r>
  <r>
    <x v="0"/>
    <x v="11"/>
    <x v="19"/>
    <x v="165"/>
    <n v="0"/>
    <n v="0"/>
    <n v="0"/>
    <n v="470717141"/>
    <n v="470717141"/>
    <m/>
    <m/>
  </r>
  <r>
    <x v="0"/>
    <x v="11"/>
    <x v="19"/>
    <x v="166"/>
    <m/>
    <m/>
    <m/>
    <n v="2000000000"/>
    <m/>
    <m/>
    <m/>
  </r>
  <r>
    <x v="0"/>
    <x v="11"/>
    <x v="19"/>
    <x v="167"/>
    <n v="757760000"/>
    <n v="757760000"/>
    <n v="0"/>
    <n v="757760000"/>
    <n v="0"/>
    <m/>
    <m/>
  </r>
  <r>
    <x v="0"/>
    <x v="11"/>
    <x v="19"/>
    <x v="168"/>
    <n v="4061586172.928"/>
    <n v="4061586172.928"/>
    <n v="0"/>
    <n v="4061586172.928"/>
    <n v="0"/>
    <m/>
    <m/>
  </r>
  <r>
    <x v="0"/>
    <x v="11"/>
    <x v="19"/>
    <x v="138"/>
    <n v="0"/>
    <n v="0"/>
    <n v="0"/>
    <n v="3064991965"/>
    <n v="3064991965"/>
    <m/>
    <m/>
  </r>
  <r>
    <x v="0"/>
    <x v="11"/>
    <x v="19"/>
    <x v="169"/>
    <m/>
    <m/>
    <m/>
    <n v="4162560000"/>
    <m/>
    <m/>
    <m/>
  </r>
  <r>
    <x v="0"/>
    <x v="11"/>
    <x v="19"/>
    <x v="170"/>
    <m/>
    <m/>
    <m/>
    <n v="471790005"/>
    <m/>
    <m/>
    <m/>
  </r>
  <r>
    <x v="0"/>
    <x v="11"/>
    <x v="19"/>
    <x v="171"/>
    <n v="0"/>
    <n v="0"/>
    <n v="0"/>
    <n v="0"/>
    <n v="0"/>
    <m/>
    <m/>
  </r>
  <r>
    <x v="0"/>
    <x v="11"/>
    <x v="19"/>
    <x v="172"/>
    <n v="0"/>
    <n v="0"/>
    <n v="0"/>
    <n v="392480000"/>
    <n v="392480000"/>
    <m/>
    <m/>
  </r>
  <r>
    <x v="0"/>
    <x v="11"/>
    <x v="19"/>
    <x v="158"/>
    <n v="403200000"/>
    <n v="403200000"/>
    <n v="0"/>
    <n v="4403200000"/>
    <n v="4000000000"/>
    <m/>
    <m/>
  </r>
  <r>
    <x v="0"/>
    <x v="11"/>
    <x v="19"/>
    <x v="173"/>
    <n v="4980755271.6800003"/>
    <n v="4980755271.6800003"/>
    <n v="0"/>
    <n v="4980755271.6800003"/>
    <n v="0"/>
    <m/>
    <m/>
  </r>
  <r>
    <x v="0"/>
    <x v="11"/>
    <x v="19"/>
    <x v="144"/>
    <n v="7008782653"/>
    <n v="7008782653"/>
    <n v="0"/>
    <n v="21157520000"/>
    <n v="14148737347"/>
    <m/>
    <m/>
  </r>
  <r>
    <x v="3"/>
    <x v="12"/>
    <x v="20"/>
    <x v="174"/>
    <n v="4096000000"/>
    <n v="4096000000"/>
    <n v="0"/>
    <n v="4096000000"/>
    <n v="0"/>
    <m/>
    <m/>
  </r>
  <r>
    <x v="3"/>
    <x v="12"/>
    <x v="20"/>
    <x v="175"/>
    <n v="8711344962"/>
    <n v="8711344962"/>
    <n v="0"/>
    <n v="8711344962"/>
    <n v="0"/>
    <m/>
    <m/>
  </r>
  <r>
    <x v="3"/>
    <x v="12"/>
    <x v="20"/>
    <x v="176"/>
    <n v="4145511074"/>
    <n v="4145511074"/>
    <n v="0"/>
    <n v="4145511074"/>
    <n v="0"/>
    <m/>
    <m/>
  </r>
  <r>
    <x v="3"/>
    <x v="12"/>
    <x v="20"/>
    <x v="177"/>
    <n v="6144000000"/>
    <n v="6144000000"/>
    <n v="0"/>
    <n v="6144000000"/>
    <n v="0"/>
    <m/>
    <m/>
  </r>
  <r>
    <x v="3"/>
    <x v="12"/>
    <x v="20"/>
    <x v="178"/>
    <n v="9216000000"/>
    <n v="9216000000"/>
    <n v="0"/>
    <n v="9216000000"/>
    <n v="0"/>
    <m/>
    <m/>
  </r>
  <r>
    <x v="3"/>
    <x v="12"/>
    <x v="20"/>
    <x v="179"/>
    <n v="91708505301"/>
    <n v="91708505301"/>
    <n v="0"/>
    <n v="91708505301"/>
    <n v="0"/>
    <m/>
    <m/>
  </r>
  <r>
    <x v="3"/>
    <x v="12"/>
    <x v="20"/>
    <x v="180"/>
    <n v="13027182229.418667"/>
    <n v="13027182229.418667"/>
    <n v="0"/>
    <n v="13027182229.418667"/>
    <n v="0"/>
    <m/>
    <m/>
  </r>
  <r>
    <x v="3"/>
    <x v="12"/>
    <x v="20"/>
    <x v="181"/>
    <n v="9809271086"/>
    <n v="9809271086"/>
    <n v="0"/>
    <n v="9809271086"/>
    <n v="0"/>
    <m/>
    <m/>
  </r>
  <r>
    <x v="3"/>
    <x v="12"/>
    <x v="20"/>
    <x v="182"/>
    <n v="2353367943"/>
    <n v="2353367943"/>
    <n v="0"/>
    <n v="2353367943"/>
    <n v="0"/>
    <m/>
    <m/>
  </r>
  <r>
    <x v="3"/>
    <x v="12"/>
    <x v="20"/>
    <x v="183"/>
    <n v="5172361779"/>
    <n v="5172361779"/>
    <n v="0"/>
    <n v="5172361779"/>
    <n v="0"/>
    <m/>
    <m/>
  </r>
  <r>
    <x v="3"/>
    <x v="12"/>
    <x v="21"/>
    <x v="184"/>
    <n v="1536000000"/>
    <n v="1536000000"/>
    <n v="0"/>
    <n v="1536000000"/>
    <n v="0"/>
    <m/>
    <m/>
  </r>
  <r>
    <x v="3"/>
    <x v="12"/>
    <x v="21"/>
    <x v="185"/>
    <n v="1000000000"/>
    <n v="1000000000"/>
    <n v="0"/>
    <n v="1000000000"/>
    <n v="0"/>
    <m/>
    <m/>
  </r>
  <r>
    <x v="3"/>
    <x v="12"/>
    <x v="21"/>
    <x v="186"/>
    <n v="6399441256"/>
    <n v="6399441256"/>
    <n v="0"/>
    <n v="6399441256"/>
    <n v="0"/>
    <m/>
    <m/>
  </r>
  <r>
    <x v="3"/>
    <x v="12"/>
    <x v="21"/>
    <x v="187"/>
    <n v="1233658429"/>
    <n v="1233658429"/>
    <n v="0"/>
    <n v="1233658429"/>
    <n v="0"/>
    <m/>
    <m/>
  </r>
  <r>
    <x v="3"/>
    <x v="12"/>
    <x v="21"/>
    <x v="188"/>
    <n v="4096000000"/>
    <n v="4096000000"/>
    <n v="0"/>
    <n v="4096000000"/>
    <n v="0"/>
    <m/>
    <m/>
  </r>
  <r>
    <x v="3"/>
    <x v="12"/>
    <x v="21"/>
    <x v="189"/>
    <n v="2560000000"/>
    <n v="2560000000"/>
    <n v="0"/>
    <n v="2560000000"/>
    <n v="0"/>
    <m/>
    <m/>
  </r>
  <r>
    <x v="3"/>
    <x v="12"/>
    <x v="21"/>
    <x v="190"/>
    <m/>
    <m/>
    <n v="0"/>
    <n v="0"/>
    <n v="0"/>
    <m/>
    <m/>
  </r>
  <r>
    <x v="3"/>
    <x v="12"/>
    <x v="21"/>
    <x v="191"/>
    <n v="12000000000"/>
    <n v="12000000000"/>
    <n v="0"/>
    <n v="12000000000"/>
    <n v="0"/>
    <m/>
    <m/>
  </r>
  <r>
    <x v="3"/>
    <x v="12"/>
    <x v="21"/>
    <x v="192"/>
    <m/>
    <m/>
    <n v="0"/>
    <n v="0"/>
    <n v="0"/>
    <m/>
    <m/>
  </r>
  <r>
    <x v="3"/>
    <x v="12"/>
    <x v="21"/>
    <x v="193"/>
    <m/>
    <m/>
    <n v="0"/>
    <n v="0"/>
    <n v="0"/>
    <m/>
    <m/>
  </r>
  <r>
    <x v="3"/>
    <x v="12"/>
    <x v="21"/>
    <x v="194"/>
    <n v="1171338383"/>
    <n v="1171338383"/>
    <n v="0"/>
    <n v="1171338383"/>
    <n v="0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">
  <r>
    <s v="Conectividad"/>
    <s v="Dirección de Industria"/>
    <x v="0"/>
    <x v="0"/>
    <n v="2539130355"/>
    <n v="2118515171"/>
    <n v="-420615184"/>
    <n v="3107925782"/>
  </r>
  <r>
    <s v="Conectividad"/>
    <s v="Dirección de Industria"/>
    <x v="0"/>
    <x v="1"/>
    <n v="0"/>
    <n v="420615184"/>
    <n v="420615184"/>
    <n v="5278011326"/>
  </r>
  <r>
    <s v="Conectividad"/>
    <s v="Dirección de Industria"/>
    <x v="0"/>
    <x v="2"/>
    <n v="2510041568"/>
    <n v="2510041568"/>
    <n v="0"/>
    <n v="1350643120"/>
  </r>
  <r>
    <s v="Conectividad"/>
    <s v="Dirección de Industria"/>
    <x v="0"/>
    <x v="3"/>
    <n v="222503731"/>
    <n v="222503731"/>
    <n v="0"/>
    <n v="348662777"/>
  </r>
  <r>
    <s v="Conectividad"/>
    <s v="Dirección de Industria"/>
    <x v="0"/>
    <x v="4"/>
    <n v="683438309"/>
    <n v="683438309"/>
    <n v="0"/>
    <n v="1126400000"/>
  </r>
  <r>
    <s v="Conectividad"/>
    <s v="Dirección de Industria"/>
    <x v="0"/>
    <x v="5"/>
    <n v="348662777"/>
    <n v="348662777"/>
    <n v="0"/>
    <n v="1948286320"/>
  </r>
  <r>
    <s v="Conectividad"/>
    <s v="Dirección de Industria"/>
    <x v="0"/>
    <x v="6"/>
    <n v="0"/>
    <n v="0"/>
    <n v="0"/>
    <n v="337146614"/>
  </r>
  <r>
    <s v="Conectividad"/>
    <s v="Dirección de Industria"/>
    <x v="1"/>
    <x v="7"/>
    <n v="4952213617"/>
    <n v="4952213617"/>
    <n v="0"/>
    <n v="10034970007"/>
  </r>
  <r>
    <s v="Conectividad"/>
    <s v="Vigilancia y Control"/>
    <x v="2"/>
    <x v="8"/>
    <n v="3003255806.9759998"/>
    <n v="3003238665"/>
    <n v="-17141.975999832153"/>
    <n v="8220046818"/>
  </r>
  <r>
    <s v="Conectividad"/>
    <s v="Vigilancia y Control"/>
    <x v="3"/>
    <x v="8"/>
    <n v="3180155816"/>
    <n v="4157317697"/>
    <n v="977161881"/>
    <n v="10988219394"/>
  </r>
  <r>
    <s v="Conectividad"/>
    <s v="Vigilancia y Control"/>
    <x v="3"/>
    <x v="8"/>
    <n v="4967194300"/>
    <n v="4633571330"/>
    <n v="-333622970"/>
    <n v="5324371529"/>
  </r>
  <r>
    <s v="Conectividad"/>
    <s v="Vigilancia y Control"/>
    <x v="3"/>
    <x v="9"/>
    <n v="6616500786.1760006"/>
    <n v="6616500785"/>
    <n v="-1.1760005950927734"/>
    <n v="2822978584"/>
  </r>
  <r>
    <s v="Despacho Ministra"/>
    <s v="Fomento Regional"/>
    <x v="4"/>
    <x v="10"/>
    <n v="6000000000"/>
    <n v="6000000000"/>
    <n v="0"/>
    <n v="6000000000"/>
  </r>
  <r>
    <s v="Conectividad"/>
    <s v="Infraestructura"/>
    <x v="5"/>
    <x v="11"/>
    <n v="9740065621"/>
    <n v="9740065621"/>
    <n v="0"/>
    <n v="18416684260"/>
  </r>
  <r>
    <s v="Conectividad"/>
    <s v="Infraestructura"/>
    <x v="5"/>
    <x v="12"/>
    <n v="1897640186"/>
    <n v="1892640186"/>
    <n v="-5000000"/>
    <n v="1897640186"/>
  </r>
  <r>
    <s v="Conectividad"/>
    <s v="Infraestructura"/>
    <x v="5"/>
    <x v="13"/>
    <n v="5715690724"/>
    <n v="5715690724"/>
    <n v="0"/>
    <n v="5715690724"/>
  </r>
  <r>
    <s v="Conectividad"/>
    <s v="Infraestructura"/>
    <x v="6"/>
    <x v="14"/>
    <n v="30520000000"/>
    <n v="30520000000"/>
    <n v="0"/>
    <n v="42286398308"/>
  </r>
  <r>
    <s v="Conectividad"/>
    <s v="Infraestructura"/>
    <x v="6"/>
    <x v="15"/>
    <n v="1277071348"/>
    <n v="1277071348"/>
    <n v="0"/>
    <n v="28334220978"/>
  </r>
  <r>
    <s v="Conectividad"/>
    <s v="Infraestructura"/>
    <x v="6"/>
    <x v="16"/>
    <n v="26225760000"/>
    <n v="26225760000"/>
    <n v="0"/>
    <n v="19576307545.909996"/>
  </r>
  <r>
    <s v="Conectividad"/>
    <s v="Infraestructura"/>
    <x v="6"/>
    <x v="17"/>
    <n v="2108460978"/>
    <n v="2108460978"/>
    <n v="0"/>
    <n v="1944742007.0899999"/>
  </r>
  <r>
    <s v="Conectividad"/>
    <s v="Infraestructura"/>
    <x v="6"/>
    <x v="18"/>
    <n v="3871680000"/>
    <n v="3871680000"/>
    <n v="0"/>
    <n v="94257573072"/>
  </r>
  <r>
    <s v="Conectividad"/>
    <s v="Infraestructura"/>
    <x v="6"/>
    <x v="19"/>
    <n v="0"/>
    <m/>
    <n v="0"/>
    <n v="6932624424"/>
  </r>
  <r>
    <s v="Conectividad"/>
    <s v="Infraestructura"/>
    <x v="6"/>
    <x v="20"/>
    <n v="10232759158"/>
    <n v="10232759158"/>
    <n v="0"/>
    <n v="6290902212.0600004"/>
  </r>
  <r>
    <s v="Conectividad"/>
    <s v="Infraestructura"/>
    <x v="6"/>
    <x v="21"/>
    <n v="6897166713.9399996"/>
    <m/>
    <m/>
    <n v="6897166713.9399996"/>
  </r>
  <r>
    <s v="Conectividad"/>
    <s v="Infraestructura"/>
    <x v="6"/>
    <x v="22"/>
    <n v="2505437875"/>
    <n v="1174323935"/>
    <n v="-1331113940"/>
    <n v="2445180721"/>
  </r>
  <r>
    <s v="Conectividad"/>
    <s v="Infraestructura"/>
    <x v="7"/>
    <x v="23"/>
    <n v="0"/>
    <m/>
    <n v="0"/>
    <n v="313704010850"/>
  </r>
  <r>
    <s v="Conectividad"/>
    <s v="Infraestructura"/>
    <x v="7"/>
    <x v="24"/>
    <n v="3323071200"/>
    <n v="3323071200"/>
    <n v="0"/>
    <n v="300850054"/>
  </r>
  <r>
    <s v="Conectividad"/>
    <s v="Infraestructura"/>
    <x v="7"/>
    <x v="25"/>
    <n v="303202678990"/>
    <n v="303202678990"/>
    <n v="0"/>
    <n v="13444680425"/>
  </r>
  <r>
    <s v="Conectividad"/>
    <s v="Infraestructura"/>
    <x v="7"/>
    <x v="26"/>
    <n v="8300198554"/>
    <n v="12275055770"/>
    <n v="3974857216"/>
    <n v="1587685676"/>
  </r>
  <r>
    <s v="Conectividad"/>
    <s v="Infraestructura"/>
    <x v="7"/>
    <x v="22"/>
    <n v="1777901915"/>
    <n v="1777901915"/>
    <n v="0"/>
    <n v="1777901915"/>
  </r>
  <r>
    <s v="Conectividad"/>
    <s v="Infraestructura"/>
    <x v="8"/>
    <x v="27"/>
    <n v="167834106000"/>
    <n v="130000000000"/>
    <n v="-37834106000"/>
    <n v="130000000000"/>
  </r>
  <r>
    <s v="Conectividad"/>
    <s v="Infraestructura"/>
    <x v="9"/>
    <x v="28"/>
    <n v="691065000"/>
    <n v="691065000"/>
    <n v="0"/>
    <n v="2981771254"/>
  </r>
  <r>
    <s v="Conectividad"/>
    <s v="Infraestructura"/>
    <x v="9"/>
    <x v="22"/>
    <n v="1124382319"/>
    <n v="1124382319"/>
    <n v="0"/>
    <n v="1914624156"/>
  </r>
  <r>
    <s v="Transformación Digital"/>
    <s v="Gobierno Digital "/>
    <x v="10"/>
    <x v="29"/>
    <n v="0"/>
    <n v="0"/>
    <n v="0"/>
    <n v="27874233472"/>
  </r>
  <r>
    <s v="Transformación Digital"/>
    <s v="Gobierno Digital "/>
    <x v="10"/>
    <x v="30"/>
    <n v="5500000000"/>
    <n v="2500000000"/>
    <n v="-3000000000"/>
    <n v="3336840889"/>
  </r>
  <r>
    <s v="Transformación Digital"/>
    <s v="Gobierno Digital "/>
    <x v="10"/>
    <x v="31"/>
    <n v="20936551883"/>
    <n v="31137000000"/>
    <n v="10200448117"/>
    <n v="3618386484.7399998"/>
  </r>
  <r>
    <s v="Transformación Digital"/>
    <s v="Gobierno Digital "/>
    <x v="10"/>
    <x v="32"/>
    <n v="6050635710"/>
    <n v="23969865264"/>
    <n v="17919229554"/>
    <n v="240000000"/>
  </r>
  <r>
    <s v="Transformación Digital"/>
    <s v="Gobierno Digital "/>
    <x v="10"/>
    <x v="33"/>
    <n v="11037103293"/>
    <n v="0"/>
    <n v="-11037103293"/>
    <n v="10405716792"/>
  </r>
  <r>
    <s v="Transformación Digital"/>
    <s v="Gobierno Digital "/>
    <x v="10"/>
    <x v="34"/>
    <n v="3420461213"/>
    <n v="3420461213"/>
    <n v="0"/>
    <n v="2861197648"/>
  </r>
  <r>
    <s v="Transformación Digital"/>
    <s v="Gobierno Digital "/>
    <x v="10"/>
    <x v="35"/>
    <n v="0"/>
    <n v="0"/>
    <n v="0"/>
    <n v="3316033218"/>
  </r>
  <r>
    <s v="Transformación Digital"/>
    <s v="Gobierno Digital "/>
    <x v="10"/>
    <x v="36"/>
    <n v="0"/>
    <m/>
    <n v="0"/>
    <n v="12054344143"/>
  </r>
  <r>
    <s v="Transformación Digital"/>
    <s v="Gobierno Digital "/>
    <x v="10"/>
    <x v="37"/>
    <n v="544357048"/>
    <m/>
    <m/>
    <n v="1800000000"/>
  </r>
  <r>
    <s v="Transformación Digital"/>
    <s v="Gobierno Digital "/>
    <x v="10"/>
    <x v="38"/>
    <n v="0"/>
    <m/>
    <n v="0"/>
    <n v="544357048"/>
  </r>
  <r>
    <s v="Transformación Digital"/>
    <s v="Apropiación TIC"/>
    <x v="11"/>
    <x v="39"/>
    <n v="7428714630.1440001"/>
    <n v="7428714630.1440001"/>
    <n v="0"/>
    <n v="7658714630.1400003"/>
  </r>
  <r>
    <s v="Transformación Digital"/>
    <s v="Apropiación TIC"/>
    <x v="11"/>
    <x v="40"/>
    <n v="6606200000"/>
    <n v="6606200000"/>
    <n v="0"/>
    <n v="5506200000"/>
  </r>
  <r>
    <s v="Transformación Digital"/>
    <s v="Apropiación TIC"/>
    <x v="11"/>
    <x v="41"/>
    <n v="7128155523.1999998"/>
    <n v="7128155523.1999998"/>
    <n v="0"/>
    <n v="7628155523.1999998"/>
  </r>
  <r>
    <s v="Transformación Digital"/>
    <s v="Apropiación TIC"/>
    <x v="11"/>
    <x v="42"/>
    <n v="10398121220.916"/>
    <n v="10398121220.916"/>
    <n v="0"/>
    <n v="10800789827.16"/>
  </r>
  <r>
    <s v="Transformación Digital"/>
    <s v="Apropiación TIC"/>
    <x v="11"/>
    <x v="43"/>
    <m/>
    <m/>
    <m/>
    <n v="1515847709.7"/>
  </r>
  <r>
    <s v="Transformación Digital"/>
    <s v="Apropiación TIC"/>
    <x v="11"/>
    <x v="44"/>
    <n v="3960230861"/>
    <n v="3960230861"/>
    <n v="0"/>
    <n v="4210230861"/>
  </r>
  <r>
    <s v="Transformación Digital"/>
    <s v="Apropiación TIC"/>
    <x v="11"/>
    <x v="45"/>
    <n v="686779650.04799998"/>
    <n v="686779650.04799998"/>
    <n v="0"/>
    <n v="884511043.80000305"/>
  </r>
  <r>
    <s v="Despacho Ministra "/>
    <s v="Oficina de TI"/>
    <x v="12"/>
    <x v="46"/>
    <n v="22356098131"/>
    <n v="26693304175"/>
    <n v="4337206044"/>
    <n v="1833980038.1440001"/>
  </r>
  <r>
    <s v="Despacho Ministra "/>
    <s v="Oficina de TI"/>
    <x v="12"/>
    <x v="47"/>
    <n v="10726510219"/>
    <n v="10726510219"/>
    <n v="0"/>
    <n v="2409600000"/>
  </r>
  <r>
    <s v="Despacho Ministra "/>
    <s v="Oficina de TI"/>
    <x v="12"/>
    <x v="48"/>
    <n v="874443854"/>
    <n v="874443854"/>
    <n v="0"/>
    <n v="10726510120.049999"/>
  </r>
  <r>
    <s v="Despacho Ministra "/>
    <s v="Oficina de TI"/>
    <x v="12"/>
    <x v="49"/>
    <n v="293845165"/>
    <n v="293845165"/>
    <n v="0"/>
    <n v="23861620822.98"/>
  </r>
  <r>
    <s v="Despacho Ministra "/>
    <s v="Oficina de TI"/>
    <x v="12"/>
    <x v="50"/>
    <n v="3915122595"/>
    <n v="2409600000"/>
    <n v="-1505522595"/>
    <n v="874443853.824"/>
  </r>
  <r>
    <s v="Despacho Ministra "/>
    <s v="Oficina de TI"/>
    <x v="12"/>
    <x v="51"/>
    <n v="1833980036"/>
    <n v="1833980036"/>
    <n v="0"/>
    <n v="293845165"/>
  </r>
  <r>
    <s v="Despacho Ministra "/>
    <s v="Prensa"/>
    <x v="13"/>
    <x v="52"/>
    <n v="2933533985"/>
    <n v="3000000000"/>
    <n v="66466015"/>
    <n v="10111139632"/>
  </r>
  <r>
    <s v="Despacho Ministra "/>
    <s v="Prensa"/>
    <x v="13"/>
    <x v="53"/>
    <n v="89115600"/>
    <n v="89115600"/>
    <n v="0"/>
    <n v="1080803453"/>
  </r>
  <r>
    <s v="Despacho Ministra "/>
    <s v="Prensa"/>
    <x v="13"/>
    <x v="54"/>
    <n v="4939133208"/>
    <n v="5220684944"/>
    <n v="281551736"/>
    <n v="720535635"/>
  </r>
  <r>
    <s v="Despacho Ministra "/>
    <s v="Planeación"/>
    <x v="14"/>
    <x v="55"/>
    <n v="627690407"/>
    <n v="627690407"/>
    <n v="0"/>
    <n v="627690407"/>
  </r>
  <r>
    <s v="Despacho Ministra "/>
    <s v="Planeación"/>
    <x v="14"/>
    <x v="56"/>
    <n v="1100000000"/>
    <n v="500000000"/>
    <n v="-600000000"/>
    <n v="1100000000"/>
  </r>
  <r>
    <s v="Despacho Ministra "/>
    <s v="Planeación"/>
    <x v="14"/>
    <x v="57"/>
    <n v="477184000"/>
    <n v="477184000"/>
    <n v="0"/>
    <n v="477184000"/>
  </r>
  <r>
    <s v="Despacho Ministra "/>
    <s v="Planeación"/>
    <x v="14"/>
    <x v="58"/>
    <n v="935410380.80000007"/>
    <n v="935410380.80000007"/>
    <n v="0"/>
    <n v="935410380.80000007"/>
  </r>
  <r>
    <s v="Despacho Ministra "/>
    <s v="Planeación"/>
    <x v="14"/>
    <x v="59"/>
    <n v="2065715232.7679999"/>
    <n v="2065715233"/>
    <n v="0.23200011253356934"/>
    <n v="2065715232.7679999"/>
  </r>
  <r>
    <s v="Despacho Ministra "/>
    <s v="Planeación"/>
    <x v="14"/>
    <x v="60"/>
    <n v="324443684.86400002"/>
    <n v="324443684.86400002"/>
    <n v="0"/>
    <n v="324443684.86400002"/>
  </r>
  <r>
    <s v="Despacho Ministra "/>
    <s v="Planeación"/>
    <x v="14"/>
    <x v="61"/>
    <n v="563496960"/>
    <n v="563496960"/>
    <n v="0"/>
    <n v="563496960"/>
  </r>
  <r>
    <s v="Despacho Ministra "/>
    <s v="Planeación"/>
    <x v="14"/>
    <x v="62"/>
    <n v="133450598.40000001"/>
    <n v="133450598.40000001"/>
    <n v="0"/>
    <n v="133450598.40000001"/>
  </r>
  <r>
    <s v="Despacho Ministra "/>
    <s v="Planeación"/>
    <x v="14"/>
    <x v="63"/>
    <n v="68044391.423999995"/>
    <n v="68044391.423999995"/>
    <n v="0"/>
    <n v="68044391.423999995"/>
  </r>
  <r>
    <s v="Despacho Ministra "/>
    <s v="Planeación"/>
    <x v="14"/>
    <x v="64"/>
    <n v="118128640"/>
    <n v="118128640"/>
    <n v="0"/>
    <n v="118128640"/>
  </r>
  <r>
    <s v="Despacho Ministra "/>
    <s v="Planeación"/>
    <x v="14"/>
    <x v="65"/>
    <n v="1412000000"/>
    <n v="1412000000"/>
    <n v="0"/>
    <n v="1412000000"/>
  </r>
  <r>
    <s v="Despacho Ministra "/>
    <s v="Planeación"/>
    <x v="14"/>
    <x v="66"/>
    <n v="101649495"/>
    <n v="101649495"/>
    <n v="0"/>
    <n v="101649495"/>
  </r>
  <r>
    <s v="Despacho Ministra "/>
    <s v="Planeación"/>
    <x v="14"/>
    <x v="67"/>
    <n v="14155996844.744001"/>
    <n v="14407576082"/>
    <n v="251579237.25599861"/>
    <n v="14155996844.744001"/>
  </r>
  <r>
    <s v="Despacho Ministra "/>
    <s v="Planeación"/>
    <x v="15"/>
    <x v="68"/>
    <n v="8400507062"/>
    <n v="8400507062"/>
    <n v="0"/>
    <n v="533407048"/>
  </r>
  <r>
    <s v="Despacho Ministra "/>
    <s v="Planeación"/>
    <x v="15"/>
    <x v="69"/>
    <n v="1000000000"/>
    <n v="1000000000"/>
    <n v="0"/>
    <n v="8485369490"/>
  </r>
  <r>
    <s v="Despacho Ministra "/>
    <s v="Planeación"/>
    <x v="15"/>
    <x v="70"/>
    <n v="0"/>
    <m/>
    <n v="0"/>
    <n v="1296074818"/>
  </r>
  <r>
    <s v="Despacho Ministra "/>
    <s v="Planeación"/>
    <x v="15"/>
    <x v="71"/>
    <n v="0"/>
    <m/>
    <n v="0"/>
    <n v="49642380"/>
  </r>
  <r>
    <s v="Secretaria General"/>
    <s v="Secretaría general "/>
    <x v="16"/>
    <x v="72"/>
    <n v="4169638635"/>
    <n v="4169638635"/>
    <n v="0"/>
    <n v="4169638635"/>
  </r>
  <r>
    <s v="Secretaria General"/>
    <s v="Secretaría general "/>
    <x v="17"/>
    <x v="73"/>
    <n v="1200000000"/>
    <n v="1200000000"/>
    <n v="0"/>
    <n v="1200000000"/>
  </r>
  <r>
    <s v="Secretaria General"/>
    <s v="Secretaría general "/>
    <x v="17"/>
    <x v="74"/>
    <n v="1317318789"/>
    <n v="1317318789"/>
    <n v="0"/>
    <n v="1317318789"/>
  </r>
  <r>
    <s v="Conectividad"/>
    <s v="Medios Públicos "/>
    <x v="18"/>
    <x v="75"/>
    <n v="1612800000"/>
    <n v="1612800000"/>
    <n v="0"/>
    <n v="32745892053"/>
  </r>
  <r>
    <s v="Conectividad"/>
    <s v="Medios Públicos "/>
    <x v="18"/>
    <x v="76"/>
    <n v="3536781971"/>
    <n v="3536781971"/>
    <n v="0"/>
    <n v="1961779200"/>
  </r>
  <r>
    <s v="Conectividad"/>
    <s v="Medios Públicos "/>
    <x v="18"/>
    <x v="77"/>
    <n v="392480000"/>
    <n v="392480000"/>
    <n v="0"/>
    <n v="2811559680"/>
  </r>
  <r>
    <s v="Conectividad"/>
    <s v="Medios Públicos "/>
    <x v="18"/>
    <x v="78"/>
    <n v="0"/>
    <n v="0"/>
    <n v="0"/>
    <n v="3428298315"/>
  </r>
  <r>
    <s v="Conectividad"/>
    <s v="Medios Públicos "/>
    <x v="19"/>
    <x v="79"/>
    <n v="6083285989.9519997"/>
    <n v="6083285989.9519997"/>
    <n v="0"/>
    <n v="134182289307"/>
  </r>
  <r>
    <s v="Conectividad"/>
    <s v="Medios Públicos "/>
    <x v="19"/>
    <x v="80"/>
    <n v="0"/>
    <n v="0"/>
    <n v="0"/>
    <n v="757760000"/>
  </r>
  <r>
    <s v="Conectividad"/>
    <s v="Medios Públicos "/>
    <x v="19"/>
    <x v="81"/>
    <n v="22494343432.832001"/>
    <n v="22494343432.832001"/>
    <n v="0"/>
    <n v="4980755272"/>
  </r>
  <r>
    <s v="Conectividad"/>
    <s v="Medios Públicos "/>
    <x v="19"/>
    <x v="82"/>
    <n v="20485127194"/>
    <n v="20485127194"/>
    <n v="0"/>
    <n v="21157520000"/>
  </r>
  <r>
    <s v="Conectividad"/>
    <s v="Medios Públicos "/>
    <x v="19"/>
    <x v="83"/>
    <n v="77186026436.608002"/>
    <n v="106686026436.608"/>
    <n v="29500000000"/>
    <n v="4061586173"/>
  </r>
  <r>
    <s v="Conectividad"/>
    <s v="Medios Públicos "/>
    <x v="19"/>
    <x v="84"/>
    <n v="0"/>
    <n v="0"/>
    <n v="0"/>
    <n v="4162560000"/>
  </r>
  <r>
    <s v="Transformación Digital"/>
    <s v="Economía Digital "/>
    <x v="20"/>
    <x v="85"/>
    <n v="4096000000"/>
    <n v="4096000000"/>
    <n v="0"/>
    <n v="4096000000"/>
  </r>
  <r>
    <s v="Transformación Digital"/>
    <s v="Economía Digital "/>
    <x v="20"/>
    <x v="86"/>
    <n v="8711344962"/>
    <n v="8711344962"/>
    <n v="0"/>
    <n v="8711344962"/>
  </r>
  <r>
    <s v="Transformación Digital"/>
    <s v="Economía Digital "/>
    <x v="20"/>
    <x v="87"/>
    <n v="4145511074"/>
    <n v="4145511074"/>
    <n v="0"/>
    <n v="4145511074"/>
  </r>
  <r>
    <s v="Transformación Digital"/>
    <s v="Economía Digital "/>
    <x v="20"/>
    <x v="88"/>
    <n v="6144000000"/>
    <n v="6144000000"/>
    <n v="0"/>
    <n v="6144000000"/>
  </r>
  <r>
    <s v="Transformación Digital"/>
    <s v="Economía Digital "/>
    <x v="20"/>
    <x v="89"/>
    <n v="9216000000"/>
    <n v="9216000000"/>
    <n v="0"/>
    <n v="9216000000"/>
  </r>
  <r>
    <s v="Transformación Digital"/>
    <s v="Economía Digital "/>
    <x v="20"/>
    <x v="90"/>
    <n v="91708505301"/>
    <n v="91708505301"/>
    <n v="0"/>
    <n v="91708505301"/>
  </r>
  <r>
    <s v="Transformación Digital"/>
    <s v="Economía Digital "/>
    <x v="20"/>
    <x v="91"/>
    <n v="13027182229.418667"/>
    <n v="13027182229.418667"/>
    <n v="0"/>
    <n v="13027182229.418667"/>
  </r>
  <r>
    <s v="Transformación Digital"/>
    <s v="Economía Digital "/>
    <x v="20"/>
    <x v="92"/>
    <n v="9809271086"/>
    <n v="9809271086"/>
    <n v="0"/>
    <n v="9809271086"/>
  </r>
  <r>
    <s v="Transformación Digital"/>
    <s v="Economía Digital "/>
    <x v="20"/>
    <x v="93"/>
    <n v="2353367943"/>
    <n v="2353367943"/>
    <n v="0"/>
    <n v="2353367943"/>
  </r>
  <r>
    <s v="Transformación Digital"/>
    <s v="Economía Digital "/>
    <x v="20"/>
    <x v="94"/>
    <n v="5172361779"/>
    <n v="5172361779"/>
    <n v="0"/>
    <n v="5172361779"/>
  </r>
  <r>
    <s v="Transformación Digital"/>
    <s v="Economía Digital "/>
    <x v="21"/>
    <x v="95"/>
    <n v="1536000000"/>
    <n v="1536000000"/>
    <n v="0"/>
    <n v="1536000000"/>
  </r>
  <r>
    <s v="Transformación Digital"/>
    <s v="Economía Digital "/>
    <x v="21"/>
    <x v="96"/>
    <n v="1000000000"/>
    <n v="1000000000"/>
    <n v="0"/>
    <n v="1000000000"/>
  </r>
  <r>
    <s v="Transformación Digital"/>
    <s v="Economía Digital "/>
    <x v="21"/>
    <x v="97"/>
    <n v="6399441256"/>
    <n v="6399441256"/>
    <n v="0"/>
    <n v="6399441256"/>
  </r>
  <r>
    <s v="Transformación Digital"/>
    <s v="Economía Digital "/>
    <x v="21"/>
    <x v="98"/>
    <n v="1233658429"/>
    <n v="1233658429"/>
    <n v="0"/>
    <n v="1233658429"/>
  </r>
  <r>
    <s v="Transformación Digital"/>
    <s v="Economía Digital "/>
    <x v="21"/>
    <x v="99"/>
    <n v="4096000000"/>
    <n v="4096000000"/>
    <n v="0"/>
    <n v="4096000000"/>
  </r>
  <r>
    <s v="Transformación Digital"/>
    <s v="Economía Digital "/>
    <x v="21"/>
    <x v="100"/>
    <n v="2560000000"/>
    <n v="2560000000"/>
    <n v="0"/>
    <n v="2560000000"/>
  </r>
  <r>
    <s v="Transformación Digital"/>
    <s v="Economía Digital "/>
    <x v="21"/>
    <x v="101"/>
    <n v="12000000000"/>
    <n v="12000000000"/>
    <n v="0"/>
    <n v="12000000000"/>
  </r>
  <r>
    <s v="Transformación Digital"/>
    <s v="Economía Digital "/>
    <x v="21"/>
    <x v="102"/>
    <n v="1171338383"/>
    <n v="1171338383"/>
    <n v="0"/>
    <n v="11713383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A12B2B-1673-42EC-A8C8-EF9BB3AFD74F}" name="TablaDinámica2" cacheId="5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compact="0" compactData="0" multipleFieldFilters="0">
  <location ref="A3:C110" firstHeaderRow="1" firstDataRow="1" firstDataCol="2"/>
  <pivotFields count="8">
    <pivotField compact="0" outline="0" showAll="0" defaultSubtotal="0"/>
    <pivotField compact="0" outline="0" showAll="0" defaultSubtotal="0"/>
    <pivotField axis="axisRow" compact="0" outline="0" showAll="0" defaultSubtotal="0">
      <items count="22">
        <item x="5"/>
        <item x="2"/>
        <item x="19"/>
        <item x="8"/>
        <item x="9"/>
        <item x="10"/>
        <item x="16"/>
        <item x="17"/>
        <item x="6"/>
        <item x="13"/>
        <item x="1"/>
        <item x="21"/>
        <item x="4"/>
        <item x="20"/>
        <item x="15"/>
        <item x="18"/>
        <item x="12"/>
        <item x="14"/>
        <item x="3"/>
        <item x="0"/>
        <item x="7"/>
        <item x="11"/>
      </items>
    </pivotField>
    <pivotField axis="axisRow" compact="0" outline="0" showAll="0" defaultSubtotal="0">
      <items count="103">
        <item x="52"/>
        <item x="53"/>
        <item x="14"/>
        <item x="37"/>
        <item x="15"/>
        <item x="16"/>
        <item x="17"/>
        <item x="18"/>
        <item x="64"/>
        <item x="24"/>
        <item x="0"/>
        <item x="38"/>
        <item x="61"/>
        <item x="59"/>
        <item x="69"/>
        <item x="63"/>
        <item x="82"/>
        <item x="95"/>
        <item x="100"/>
        <item x="99"/>
        <item x="33"/>
        <item x="66"/>
        <item x="85"/>
        <item x="20"/>
        <item x="21"/>
        <item x="84"/>
        <item x="44"/>
        <item x="41"/>
        <item x="81"/>
        <item x="87"/>
        <item x="34"/>
        <item x="71"/>
        <item x="88"/>
        <item x="39"/>
        <item x="86"/>
        <item x="54"/>
        <item x="78"/>
        <item x="4"/>
        <item x="97"/>
        <item x="70"/>
        <item x="46"/>
        <item x="7"/>
        <item x="80"/>
        <item x="83"/>
        <item x="76"/>
        <item x="50"/>
        <item x="49"/>
        <item x="48"/>
        <item x="56"/>
        <item x="9"/>
        <item x="68"/>
        <item x="47"/>
        <item x="91"/>
        <item x="19"/>
        <item x="28"/>
        <item x="32"/>
        <item x="35"/>
        <item x="5"/>
        <item x="72"/>
        <item x="42"/>
        <item x="65"/>
        <item x="90"/>
        <item x="55"/>
        <item x="77"/>
        <item x="96"/>
        <item x="1"/>
        <item x="31"/>
        <item x="25"/>
        <item x="79"/>
        <item x="22"/>
        <item x="94"/>
        <item x="102"/>
        <item x="13"/>
        <item x="45"/>
        <item x="74"/>
        <item x="10"/>
        <item x="67"/>
        <item x="8"/>
        <item x="57"/>
        <item x="2"/>
        <item x="58"/>
        <item x="3"/>
        <item x="6"/>
        <item x="40"/>
        <item x="30"/>
        <item x="62"/>
        <item x="75"/>
        <item x="60"/>
        <item x="89"/>
        <item x="23"/>
        <item x="36"/>
        <item x="11"/>
        <item x="12"/>
        <item x="26"/>
        <item x="73"/>
        <item x="98"/>
        <item x="92"/>
        <item x="51"/>
        <item x="29"/>
        <item x="43"/>
        <item x="101"/>
        <item x="27"/>
        <item x="93"/>
      </items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numFmtId="164" outline="0" showAll="0" defaultSubtotal="0"/>
  </pivotFields>
  <rowFields count="2">
    <field x="2"/>
    <field x="3"/>
  </rowFields>
  <rowItems count="107">
    <i>
      <x/>
      <x v="72"/>
    </i>
    <i r="1">
      <x v="91"/>
    </i>
    <i r="1">
      <x v="92"/>
    </i>
    <i>
      <x v="1"/>
      <x v="77"/>
    </i>
    <i>
      <x v="2"/>
      <x v="16"/>
    </i>
    <i r="1">
      <x v="25"/>
    </i>
    <i r="1">
      <x v="28"/>
    </i>
    <i r="1">
      <x v="42"/>
    </i>
    <i r="1">
      <x v="43"/>
    </i>
    <i r="1">
      <x v="68"/>
    </i>
    <i>
      <x v="3"/>
      <x v="101"/>
    </i>
    <i>
      <x v="4"/>
      <x v="54"/>
    </i>
    <i r="1">
      <x v="69"/>
    </i>
    <i>
      <x v="5"/>
      <x v="3"/>
    </i>
    <i r="1">
      <x v="11"/>
    </i>
    <i r="1">
      <x v="20"/>
    </i>
    <i r="1">
      <x v="30"/>
    </i>
    <i r="1">
      <x v="55"/>
    </i>
    <i r="1">
      <x v="56"/>
    </i>
    <i r="1">
      <x v="66"/>
    </i>
    <i r="1">
      <x v="84"/>
    </i>
    <i r="1">
      <x v="90"/>
    </i>
    <i r="1">
      <x v="98"/>
    </i>
    <i>
      <x v="6"/>
      <x v="58"/>
    </i>
    <i>
      <x v="7"/>
      <x v="74"/>
    </i>
    <i r="1">
      <x v="94"/>
    </i>
    <i>
      <x v="8"/>
      <x v="2"/>
    </i>
    <i r="1">
      <x v="4"/>
    </i>
    <i r="1">
      <x v="5"/>
    </i>
    <i r="1">
      <x v="6"/>
    </i>
    <i r="1">
      <x v="7"/>
    </i>
    <i r="1">
      <x v="23"/>
    </i>
    <i r="1">
      <x v="24"/>
    </i>
    <i r="1">
      <x v="53"/>
    </i>
    <i r="1">
      <x v="69"/>
    </i>
    <i>
      <x v="9"/>
      <x/>
    </i>
    <i r="1">
      <x v="1"/>
    </i>
    <i r="1">
      <x v="35"/>
    </i>
    <i>
      <x v="10"/>
      <x v="41"/>
    </i>
    <i>
      <x v="11"/>
      <x v="17"/>
    </i>
    <i r="1">
      <x v="18"/>
    </i>
    <i r="1">
      <x v="19"/>
    </i>
    <i r="1">
      <x v="38"/>
    </i>
    <i r="1">
      <x v="64"/>
    </i>
    <i r="1">
      <x v="71"/>
    </i>
    <i r="1">
      <x v="95"/>
    </i>
    <i r="1">
      <x v="100"/>
    </i>
    <i>
      <x v="12"/>
      <x v="75"/>
    </i>
    <i>
      <x v="13"/>
      <x v="22"/>
    </i>
    <i r="1">
      <x v="29"/>
    </i>
    <i r="1">
      <x v="32"/>
    </i>
    <i r="1">
      <x v="34"/>
    </i>
    <i r="1">
      <x v="52"/>
    </i>
    <i r="1">
      <x v="61"/>
    </i>
    <i r="1">
      <x v="70"/>
    </i>
    <i r="1">
      <x v="88"/>
    </i>
    <i r="1">
      <x v="96"/>
    </i>
    <i r="1">
      <x v="102"/>
    </i>
    <i>
      <x v="14"/>
      <x v="14"/>
    </i>
    <i r="1">
      <x v="31"/>
    </i>
    <i r="1">
      <x v="39"/>
    </i>
    <i r="1">
      <x v="50"/>
    </i>
    <i>
      <x v="15"/>
      <x v="36"/>
    </i>
    <i r="1">
      <x v="44"/>
    </i>
    <i r="1">
      <x v="63"/>
    </i>
    <i r="1">
      <x v="86"/>
    </i>
    <i>
      <x v="16"/>
      <x v="40"/>
    </i>
    <i r="1">
      <x v="45"/>
    </i>
    <i r="1">
      <x v="46"/>
    </i>
    <i r="1">
      <x v="47"/>
    </i>
    <i r="1">
      <x v="51"/>
    </i>
    <i r="1">
      <x v="97"/>
    </i>
    <i>
      <x v="17"/>
      <x v="8"/>
    </i>
    <i r="1">
      <x v="12"/>
    </i>
    <i r="1">
      <x v="13"/>
    </i>
    <i r="1">
      <x v="15"/>
    </i>
    <i r="1">
      <x v="21"/>
    </i>
    <i r="1">
      <x v="48"/>
    </i>
    <i r="1">
      <x v="60"/>
    </i>
    <i r="1">
      <x v="62"/>
    </i>
    <i r="1">
      <x v="76"/>
    </i>
    <i r="1">
      <x v="78"/>
    </i>
    <i r="1">
      <x v="80"/>
    </i>
    <i r="1">
      <x v="85"/>
    </i>
    <i r="1">
      <x v="87"/>
    </i>
    <i>
      <x v="18"/>
      <x v="49"/>
    </i>
    <i r="1">
      <x v="77"/>
    </i>
    <i>
      <x v="19"/>
      <x v="10"/>
    </i>
    <i r="1">
      <x v="37"/>
    </i>
    <i r="1">
      <x v="57"/>
    </i>
    <i r="1">
      <x v="65"/>
    </i>
    <i r="1">
      <x v="79"/>
    </i>
    <i r="1">
      <x v="81"/>
    </i>
    <i r="1">
      <x v="82"/>
    </i>
    <i>
      <x v="20"/>
      <x v="9"/>
    </i>
    <i r="1">
      <x v="67"/>
    </i>
    <i r="1">
      <x v="69"/>
    </i>
    <i r="1">
      <x v="89"/>
    </i>
    <i r="1">
      <x v="93"/>
    </i>
    <i>
      <x v="21"/>
      <x v="26"/>
    </i>
    <i r="1">
      <x v="27"/>
    </i>
    <i r="1">
      <x v="33"/>
    </i>
    <i r="1">
      <x v="59"/>
    </i>
    <i r="1">
      <x v="73"/>
    </i>
    <i r="1">
      <x v="83"/>
    </i>
    <i r="1">
      <x v="99"/>
    </i>
    <i t="grand">
      <x/>
    </i>
  </rowItems>
  <colItems count="1">
    <i/>
  </colItems>
  <dataFields count="1">
    <dataField name="Suma de Presupuesto 2022" fld="7" baseField="0" baseItem="0" numFmtId="164"/>
  </dataFields>
  <formats count="2">
    <format dxfId="23">
      <pivotArea outline="0" collapsedLevelsAreSubtotals="1" fieldPosition="0"/>
    </format>
    <format dxfId="2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1A3F7C-9C2F-407D-A31B-8E466351634B}" name="TablaDinámica1" cacheId="5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compact="0" compactData="0" multipleFieldFilters="0">
  <location ref="A3:C207" firstHeaderRow="1" firstDataRow="1" firstDataCol="2"/>
  <pivotFields count="11">
    <pivotField compact="0" outline="0" showAll="0" defaultSubtotal="0">
      <items count="6">
        <item x="0"/>
        <item x="1"/>
        <item x="4"/>
        <item x="5"/>
        <item x="3"/>
        <item x="2"/>
      </items>
    </pivotField>
    <pivotField compact="0" outline="0" showAll="0" defaultSubtotal="0">
      <items count="13">
        <item x="6"/>
        <item x="0"/>
        <item x="12"/>
        <item x="2"/>
        <item x="5"/>
        <item x="3"/>
        <item x="11"/>
        <item x="7"/>
        <item x="9"/>
        <item x="8"/>
        <item x="10"/>
        <item x="1"/>
        <item x="4"/>
      </items>
    </pivotField>
    <pivotField axis="axisRow" compact="0" outline="0" showAll="0" defaultSubtotal="0">
      <items count="22">
        <item x="5"/>
        <item x="2"/>
        <item x="19"/>
        <item x="8"/>
        <item x="9"/>
        <item x="10"/>
        <item x="16"/>
        <item x="17"/>
        <item x="6"/>
        <item x="13"/>
        <item x="1"/>
        <item x="21"/>
        <item x="4"/>
        <item x="20"/>
        <item x="15"/>
        <item x="18"/>
        <item x="12"/>
        <item x="14"/>
        <item x="3"/>
        <item x="0"/>
        <item x="7"/>
        <item x="11"/>
      </items>
    </pivotField>
    <pivotField axis="axisRow" compact="0" outline="0" showAll="0" defaultSubtotal="0">
      <items count="198">
        <item x="40"/>
        <item x="56"/>
        <item x="121"/>
        <item x="67"/>
        <item x="23"/>
        <item x="2"/>
        <item x="48"/>
        <item x="63"/>
        <item x="49"/>
        <item x="51"/>
        <item x="53"/>
        <item x="50"/>
        <item x="52"/>
        <item x="117"/>
        <item x="107"/>
        <item x="54"/>
        <item x="127"/>
        <item x="81"/>
        <item x="115"/>
        <item x="10"/>
        <item x="0"/>
        <item x="4"/>
        <item x="120"/>
        <item x="144"/>
        <item x="193"/>
        <item x="29"/>
        <item x="133"/>
        <item x="184"/>
        <item x="189"/>
        <item x="188"/>
        <item x="59"/>
        <item x="129"/>
        <item x="24"/>
        <item x="76"/>
        <item x="124"/>
        <item x="174"/>
        <item x="72"/>
        <item x="66"/>
        <item x="37"/>
        <item x="96"/>
        <item x="92"/>
        <item x="132"/>
        <item x="18"/>
        <item x="17"/>
        <item x="22"/>
        <item x="171"/>
        <item x="151"/>
        <item x="140"/>
        <item x="138"/>
        <item x="139"/>
        <item x="172"/>
        <item x="3"/>
        <item x="21"/>
        <item x="155"/>
        <item x="153"/>
        <item x="141"/>
        <item x="173"/>
        <item x="152"/>
        <item x="143"/>
        <item x="176"/>
        <item x="64"/>
        <item x="157"/>
        <item x="128"/>
        <item x="74"/>
        <item x="134"/>
        <item m="1" x="197"/>
        <item x="89"/>
        <item x="177"/>
        <item x="90"/>
        <item x="130"/>
        <item x="126"/>
        <item x="175"/>
        <item x="102"/>
        <item x="146"/>
        <item x="186"/>
        <item m="1" x="196"/>
        <item x="19"/>
        <item x="162"/>
        <item x="165"/>
        <item x="163"/>
        <item x="160"/>
        <item x="161"/>
        <item x="145"/>
        <item x="75"/>
        <item x="43"/>
        <item x="156"/>
        <item x="111"/>
        <item x="36"/>
        <item x="95"/>
        <item x="83"/>
        <item x="112"/>
        <item x="99"/>
        <item x="180"/>
        <item x="46"/>
        <item x="86"/>
        <item x="164"/>
        <item x="109"/>
        <item x="78"/>
        <item x="14"/>
        <item x="16"/>
        <item x="13"/>
        <item x="15"/>
        <item x="12"/>
        <item x="57"/>
        <item x="39"/>
        <item x="55"/>
        <item x="32"/>
        <item x="34"/>
        <item x="27"/>
        <item x="28"/>
        <item x="60"/>
        <item x="45"/>
        <item x="38"/>
        <item x="71"/>
        <item x="41"/>
        <item x="68"/>
        <item x="94"/>
        <item x="148"/>
        <item x="149"/>
        <item x="123"/>
        <item x="179"/>
        <item x="110"/>
        <item x="106"/>
        <item x="185"/>
        <item x="79"/>
        <item x="183"/>
        <item x="62"/>
        <item x="194"/>
        <item x="30"/>
        <item x="97"/>
        <item x="136"/>
        <item x="108"/>
        <item x="131"/>
        <item x="25"/>
        <item x="88"/>
        <item x="42"/>
        <item x="125"/>
        <item x="103"/>
        <item x="73"/>
        <item x="8"/>
        <item x="113"/>
        <item x="7"/>
        <item x="69"/>
        <item x="114"/>
        <item x="1"/>
        <item x="5"/>
        <item x="167"/>
        <item x="168"/>
        <item x="11"/>
        <item x="91"/>
        <item x="87"/>
        <item x="119"/>
        <item x="122"/>
        <item x="116"/>
        <item x="178"/>
        <item x="158"/>
        <item x="31"/>
        <item x="33"/>
        <item x="35"/>
        <item x="26"/>
        <item x="105"/>
        <item x="159"/>
        <item x="84"/>
        <item x="135"/>
        <item x="9"/>
        <item x="187"/>
        <item x="118"/>
        <item x="181"/>
        <item x="6"/>
        <item x="101"/>
        <item x="93"/>
        <item x="77"/>
        <item x="98"/>
        <item x="104"/>
        <item m="1" x="195"/>
        <item x="137"/>
        <item x="70"/>
        <item x="44"/>
        <item x="190"/>
        <item x="191"/>
        <item x="192"/>
        <item x="82"/>
        <item x="150"/>
        <item x="47"/>
        <item x="182"/>
        <item x="100"/>
        <item x="20"/>
        <item x="65"/>
        <item x="58"/>
        <item x="61"/>
        <item x="80"/>
        <item x="85"/>
        <item x="142"/>
        <item x="147"/>
        <item x="154"/>
        <item x="166"/>
        <item x="169"/>
        <item x="170"/>
      </items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numFmtId="164" outline="0" subtotalTop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2"/>
    <field x="3"/>
  </rowFields>
  <rowItems count="204">
    <i>
      <x/>
      <x v="25"/>
    </i>
    <i r="1">
      <x v="108"/>
    </i>
    <i r="1">
      <x v="109"/>
    </i>
    <i r="1">
      <x v="128"/>
    </i>
    <i r="1">
      <x v="159"/>
    </i>
    <i>
      <x v="1"/>
      <x v="42"/>
    </i>
    <i r="1">
      <x v="43"/>
    </i>
    <i>
      <x v="2"/>
      <x v="23"/>
    </i>
    <i r="1">
      <x v="45"/>
    </i>
    <i r="1">
      <x v="48"/>
    </i>
    <i r="1">
      <x v="50"/>
    </i>
    <i r="1">
      <x v="56"/>
    </i>
    <i r="1">
      <x v="61"/>
    </i>
    <i r="1">
      <x v="77"/>
    </i>
    <i r="1">
      <x v="78"/>
    </i>
    <i r="1">
      <x v="79"/>
    </i>
    <i r="1">
      <x v="80"/>
    </i>
    <i r="1">
      <x v="81"/>
    </i>
    <i r="1">
      <x v="95"/>
    </i>
    <i r="1">
      <x v="146"/>
    </i>
    <i r="1">
      <x v="147"/>
    </i>
    <i r="1">
      <x v="155"/>
    </i>
    <i r="1">
      <x v="195"/>
    </i>
    <i r="1">
      <x v="196"/>
    </i>
    <i r="1">
      <x v="197"/>
    </i>
    <i>
      <x v="3"/>
      <x v="36"/>
    </i>
    <i>
      <x v="4"/>
      <x v="115"/>
    </i>
    <i r="1">
      <x v="138"/>
    </i>
    <i r="1">
      <x v="183"/>
    </i>
    <i r="1">
      <x v="187"/>
    </i>
    <i>
      <x v="5"/>
      <x v="17"/>
    </i>
    <i r="1">
      <x v="33"/>
    </i>
    <i r="1">
      <x v="63"/>
    </i>
    <i r="1">
      <x v="66"/>
    </i>
    <i r="1">
      <x v="83"/>
    </i>
    <i r="1">
      <x v="89"/>
    </i>
    <i r="1">
      <x v="94"/>
    </i>
    <i r="1">
      <x v="97"/>
    </i>
    <i r="1">
      <x v="124"/>
    </i>
    <i r="1">
      <x v="134"/>
    </i>
    <i r="1">
      <x v="150"/>
    </i>
    <i r="1">
      <x v="162"/>
    </i>
    <i r="1">
      <x v="171"/>
    </i>
    <i r="1">
      <x v="181"/>
    </i>
    <i r="1">
      <x v="190"/>
    </i>
    <i r="1">
      <x v="191"/>
    </i>
    <i>
      <x v="6"/>
      <x v="41"/>
    </i>
    <i>
      <x v="7"/>
      <x v="26"/>
    </i>
    <i r="1">
      <x v="64"/>
    </i>
    <i r="1">
      <x v="130"/>
    </i>
    <i r="1">
      <x v="163"/>
    </i>
    <i>
      <x v="8"/>
      <x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8"/>
    </i>
    <i r="1">
      <x v="84"/>
    </i>
    <i r="1">
      <x v="87"/>
    </i>
    <i r="1">
      <x v="93"/>
    </i>
    <i r="1">
      <x v="104"/>
    </i>
    <i r="1">
      <x v="106"/>
    </i>
    <i r="1">
      <x v="107"/>
    </i>
    <i r="1">
      <x v="111"/>
    </i>
    <i r="1">
      <x v="112"/>
    </i>
    <i r="1">
      <x v="114"/>
    </i>
    <i r="1">
      <x v="135"/>
    </i>
    <i r="1">
      <x v="156"/>
    </i>
    <i r="1">
      <x v="157"/>
    </i>
    <i r="1">
      <x v="158"/>
    </i>
    <i r="1">
      <x v="177"/>
    </i>
    <i r="1">
      <x v="183"/>
    </i>
    <i>
      <x v="9"/>
      <x v="14"/>
    </i>
    <i r="1">
      <x v="122"/>
    </i>
    <i r="1">
      <x v="131"/>
    </i>
    <i r="1">
      <x v="160"/>
    </i>
    <i>
      <x v="10"/>
      <x v="98"/>
    </i>
    <i r="1">
      <x v="99"/>
    </i>
    <i r="1">
      <x v="100"/>
    </i>
    <i r="1">
      <x v="101"/>
    </i>
    <i>
      <x v="11"/>
      <x v="24"/>
    </i>
    <i r="1">
      <x v="27"/>
    </i>
    <i r="1">
      <x v="28"/>
    </i>
    <i r="1">
      <x v="29"/>
    </i>
    <i r="1">
      <x v="74"/>
    </i>
    <i r="1">
      <x v="123"/>
    </i>
    <i r="1">
      <x v="127"/>
    </i>
    <i r="1">
      <x v="165"/>
    </i>
    <i r="1">
      <x v="178"/>
    </i>
    <i r="1">
      <x v="179"/>
    </i>
    <i r="1">
      <x v="180"/>
    </i>
    <i>
      <x v="12"/>
      <x v="32"/>
    </i>
    <i r="1">
      <x v="133"/>
    </i>
    <i>
      <x v="13"/>
      <x v="35"/>
    </i>
    <i r="1">
      <x v="59"/>
    </i>
    <i r="1">
      <x v="67"/>
    </i>
    <i r="1">
      <x v="71"/>
    </i>
    <i r="1">
      <x v="92"/>
    </i>
    <i r="1">
      <x v="120"/>
    </i>
    <i r="1">
      <x v="125"/>
    </i>
    <i r="1">
      <x v="154"/>
    </i>
    <i r="1">
      <x v="167"/>
    </i>
    <i r="1">
      <x v="184"/>
    </i>
    <i>
      <x v="14"/>
      <x v="16"/>
    </i>
    <i r="1">
      <x v="31"/>
    </i>
    <i r="1">
      <x v="62"/>
    </i>
    <i r="1">
      <x v="69"/>
    </i>
    <i r="1">
      <x v="70"/>
    </i>
    <i r="1">
      <x v="132"/>
    </i>
    <i>
      <x v="15"/>
      <x v="23"/>
    </i>
    <i r="1">
      <x v="46"/>
    </i>
    <i r="1">
      <x v="47"/>
    </i>
    <i r="1">
      <x v="48"/>
    </i>
    <i r="1">
      <x v="49"/>
    </i>
    <i r="1">
      <x v="53"/>
    </i>
    <i r="1">
      <x v="54"/>
    </i>
    <i r="1">
      <x v="55"/>
    </i>
    <i r="1">
      <x v="57"/>
    </i>
    <i r="1">
      <x v="58"/>
    </i>
    <i r="1">
      <x v="61"/>
    </i>
    <i r="1">
      <x v="73"/>
    </i>
    <i r="1">
      <x v="82"/>
    </i>
    <i r="1">
      <x v="85"/>
    </i>
    <i r="1">
      <x v="117"/>
    </i>
    <i r="1">
      <x v="118"/>
    </i>
    <i r="1">
      <x v="155"/>
    </i>
    <i r="1">
      <x v="161"/>
    </i>
    <i r="1">
      <x v="175"/>
    </i>
    <i r="1">
      <x v="182"/>
    </i>
    <i r="1">
      <x v="192"/>
    </i>
    <i r="1">
      <x v="193"/>
    </i>
    <i r="1">
      <x v="194"/>
    </i>
    <i>
      <x v="16"/>
      <x v="72"/>
    </i>
    <i r="1">
      <x v="91"/>
    </i>
    <i r="1">
      <x v="137"/>
    </i>
    <i r="1">
      <x v="169"/>
    </i>
    <i r="1">
      <x v="172"/>
    </i>
    <i r="1">
      <x v="173"/>
    </i>
    <i r="1">
      <x v="185"/>
    </i>
    <i>
      <x v="17"/>
      <x v="2"/>
    </i>
    <i r="1">
      <x v="13"/>
    </i>
    <i r="1">
      <x v="18"/>
    </i>
    <i r="1">
      <x v="22"/>
    </i>
    <i r="1">
      <x v="34"/>
    </i>
    <i r="1">
      <x v="86"/>
    </i>
    <i r="1">
      <x v="90"/>
    </i>
    <i r="1">
      <x v="96"/>
    </i>
    <i r="1">
      <x v="119"/>
    </i>
    <i r="1">
      <x v="121"/>
    </i>
    <i r="1">
      <x v="136"/>
    </i>
    <i r="1">
      <x v="140"/>
    </i>
    <i r="1">
      <x v="143"/>
    </i>
    <i r="1">
      <x v="151"/>
    </i>
    <i r="1">
      <x v="152"/>
    </i>
    <i r="1">
      <x v="153"/>
    </i>
    <i r="1">
      <x v="166"/>
    </i>
    <i>
      <x v="18"/>
      <x v="4"/>
    </i>
    <i r="1">
      <x v="44"/>
    </i>
    <i r="1">
      <x v="52"/>
    </i>
    <i r="1">
      <x v="76"/>
    </i>
    <i r="1">
      <x v="186"/>
    </i>
    <i>
      <x v="19"/>
      <x v="5"/>
    </i>
    <i r="1">
      <x v="19"/>
    </i>
    <i r="1">
      <x v="20"/>
    </i>
    <i r="1">
      <x v="21"/>
    </i>
    <i r="1">
      <x v="51"/>
    </i>
    <i r="1">
      <x v="102"/>
    </i>
    <i r="1">
      <x v="139"/>
    </i>
    <i r="1">
      <x v="141"/>
    </i>
    <i r="1">
      <x v="144"/>
    </i>
    <i r="1">
      <x v="145"/>
    </i>
    <i r="1">
      <x v="148"/>
    </i>
    <i r="1">
      <x v="164"/>
    </i>
    <i r="1">
      <x v="168"/>
    </i>
    <i>
      <x v="20"/>
      <x v="1"/>
    </i>
    <i r="1">
      <x v="3"/>
    </i>
    <i r="1">
      <x v="7"/>
    </i>
    <i r="1">
      <x v="15"/>
    </i>
    <i r="1">
      <x v="30"/>
    </i>
    <i r="1">
      <x v="37"/>
    </i>
    <i r="1">
      <x v="60"/>
    </i>
    <i r="1">
      <x v="103"/>
    </i>
    <i r="1">
      <x v="105"/>
    </i>
    <i r="1">
      <x v="110"/>
    </i>
    <i r="1">
      <x v="113"/>
    </i>
    <i r="1">
      <x v="115"/>
    </i>
    <i r="1">
      <x v="126"/>
    </i>
    <i r="1">
      <x v="142"/>
    </i>
    <i r="1">
      <x v="176"/>
    </i>
    <i r="1">
      <x v="183"/>
    </i>
    <i r="1">
      <x v="187"/>
    </i>
    <i r="1">
      <x v="188"/>
    </i>
    <i r="1">
      <x v="189"/>
    </i>
    <i>
      <x v="21"/>
      <x v="39"/>
    </i>
    <i r="1">
      <x v="40"/>
    </i>
    <i r="1">
      <x v="68"/>
    </i>
    <i r="1">
      <x v="88"/>
    </i>
    <i r="1">
      <x v="116"/>
    </i>
    <i r="1">
      <x v="129"/>
    </i>
    <i r="1">
      <x v="149"/>
    </i>
    <i r="1">
      <x v="170"/>
    </i>
    <i t="grand">
      <x/>
    </i>
  </rowItems>
  <colItems count="1">
    <i/>
  </colItems>
  <dataFields count="1">
    <dataField name="Suma de Presupuesto Final Aprobado Pliegos Modificación I-II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70A3E8-1E0A-464D-9580-BFB2755BDD07}" name="TablaDinámica1" cacheId="5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compact="0" compactData="0" multipleFieldFilters="0">
  <location ref="A3:C26" firstHeaderRow="1" firstDataRow="1" firstDataCol="2"/>
  <pivotFields count="11">
    <pivotField compact="0" outline="0" showAll="0" defaultSubtotal="0"/>
    <pivotField axis="axisRow" compact="0" outline="0" showAll="0" defaultSubtotal="0">
      <items count="12">
        <item x="5"/>
        <item x="0"/>
        <item x="11"/>
        <item x="2"/>
        <item x="4"/>
        <item x="3"/>
        <item x="10"/>
        <item x="6"/>
        <item x="8"/>
        <item x="7"/>
        <item x="9"/>
        <item x="1"/>
      </items>
    </pivotField>
    <pivotField axis="axisRow" compact="0" outline="0" showAll="0" defaultSubtotal="0">
      <items count="22">
        <item x="5"/>
        <item x="2"/>
        <item x="19"/>
        <item x="8"/>
        <item x="9"/>
        <item x="10"/>
        <item x="16"/>
        <item x="17"/>
        <item x="6"/>
        <item x="13"/>
        <item x="1"/>
        <item x="21"/>
        <item x="4"/>
        <item x="20"/>
        <item x="15"/>
        <item x="18"/>
        <item x="12"/>
        <item x="14"/>
        <item x="3"/>
        <item x="0"/>
        <item x="7"/>
        <item x="1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"/>
    <field x="2"/>
  </rowFields>
  <rowItems count="23">
    <i>
      <x/>
      <x v="21"/>
    </i>
    <i>
      <x v="1"/>
      <x v="10"/>
    </i>
    <i r="1">
      <x v="19"/>
    </i>
    <i>
      <x v="2"/>
      <x v="11"/>
    </i>
    <i r="1">
      <x v="13"/>
    </i>
    <i>
      <x v="3"/>
      <x v="12"/>
    </i>
    <i>
      <x v="4"/>
      <x v="5"/>
    </i>
    <i>
      <x v="5"/>
      <x/>
    </i>
    <i r="1">
      <x v="3"/>
    </i>
    <i r="1">
      <x v="4"/>
    </i>
    <i r="1">
      <x v="8"/>
    </i>
    <i r="1">
      <x v="20"/>
    </i>
    <i>
      <x v="6"/>
      <x v="2"/>
    </i>
    <i r="1">
      <x v="15"/>
    </i>
    <i>
      <x v="7"/>
      <x v="16"/>
    </i>
    <i>
      <x v="8"/>
      <x v="14"/>
    </i>
    <i r="1">
      <x v="17"/>
    </i>
    <i>
      <x v="9"/>
      <x v="9"/>
    </i>
    <i>
      <x v="10"/>
      <x v="6"/>
    </i>
    <i r="1">
      <x v="7"/>
    </i>
    <i>
      <x v="11"/>
      <x v="1"/>
    </i>
    <i r="1">
      <x v="18"/>
    </i>
    <i t="grand">
      <x/>
    </i>
  </rowItems>
  <colItems count="1">
    <i/>
  </colItems>
  <dataFields count="1">
    <dataField name="Suma de Presupuesto Final Aprobado Pliegos Modificación I" fld="7" baseField="0" baseItem="0" numFmtId="164"/>
  </dataFields>
  <formats count="11"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field="1" type="button" dataOnly="0" labelOnly="1" outline="0" axis="axisRow" fieldPosition="0"/>
    </format>
    <format dxfId="18">
      <pivotArea field="2" type="button" dataOnly="0" labelOnly="1" outline="0" axis="axisRow" fieldPosition="1"/>
    </format>
    <format dxfId="17">
      <pivotArea dataOnly="0" labelOnly="1" outline="0" axis="axisValues" fieldPosition="0"/>
    </format>
    <format dxfId="16">
      <pivotArea field="1" type="button" dataOnly="0" labelOnly="1" outline="0" axis="axisRow" fieldPosition="0"/>
    </format>
    <format dxfId="15">
      <pivotArea field="2" type="button" dataOnly="0" labelOnly="1" outline="0" axis="axisRow" fieldPosition="1"/>
    </format>
    <format dxfId="14">
      <pivotArea dataOnly="0" labelOnly="1" outline="0" axis="axisValues" fieldPosition="0"/>
    </format>
    <format dxfId="13">
      <pivotArea field="1" type="button" dataOnly="0" labelOnly="1" outline="0" axis="axisRow" fieldPosition="0"/>
    </format>
    <format dxfId="12">
      <pivotArea field="2" type="button" dataOnly="0" labelOnly="1" outline="0" axis="axisRow" fieldPosition="1"/>
    </format>
    <format dxfId="1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Dinámica1" cacheId="5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compact="0" compactData="0" multipleFieldFilters="0">
  <location ref="A3:B27" firstHeaderRow="1" firstDataRow="1" firstDataCol="2"/>
  <pivotFields count="11">
    <pivotField compact="0" outline="0" showAll="0" defaultSubtotal="0"/>
    <pivotField axis="axisRow" compact="0" outline="0" showAll="0" defaultSubtotal="0">
      <items count="13">
        <item x="6"/>
        <item x="0"/>
        <item x="12"/>
        <item x="2"/>
        <item x="5"/>
        <item x="3"/>
        <item x="11"/>
        <item x="7"/>
        <item x="9"/>
        <item x="8"/>
        <item x="10"/>
        <item x="1"/>
        <item x="4"/>
      </items>
    </pivotField>
    <pivotField axis="axisRow" compact="0" outline="0" showAll="0" defaultSubtotal="0">
      <items count="22">
        <item x="5"/>
        <item x="2"/>
        <item x="19"/>
        <item x="8"/>
        <item x="9"/>
        <item x="10"/>
        <item x="16"/>
        <item x="17"/>
        <item x="6"/>
        <item x="13"/>
        <item x="1"/>
        <item x="21"/>
        <item x="4"/>
        <item x="20"/>
        <item x="15"/>
        <item x="18"/>
        <item x="12"/>
        <item x="14"/>
        <item x="3"/>
        <item x="0"/>
        <item x="7"/>
        <item x="1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164" outline="0" subtotalTop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1"/>
    <field x="2"/>
  </rowFields>
  <rowItems count="24">
    <i>
      <x/>
      <x v="21"/>
    </i>
    <i>
      <x v="1"/>
      <x v="10"/>
    </i>
    <i r="1">
      <x v="19"/>
    </i>
    <i>
      <x v="2"/>
      <x v="11"/>
    </i>
    <i r="1">
      <x v="13"/>
    </i>
    <i>
      <x v="3"/>
      <x v="12"/>
    </i>
    <i>
      <x v="4"/>
      <x v="5"/>
    </i>
    <i>
      <x v="5"/>
      <x/>
    </i>
    <i r="1">
      <x v="3"/>
    </i>
    <i r="1">
      <x v="4"/>
    </i>
    <i r="1">
      <x v="8"/>
    </i>
    <i r="1">
      <x v="20"/>
    </i>
    <i>
      <x v="6"/>
      <x v="2"/>
    </i>
    <i r="1">
      <x v="15"/>
    </i>
    <i>
      <x v="7"/>
      <x v="16"/>
    </i>
    <i>
      <x v="8"/>
      <x v="14"/>
    </i>
    <i r="1">
      <x v="17"/>
    </i>
    <i>
      <x v="9"/>
      <x v="9"/>
    </i>
    <i>
      <x v="10"/>
      <x v="6"/>
    </i>
    <i r="1">
      <x v="7"/>
    </i>
    <i>
      <x v="11"/>
      <x v="1"/>
    </i>
    <i r="1">
      <x v="18"/>
    </i>
    <i>
      <x v="12"/>
      <x v="20"/>
    </i>
    <i t="grand">
      <x/>
    </i>
  </rowItems>
  <colItems count="1">
    <i/>
  </colItems>
  <formats count="11">
    <format dxfId="10">
      <pivotArea outline="0" collapsedLevelsAreSubtotals="1" fieldPosition="0"/>
    </format>
    <format dxfId="9">
      <pivotArea dataOnly="0" labelOnly="1" outline="0" axis="axisValues" fieldPosition="0"/>
    </format>
    <format dxfId="8">
      <pivotArea field="1" type="button" dataOnly="0" labelOnly="1" outline="0" axis="axisRow" fieldPosition="0"/>
    </format>
    <format dxfId="7">
      <pivotArea field="2" type="button" dataOnly="0" labelOnly="1" outline="0" axis="axisRow" fieldPosition="1"/>
    </format>
    <format dxfId="6">
      <pivotArea dataOnly="0" labelOnly="1" outline="0" axis="axisValues" fieldPosition="0"/>
    </format>
    <format dxfId="5">
      <pivotArea field="1" type="button" dataOnly="0" labelOnly="1" outline="0" axis="axisRow" fieldPosition="0"/>
    </format>
    <format dxfId="4">
      <pivotArea field="2" type="button" dataOnly="0" labelOnly="1" outline="0" axis="axisRow" fieldPosition="1"/>
    </format>
    <format dxfId="3">
      <pivotArea dataOnly="0" labelOnly="1" outline="0" axis="axisValues" fieldPosition="0"/>
    </format>
    <format dxfId="2">
      <pivotArea field="1" type="button" dataOnly="0" labelOnly="1" outline="0" axis="axisRow" fieldPosition="0"/>
    </format>
    <format dxfId="1">
      <pivotArea field="2" type="button" dataOnly="0" labelOnly="1" outline="0" axis="axisRow" fieldPosition="1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8" dT="2021-09-01T20:38:02.35" personId="{1FC3A32B-5A5E-4E2B-A1CB-1C223FC0FBE0}" id="{7F46C57A-774A-43E2-A8B9-3B561078C867}">
    <text>Ellos pedían $19.569m, pero las necesidades reales son $31.231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020E2-78A0-43AA-BA6F-7CDEDB22D5A0}">
  <dimension ref="A2:C199"/>
  <sheetViews>
    <sheetView showGridLines="0" workbookViewId="0">
      <selection activeCell="C3" sqref="C3"/>
    </sheetView>
  </sheetViews>
  <sheetFormatPr baseColWidth="10" defaultRowHeight="15"/>
  <cols>
    <col min="1" max="1" width="54.42578125" style="20" customWidth="1"/>
    <col min="2" max="2" width="74.140625" style="20" customWidth="1"/>
    <col min="3" max="3" width="20.42578125" style="47" bestFit="1" customWidth="1"/>
    <col min="4" max="16384" width="11.42578125" style="19"/>
  </cols>
  <sheetData>
    <row r="2" spans="1:3" s="13" customFormat="1" ht="31.5">
      <c r="A2" s="48" t="s">
        <v>332</v>
      </c>
      <c r="B2" s="48" t="s">
        <v>2</v>
      </c>
      <c r="C2" s="49" t="s">
        <v>341</v>
      </c>
    </row>
    <row r="3" spans="1:3" ht="30" customHeight="1">
      <c r="A3" s="157" t="s">
        <v>60</v>
      </c>
      <c r="B3" s="50" t="s">
        <v>64</v>
      </c>
      <c r="C3" s="51">
        <v>0</v>
      </c>
    </row>
    <row r="4" spans="1:3">
      <c r="A4" s="157"/>
      <c r="B4" s="50" t="s">
        <v>62</v>
      </c>
      <c r="C4" s="51">
        <v>8676618639</v>
      </c>
    </row>
    <row r="5" spans="1:3">
      <c r="A5" s="157"/>
      <c r="B5" s="50" t="s">
        <v>63</v>
      </c>
      <c r="C5" s="51">
        <v>1897640186</v>
      </c>
    </row>
    <row r="6" spans="1:3">
      <c r="A6" s="157"/>
      <c r="B6" s="50" t="s">
        <v>65</v>
      </c>
      <c r="C6" s="51">
        <v>5715690724</v>
      </c>
    </row>
    <row r="7" spans="1:3">
      <c r="A7" s="157"/>
      <c r="B7" s="50" t="s">
        <v>61</v>
      </c>
      <c r="C7" s="51">
        <v>9740065621</v>
      </c>
    </row>
    <row r="8" spans="1:3" ht="30" customHeight="1">
      <c r="A8" s="157" t="s">
        <v>40</v>
      </c>
      <c r="B8" s="50" t="s">
        <v>42</v>
      </c>
      <c r="C8" s="51">
        <v>5216791011</v>
      </c>
    </row>
    <row r="9" spans="1:3">
      <c r="A9" s="157"/>
      <c r="B9" s="50" t="s">
        <v>41</v>
      </c>
      <c r="C9" s="51">
        <v>3003238665</v>
      </c>
    </row>
    <row r="10" spans="1:3" ht="30" customHeight="1">
      <c r="A10" s="157" t="s">
        <v>234</v>
      </c>
      <c r="B10" s="50" t="s">
        <v>219</v>
      </c>
      <c r="C10" s="51">
        <v>7008782653</v>
      </c>
    </row>
    <row r="11" spans="1:3">
      <c r="A11" s="157"/>
      <c r="B11" s="50" t="s">
        <v>243</v>
      </c>
      <c r="C11" s="51">
        <v>0</v>
      </c>
    </row>
    <row r="12" spans="1:3">
      <c r="A12" s="157"/>
      <c r="B12" s="50" t="s">
        <v>213</v>
      </c>
      <c r="C12" s="51">
        <v>0</v>
      </c>
    </row>
    <row r="13" spans="1:3">
      <c r="A13" s="157"/>
      <c r="B13" s="50" t="s">
        <v>244</v>
      </c>
      <c r="C13" s="51">
        <v>0</v>
      </c>
    </row>
    <row r="14" spans="1:3">
      <c r="A14" s="157"/>
      <c r="B14" s="50" t="s">
        <v>245</v>
      </c>
      <c r="C14" s="51">
        <v>4980755271.6800003</v>
      </c>
    </row>
    <row r="15" spans="1:3">
      <c r="A15" s="157"/>
      <c r="B15" s="50" t="s">
        <v>231</v>
      </c>
      <c r="C15" s="51">
        <v>0</v>
      </c>
    </row>
    <row r="16" spans="1:3" ht="30">
      <c r="A16" s="157"/>
      <c r="B16" s="50" t="s">
        <v>237</v>
      </c>
      <c r="C16" s="51">
        <v>20485127194</v>
      </c>
    </row>
    <row r="17" spans="1:3" ht="30">
      <c r="A17" s="157"/>
      <c r="B17" s="50" t="s">
        <v>240</v>
      </c>
      <c r="C17" s="51">
        <v>0</v>
      </c>
    </row>
    <row r="18" spans="1:3" ht="30">
      <c r="A18" s="157"/>
      <c r="B18" s="50" t="s">
        <v>238</v>
      </c>
      <c r="C18" s="51">
        <v>77186026436.608002</v>
      </c>
    </row>
    <row r="19" spans="1:3" ht="30">
      <c r="A19" s="157"/>
      <c r="B19" s="50" t="s">
        <v>235</v>
      </c>
      <c r="C19" s="51">
        <v>6083285989.9519997</v>
      </c>
    </row>
    <row r="20" spans="1:3">
      <c r="A20" s="157"/>
      <c r="B20" s="50" t="s">
        <v>236</v>
      </c>
      <c r="C20" s="51">
        <v>22494343432.832001</v>
      </c>
    </row>
    <row r="21" spans="1:3">
      <c r="A21" s="157"/>
      <c r="B21" s="50" t="s">
        <v>239</v>
      </c>
      <c r="C21" s="51">
        <v>0</v>
      </c>
    </row>
    <row r="22" spans="1:3">
      <c r="A22" s="157"/>
      <c r="B22" s="50" t="s">
        <v>241</v>
      </c>
      <c r="C22" s="51">
        <v>757760000</v>
      </c>
    </row>
    <row r="23" spans="1:3" ht="30">
      <c r="A23" s="157"/>
      <c r="B23" s="50" t="s">
        <v>242</v>
      </c>
      <c r="C23" s="51">
        <v>4061586172.928</v>
      </c>
    </row>
    <row r="24" spans="1:3">
      <c r="A24" s="157"/>
      <c r="B24" s="50" t="s">
        <v>232</v>
      </c>
      <c r="C24" s="51">
        <v>403200000</v>
      </c>
    </row>
    <row r="25" spans="1:3" ht="30">
      <c r="A25" s="52" t="s">
        <v>107</v>
      </c>
      <c r="B25" s="50" t="s">
        <v>108</v>
      </c>
      <c r="C25" s="51">
        <v>130000000000</v>
      </c>
    </row>
    <row r="26" spans="1:3" ht="30" customHeight="1">
      <c r="A26" s="157" t="s">
        <v>109</v>
      </c>
      <c r="B26" s="50" t="s">
        <v>103</v>
      </c>
      <c r="C26" s="51">
        <v>2290706254</v>
      </c>
    </row>
    <row r="27" spans="1:3">
      <c r="A27" s="157"/>
      <c r="B27" s="50" t="s">
        <v>110</v>
      </c>
      <c r="C27" s="51">
        <v>1914624156</v>
      </c>
    </row>
    <row r="28" spans="1:3">
      <c r="A28" s="157"/>
      <c r="B28" s="50" t="s">
        <v>83</v>
      </c>
      <c r="C28" s="51">
        <v>0</v>
      </c>
    </row>
    <row r="29" spans="1:3">
      <c r="A29" s="157"/>
      <c r="B29" s="50" t="s">
        <v>100</v>
      </c>
      <c r="C29" s="51">
        <v>691065000</v>
      </c>
    </row>
    <row r="30" spans="1:3" ht="45" customHeight="1">
      <c r="A30" s="157" t="s">
        <v>113</v>
      </c>
      <c r="B30" s="50" t="s">
        <v>128</v>
      </c>
      <c r="C30" s="51"/>
    </row>
    <row r="31" spans="1:3">
      <c r="A31" s="157"/>
      <c r="B31" s="50" t="s">
        <v>118</v>
      </c>
      <c r="C31" s="51">
        <v>19569000000</v>
      </c>
    </row>
    <row r="32" spans="1:3">
      <c r="A32" s="157"/>
      <c r="B32" s="50" t="s">
        <v>114</v>
      </c>
      <c r="C32" s="51">
        <v>0</v>
      </c>
    </row>
    <row r="33" spans="1:3" ht="30">
      <c r="A33" s="157"/>
      <c r="B33" s="50" t="s">
        <v>132</v>
      </c>
      <c r="C33" s="51">
        <v>1500000000</v>
      </c>
    </row>
    <row r="34" spans="1:3">
      <c r="A34" s="157"/>
      <c r="B34" s="50" t="s">
        <v>137</v>
      </c>
      <c r="C34" s="51">
        <v>200000000</v>
      </c>
    </row>
    <row r="35" spans="1:3" ht="30">
      <c r="A35" s="157"/>
      <c r="B35" s="50" t="s">
        <v>115</v>
      </c>
      <c r="C35" s="51">
        <v>2500000000</v>
      </c>
    </row>
    <row r="36" spans="1:3">
      <c r="A36" s="157"/>
      <c r="B36" s="50" t="s">
        <v>130</v>
      </c>
      <c r="C36" s="51"/>
    </row>
    <row r="37" spans="1:3" ht="30">
      <c r="A37" s="157"/>
      <c r="B37" s="50" t="s">
        <v>134</v>
      </c>
      <c r="C37" s="51">
        <v>3016033218</v>
      </c>
    </row>
    <row r="38" spans="1:3">
      <c r="A38" s="157"/>
      <c r="B38" s="50" t="s">
        <v>124</v>
      </c>
      <c r="C38" s="51"/>
    </row>
    <row r="39" spans="1:3">
      <c r="A39" s="157"/>
      <c r="B39" s="50" t="s">
        <v>125</v>
      </c>
      <c r="C39" s="51">
        <v>3420461213</v>
      </c>
    </row>
    <row r="40" spans="1:3">
      <c r="A40" s="157"/>
      <c r="B40" s="50" t="s">
        <v>136</v>
      </c>
      <c r="C40" s="51">
        <v>8782000000</v>
      </c>
    </row>
    <row r="41" spans="1:3">
      <c r="A41" s="157"/>
      <c r="B41" s="50" t="s">
        <v>135</v>
      </c>
      <c r="C41" s="51">
        <v>3093750000</v>
      </c>
    </row>
    <row r="42" spans="1:3">
      <c r="A42" s="157"/>
      <c r="B42" s="50" t="s">
        <v>131</v>
      </c>
      <c r="C42" s="51"/>
    </row>
    <row r="43" spans="1:3">
      <c r="A43" s="157"/>
      <c r="B43" s="50" t="s">
        <v>121</v>
      </c>
      <c r="C43" s="51">
        <v>23969865265</v>
      </c>
    </row>
    <row r="44" spans="1:3">
      <c r="A44" s="157"/>
      <c r="B44" s="50" t="s">
        <v>129</v>
      </c>
      <c r="C44" s="51"/>
    </row>
    <row r="45" spans="1:3">
      <c r="A45" s="52" t="s">
        <v>200</v>
      </c>
      <c r="B45" s="50" t="s">
        <v>200</v>
      </c>
      <c r="C45" s="51">
        <v>4169638635</v>
      </c>
    </row>
    <row r="46" spans="1:3">
      <c r="A46" s="157" t="s">
        <v>201</v>
      </c>
      <c r="B46" s="50" t="s">
        <v>202</v>
      </c>
      <c r="C46" s="51">
        <v>0</v>
      </c>
    </row>
    <row r="47" spans="1:3">
      <c r="A47" s="157"/>
      <c r="B47" s="50" t="s">
        <v>203</v>
      </c>
      <c r="C47" s="51">
        <v>0</v>
      </c>
    </row>
    <row r="48" spans="1:3">
      <c r="A48" s="157"/>
      <c r="B48" s="50" t="s">
        <v>205</v>
      </c>
      <c r="C48" s="51">
        <v>1317318789</v>
      </c>
    </row>
    <row r="49" spans="1:3">
      <c r="A49" s="157"/>
      <c r="B49" s="50" t="s">
        <v>204</v>
      </c>
      <c r="C49" s="51">
        <v>1200000000</v>
      </c>
    </row>
    <row r="50" spans="1:3">
      <c r="A50" s="157" t="s">
        <v>66</v>
      </c>
      <c r="B50" s="50" t="s">
        <v>76</v>
      </c>
      <c r="C50" s="51">
        <v>69033073429</v>
      </c>
    </row>
    <row r="51" spans="1:3">
      <c r="A51" s="157"/>
      <c r="B51" s="50" t="s">
        <v>84</v>
      </c>
      <c r="C51" s="51"/>
    </row>
    <row r="52" spans="1:3">
      <c r="A52" s="157"/>
      <c r="B52" s="50" t="s">
        <v>85</v>
      </c>
      <c r="C52" s="51"/>
    </row>
    <row r="53" spans="1:3">
      <c r="A53" s="157"/>
      <c r="B53" s="50" t="s">
        <v>87</v>
      </c>
      <c r="C53" s="51"/>
    </row>
    <row r="54" spans="1:3">
      <c r="A54" s="157"/>
      <c r="B54" s="50" t="s">
        <v>89</v>
      </c>
      <c r="C54" s="51"/>
    </row>
    <row r="55" spans="1:3">
      <c r="A55" s="157"/>
      <c r="B55" s="50" t="s">
        <v>86</v>
      </c>
      <c r="C55" s="51"/>
    </row>
    <row r="56" spans="1:3">
      <c r="A56" s="157"/>
      <c r="B56" s="50" t="s">
        <v>88</v>
      </c>
      <c r="C56" s="51"/>
    </row>
    <row r="57" spans="1:3">
      <c r="A57" s="157"/>
      <c r="B57" s="50" t="s">
        <v>73</v>
      </c>
      <c r="C57" s="51">
        <v>10232759158</v>
      </c>
    </row>
    <row r="58" spans="1:3">
      <c r="A58" s="157"/>
      <c r="B58" s="50" t="s">
        <v>79</v>
      </c>
      <c r="C58" s="51">
        <v>0</v>
      </c>
    </row>
    <row r="59" spans="1:3">
      <c r="A59" s="157"/>
      <c r="B59" s="50" t="s">
        <v>72</v>
      </c>
      <c r="C59" s="51">
        <v>0</v>
      </c>
    </row>
    <row r="60" spans="1:3">
      <c r="A60" s="157"/>
      <c r="B60" s="50" t="s">
        <v>82</v>
      </c>
      <c r="C60" s="51">
        <v>28208248131</v>
      </c>
    </row>
    <row r="61" spans="1:3">
      <c r="A61" s="157"/>
      <c r="B61" s="50" t="s">
        <v>75</v>
      </c>
      <c r="C61" s="51">
        <v>2533090886</v>
      </c>
    </row>
    <row r="62" spans="1:3">
      <c r="A62" s="157"/>
      <c r="B62" s="50" t="s">
        <v>68</v>
      </c>
      <c r="C62" s="51">
        <v>2008038308</v>
      </c>
    </row>
    <row r="63" spans="1:3">
      <c r="A63" s="157"/>
      <c r="B63" s="50" t="s">
        <v>70</v>
      </c>
      <c r="C63" s="51">
        <v>2108460978</v>
      </c>
    </row>
    <row r="64" spans="1:3">
      <c r="A64" s="157"/>
      <c r="B64" s="50" t="s">
        <v>81</v>
      </c>
      <c r="C64" s="51">
        <v>2482264900</v>
      </c>
    </row>
    <row r="65" spans="1:3">
      <c r="A65" s="157"/>
      <c r="B65" s="50" t="s">
        <v>74</v>
      </c>
      <c r="C65" s="51">
        <v>0</v>
      </c>
    </row>
    <row r="66" spans="1:3">
      <c r="A66" s="157"/>
      <c r="B66" s="50" t="s">
        <v>77</v>
      </c>
      <c r="C66" s="51">
        <v>1639194804</v>
      </c>
    </row>
    <row r="67" spans="1:3">
      <c r="A67" s="157"/>
      <c r="B67" s="50" t="s">
        <v>78</v>
      </c>
      <c r="C67" s="51">
        <v>2445180720</v>
      </c>
    </row>
    <row r="68" spans="1:3">
      <c r="A68" s="157"/>
      <c r="B68" s="50" t="s">
        <v>67</v>
      </c>
      <c r="C68" s="51">
        <v>33968960000</v>
      </c>
    </row>
    <row r="69" spans="1:3">
      <c r="A69" s="157"/>
      <c r="B69" s="50" t="s">
        <v>69</v>
      </c>
      <c r="C69" s="51">
        <v>26225760000</v>
      </c>
    </row>
    <row r="70" spans="1:3">
      <c r="A70" s="157"/>
      <c r="B70" s="50" t="s">
        <v>71</v>
      </c>
      <c r="C70" s="51">
        <v>11127334667</v>
      </c>
    </row>
    <row r="71" spans="1:3">
      <c r="A71" s="157"/>
      <c r="B71" s="50" t="s">
        <v>80</v>
      </c>
      <c r="C71" s="51">
        <v>16952750000</v>
      </c>
    </row>
    <row r="72" spans="1:3">
      <c r="A72" s="157"/>
      <c r="B72" s="50" t="s">
        <v>83</v>
      </c>
      <c r="C72" s="51">
        <v>0</v>
      </c>
    </row>
    <row r="73" spans="1:3" ht="30" customHeight="1">
      <c r="A73" s="157" t="s">
        <v>167</v>
      </c>
      <c r="B73" s="50" t="s">
        <v>170</v>
      </c>
      <c r="C73" s="51">
        <v>5220684944</v>
      </c>
    </row>
    <row r="74" spans="1:3">
      <c r="A74" s="157"/>
      <c r="B74" s="50" t="s">
        <v>169</v>
      </c>
      <c r="C74" s="51">
        <v>89115600</v>
      </c>
    </row>
    <row r="75" spans="1:3">
      <c r="A75" s="157"/>
      <c r="B75" s="50" t="s">
        <v>171</v>
      </c>
      <c r="C75" s="51">
        <v>3602678176</v>
      </c>
    </row>
    <row r="76" spans="1:3">
      <c r="A76" s="157"/>
      <c r="B76" s="50" t="s">
        <v>168</v>
      </c>
      <c r="C76" s="51">
        <v>3000000000</v>
      </c>
    </row>
    <row r="77" spans="1:3" ht="30" customHeight="1">
      <c r="A77" s="157" t="s">
        <v>33</v>
      </c>
      <c r="B77" s="50" t="s">
        <v>36</v>
      </c>
      <c r="C77" s="51">
        <v>0</v>
      </c>
    </row>
    <row r="78" spans="1:3">
      <c r="A78" s="157"/>
      <c r="B78" s="50" t="s">
        <v>38</v>
      </c>
      <c r="C78" s="51">
        <v>253016268</v>
      </c>
    </row>
    <row r="79" spans="1:3">
      <c r="A79" s="157"/>
      <c r="B79" s="50" t="s">
        <v>34</v>
      </c>
      <c r="C79" s="51">
        <v>4952213617</v>
      </c>
    </row>
    <row r="80" spans="1:3" ht="30">
      <c r="A80" s="157"/>
      <c r="B80" s="50" t="s">
        <v>37</v>
      </c>
      <c r="C80" s="51">
        <v>4829740122</v>
      </c>
    </row>
    <row r="81" spans="1:3" ht="30" customHeight="1">
      <c r="A81" s="157" t="s">
        <v>258</v>
      </c>
      <c r="B81" s="50" t="s">
        <v>268</v>
      </c>
      <c r="C81" s="51"/>
    </row>
    <row r="82" spans="1:3">
      <c r="A82" s="157"/>
      <c r="B82" s="50" t="s">
        <v>259</v>
      </c>
      <c r="C82" s="51">
        <v>1536000000</v>
      </c>
    </row>
    <row r="83" spans="1:3">
      <c r="A83" s="157"/>
      <c r="B83" s="50" t="s">
        <v>264</v>
      </c>
      <c r="C83" s="51">
        <v>2560000000</v>
      </c>
    </row>
    <row r="84" spans="1:3">
      <c r="A84" s="157"/>
      <c r="B84" s="50" t="s">
        <v>263</v>
      </c>
      <c r="C84" s="51">
        <v>4096000000</v>
      </c>
    </row>
    <row r="85" spans="1:3">
      <c r="A85" s="157"/>
      <c r="B85" s="50" t="s">
        <v>261</v>
      </c>
      <c r="C85" s="51">
        <v>6399441256</v>
      </c>
    </row>
    <row r="86" spans="1:3">
      <c r="A86" s="157"/>
      <c r="B86" s="50" t="s">
        <v>260</v>
      </c>
      <c r="C86" s="51">
        <v>1000000000</v>
      </c>
    </row>
    <row r="87" spans="1:3">
      <c r="A87" s="157"/>
      <c r="B87" s="50" t="s">
        <v>269</v>
      </c>
      <c r="C87" s="51">
        <v>1171338383</v>
      </c>
    </row>
    <row r="88" spans="1:3">
      <c r="A88" s="157"/>
      <c r="B88" s="50" t="s">
        <v>262</v>
      </c>
      <c r="C88" s="51">
        <v>1233658429</v>
      </c>
    </row>
    <row r="89" spans="1:3">
      <c r="A89" s="157"/>
      <c r="B89" s="50" t="s">
        <v>265</v>
      </c>
      <c r="C89" s="51"/>
    </row>
    <row r="90" spans="1:3">
      <c r="A90" s="157"/>
      <c r="B90" s="50" t="s">
        <v>266</v>
      </c>
      <c r="C90" s="51">
        <v>12000000000</v>
      </c>
    </row>
    <row r="91" spans="1:3">
      <c r="A91" s="157"/>
      <c r="B91" s="50" t="s">
        <v>267</v>
      </c>
      <c r="C91" s="51"/>
    </row>
    <row r="92" spans="1:3" ht="45" customHeight="1">
      <c r="A92" s="157" t="s">
        <v>54</v>
      </c>
      <c r="B92" s="50" t="s">
        <v>55</v>
      </c>
      <c r="C92" s="51"/>
    </row>
    <row r="93" spans="1:3">
      <c r="A93" s="157"/>
      <c r="B93" s="50" t="s">
        <v>56</v>
      </c>
      <c r="C93" s="51">
        <v>6000000000</v>
      </c>
    </row>
    <row r="94" spans="1:3">
      <c r="A94" s="157" t="s">
        <v>247</v>
      </c>
      <c r="B94" s="50" t="s">
        <v>248</v>
      </c>
      <c r="C94" s="51">
        <v>4096000000</v>
      </c>
    </row>
    <row r="95" spans="1:3">
      <c r="A95" s="157"/>
      <c r="B95" s="50" t="s">
        <v>250</v>
      </c>
      <c r="C95" s="51">
        <v>4145511074</v>
      </c>
    </row>
    <row r="96" spans="1:3">
      <c r="A96" s="157"/>
      <c r="B96" s="50" t="s">
        <v>251</v>
      </c>
      <c r="C96" s="51">
        <v>6144000000</v>
      </c>
    </row>
    <row r="97" spans="1:3">
      <c r="A97" s="157"/>
      <c r="B97" s="50" t="s">
        <v>249</v>
      </c>
      <c r="C97" s="51">
        <v>8711344962</v>
      </c>
    </row>
    <row r="98" spans="1:3">
      <c r="A98" s="157"/>
      <c r="B98" s="50" t="s">
        <v>254</v>
      </c>
      <c r="C98" s="51">
        <v>13027182229.418667</v>
      </c>
    </row>
    <row r="99" spans="1:3">
      <c r="A99" s="157"/>
      <c r="B99" s="50" t="s">
        <v>253</v>
      </c>
      <c r="C99" s="51">
        <v>91708505301</v>
      </c>
    </row>
    <row r="100" spans="1:3">
      <c r="A100" s="157"/>
      <c r="B100" s="50" t="s">
        <v>257</v>
      </c>
      <c r="C100" s="51">
        <v>5172361779</v>
      </c>
    </row>
    <row r="101" spans="1:3">
      <c r="A101" s="157"/>
      <c r="B101" s="50" t="s">
        <v>252</v>
      </c>
      <c r="C101" s="51">
        <v>9216000000</v>
      </c>
    </row>
    <row r="102" spans="1:3">
      <c r="A102" s="157"/>
      <c r="B102" s="50" t="s">
        <v>255</v>
      </c>
      <c r="C102" s="51">
        <v>9809271086</v>
      </c>
    </row>
    <row r="103" spans="1:3">
      <c r="A103" s="157"/>
      <c r="B103" s="50" t="s">
        <v>256</v>
      </c>
      <c r="C103" s="51">
        <v>2353367943</v>
      </c>
    </row>
    <row r="104" spans="1:3" ht="30" customHeight="1">
      <c r="A104" s="157" t="s">
        <v>191</v>
      </c>
      <c r="B104" s="50" t="s">
        <v>193</v>
      </c>
      <c r="C104" s="51">
        <v>1000000000</v>
      </c>
    </row>
    <row r="105" spans="1:3">
      <c r="A105" s="157"/>
      <c r="B105" s="50" t="s">
        <v>195</v>
      </c>
      <c r="C105" s="51">
        <v>0</v>
      </c>
    </row>
    <row r="106" spans="1:3">
      <c r="A106" s="157"/>
      <c r="B106" s="50" t="s">
        <v>194</v>
      </c>
      <c r="C106" s="51">
        <v>0</v>
      </c>
    </row>
    <row r="107" spans="1:3">
      <c r="A107" s="157"/>
      <c r="B107" s="50" t="s">
        <v>196</v>
      </c>
      <c r="C107" s="51">
        <v>296074818</v>
      </c>
    </row>
    <row r="108" spans="1:3">
      <c r="A108" s="157"/>
      <c r="B108" s="50" t="s">
        <v>192</v>
      </c>
      <c r="C108" s="51">
        <v>8400507062</v>
      </c>
    </row>
    <row r="109" spans="1:3">
      <c r="A109" s="157"/>
      <c r="B109" s="50" t="s">
        <v>197</v>
      </c>
      <c r="C109" s="51">
        <v>667911856</v>
      </c>
    </row>
    <row r="110" spans="1:3" ht="30" customHeight="1">
      <c r="A110" s="157" t="s">
        <v>211</v>
      </c>
      <c r="B110" s="50" t="s">
        <v>219</v>
      </c>
      <c r="C110" s="51">
        <v>16191217347</v>
      </c>
    </row>
    <row r="111" spans="1:3">
      <c r="A111" s="157"/>
      <c r="B111" s="50" t="s">
        <v>226</v>
      </c>
      <c r="C111" s="51">
        <v>0</v>
      </c>
    </row>
    <row r="112" spans="1:3">
      <c r="A112" s="157"/>
      <c r="B112" s="50" t="s">
        <v>215</v>
      </c>
      <c r="C112" s="51">
        <v>0</v>
      </c>
    </row>
    <row r="113" spans="1:3">
      <c r="A113" s="157"/>
      <c r="B113" s="50" t="s">
        <v>213</v>
      </c>
      <c r="C113" s="51">
        <v>3536781971</v>
      </c>
    </row>
    <row r="114" spans="1:3">
      <c r="A114" s="157"/>
      <c r="B114" s="50" t="s">
        <v>214</v>
      </c>
      <c r="C114" s="51">
        <v>392480000</v>
      </c>
    </row>
    <row r="115" spans="1:3" ht="30">
      <c r="A115" s="157"/>
      <c r="B115" s="50" t="s">
        <v>229</v>
      </c>
      <c r="C115" s="51">
        <v>2038710047.744</v>
      </c>
    </row>
    <row r="116" spans="1:3">
      <c r="A116" s="157"/>
      <c r="B116" s="50" t="s">
        <v>228</v>
      </c>
      <c r="C116" s="51">
        <v>0</v>
      </c>
    </row>
    <row r="117" spans="1:3" ht="30">
      <c r="A117" s="157"/>
      <c r="B117" s="50" t="s">
        <v>216</v>
      </c>
      <c r="C117" s="51">
        <v>24989312000</v>
      </c>
    </row>
    <row r="118" spans="1:3">
      <c r="A118" s="157"/>
      <c r="B118" s="50" t="s">
        <v>227</v>
      </c>
      <c r="C118" s="51">
        <v>0</v>
      </c>
    </row>
    <row r="119" spans="1:3" ht="30">
      <c r="A119" s="157"/>
      <c r="B119" s="50" t="s">
        <v>218</v>
      </c>
      <c r="C119" s="51">
        <v>3072000000</v>
      </c>
    </row>
    <row r="120" spans="1:3">
      <c r="A120" s="157"/>
      <c r="B120" s="50" t="s">
        <v>231</v>
      </c>
      <c r="C120" s="51">
        <v>691604283</v>
      </c>
    </row>
    <row r="121" spans="1:3">
      <c r="A121" s="157"/>
      <c r="B121" s="50" t="s">
        <v>221</v>
      </c>
      <c r="C121" s="51">
        <v>0</v>
      </c>
    </row>
    <row r="122" spans="1:3">
      <c r="A122" s="157"/>
      <c r="B122" s="50" t="s">
        <v>217</v>
      </c>
      <c r="C122" s="51">
        <v>1961779200</v>
      </c>
    </row>
    <row r="123" spans="1:3">
      <c r="A123" s="157"/>
      <c r="B123" s="50" t="s">
        <v>220</v>
      </c>
      <c r="C123" s="51">
        <v>1490800000</v>
      </c>
    </row>
    <row r="124" spans="1:3">
      <c r="A124" s="157"/>
      <c r="B124" s="50" t="s">
        <v>230</v>
      </c>
      <c r="C124" s="51">
        <v>100000000</v>
      </c>
    </row>
    <row r="125" spans="1:3">
      <c r="A125" s="157"/>
      <c r="B125" s="50" t="s">
        <v>223</v>
      </c>
      <c r="C125" s="51">
        <v>337510400</v>
      </c>
    </row>
    <row r="126" spans="1:3">
      <c r="A126" s="157"/>
      <c r="B126" s="50" t="s">
        <v>224</v>
      </c>
      <c r="C126" s="51">
        <v>2474049280</v>
      </c>
    </row>
    <row r="127" spans="1:3">
      <c r="A127" s="157"/>
      <c r="B127" s="50" t="s">
        <v>232</v>
      </c>
      <c r="C127" s="51">
        <v>4000000000</v>
      </c>
    </row>
    <row r="128" spans="1:3">
      <c r="A128" s="157"/>
      <c r="B128" s="50" t="s">
        <v>233</v>
      </c>
      <c r="C128" s="51">
        <v>0</v>
      </c>
    </row>
    <row r="129" spans="1:3">
      <c r="A129" s="157"/>
      <c r="B129" s="50" t="s">
        <v>222</v>
      </c>
      <c r="C129" s="51">
        <v>3900088320</v>
      </c>
    </row>
    <row r="130" spans="1:3">
      <c r="A130" s="157"/>
      <c r="B130" s="50" t="s">
        <v>212</v>
      </c>
      <c r="C130" s="51">
        <v>1612800000</v>
      </c>
    </row>
    <row r="131" spans="1:3">
      <c r="A131" s="157"/>
      <c r="B131" s="50" t="s">
        <v>225</v>
      </c>
      <c r="C131" s="51">
        <v>0</v>
      </c>
    </row>
    <row r="132" spans="1:3">
      <c r="A132" s="157" t="s">
        <v>157</v>
      </c>
      <c r="B132" s="50" t="s">
        <v>162</v>
      </c>
      <c r="C132" s="51">
        <v>3915122595</v>
      </c>
    </row>
    <row r="133" spans="1:3">
      <c r="A133" s="157"/>
      <c r="B133" s="50" t="s">
        <v>159</v>
      </c>
      <c r="C133" s="51">
        <v>10726510219</v>
      </c>
    </row>
    <row r="134" spans="1:3">
      <c r="A134" s="157"/>
      <c r="B134" s="50" t="s">
        <v>163</v>
      </c>
      <c r="C134" s="51">
        <v>1833980036</v>
      </c>
    </row>
    <row r="135" spans="1:3">
      <c r="A135" s="157"/>
      <c r="B135" s="50" t="s">
        <v>161</v>
      </c>
      <c r="C135" s="51">
        <v>293845165</v>
      </c>
    </row>
    <row r="136" spans="1:3">
      <c r="A136" s="157"/>
      <c r="B136" s="50" t="s">
        <v>158</v>
      </c>
      <c r="C136" s="51">
        <v>22356098131</v>
      </c>
    </row>
    <row r="137" spans="1:3">
      <c r="A137" s="157"/>
      <c r="B137" s="50" t="s">
        <v>165</v>
      </c>
      <c r="C137" s="51">
        <v>0</v>
      </c>
    </row>
    <row r="138" spans="1:3">
      <c r="A138" s="157"/>
      <c r="B138" s="50" t="s">
        <v>160</v>
      </c>
      <c r="C138" s="51">
        <v>874443854</v>
      </c>
    </row>
    <row r="139" spans="1:3">
      <c r="A139" s="157" t="s">
        <v>173</v>
      </c>
      <c r="B139" s="50" t="s">
        <v>186</v>
      </c>
      <c r="C139" s="51">
        <v>118128640</v>
      </c>
    </row>
    <row r="140" spans="1:3">
      <c r="A140" s="157"/>
      <c r="B140" s="50" t="s">
        <v>182</v>
      </c>
      <c r="C140" s="51">
        <v>563496960</v>
      </c>
    </row>
    <row r="141" spans="1:3">
      <c r="A141" s="157"/>
      <c r="B141" s="50" t="s">
        <v>180</v>
      </c>
      <c r="C141" s="51">
        <v>2065715232.7679999</v>
      </c>
    </row>
    <row r="142" spans="1:3" ht="30">
      <c r="A142" s="157"/>
      <c r="B142" s="50" t="s">
        <v>185</v>
      </c>
      <c r="C142" s="51">
        <v>68044391.423999995</v>
      </c>
    </row>
    <row r="143" spans="1:3">
      <c r="A143" s="157"/>
      <c r="B143" s="50" t="s">
        <v>189</v>
      </c>
      <c r="C143" s="51">
        <v>101649495</v>
      </c>
    </row>
    <row r="144" spans="1:3">
      <c r="A144" s="157"/>
      <c r="B144" s="50" t="s">
        <v>176</v>
      </c>
      <c r="C144" s="51">
        <v>1100000000</v>
      </c>
    </row>
    <row r="145" spans="1:3">
      <c r="A145" s="157"/>
      <c r="B145" s="50" t="s">
        <v>177</v>
      </c>
      <c r="C145" s="51">
        <v>0</v>
      </c>
    </row>
    <row r="146" spans="1:3">
      <c r="A146" s="157"/>
      <c r="B146" s="50" t="s">
        <v>174</v>
      </c>
      <c r="C146" s="51">
        <v>0</v>
      </c>
    </row>
    <row r="147" spans="1:3">
      <c r="A147" s="157"/>
      <c r="B147" s="50" t="s">
        <v>188</v>
      </c>
      <c r="C147" s="51">
        <v>1412000000</v>
      </c>
    </row>
    <row r="148" spans="1:3">
      <c r="A148" s="157"/>
      <c r="B148" s="50" t="s">
        <v>175</v>
      </c>
      <c r="C148" s="51">
        <v>627690407</v>
      </c>
    </row>
    <row r="149" spans="1:3">
      <c r="A149" s="157"/>
      <c r="B149" s="50" t="s">
        <v>190</v>
      </c>
      <c r="C149" s="51">
        <v>14155996844.744001</v>
      </c>
    </row>
    <row r="150" spans="1:3">
      <c r="A150" s="157"/>
      <c r="B150" s="50" t="s">
        <v>178</v>
      </c>
      <c r="C150" s="51">
        <v>477184000</v>
      </c>
    </row>
    <row r="151" spans="1:3">
      <c r="A151" s="157"/>
      <c r="B151" s="50" t="s">
        <v>179</v>
      </c>
      <c r="C151" s="51">
        <v>935410380.80000007</v>
      </c>
    </row>
    <row r="152" spans="1:3">
      <c r="A152" s="157"/>
      <c r="B152" s="50" t="s">
        <v>184</v>
      </c>
      <c r="C152" s="51">
        <v>133450598.40000001</v>
      </c>
    </row>
    <row r="153" spans="1:3">
      <c r="A153" s="157"/>
      <c r="B153" s="50" t="s">
        <v>187</v>
      </c>
      <c r="C153" s="51">
        <v>0</v>
      </c>
    </row>
    <row r="154" spans="1:3">
      <c r="A154" s="157"/>
      <c r="B154" s="50" t="s">
        <v>181</v>
      </c>
      <c r="C154" s="51">
        <v>324443684.86400002</v>
      </c>
    </row>
    <row r="155" spans="1:3">
      <c r="A155" s="157"/>
      <c r="B155" s="50" t="s">
        <v>183</v>
      </c>
      <c r="C155" s="51">
        <v>0</v>
      </c>
    </row>
    <row r="156" spans="1:3" ht="30" customHeight="1">
      <c r="A156" s="157" t="s">
        <v>43</v>
      </c>
      <c r="B156" s="50" t="s">
        <v>51</v>
      </c>
      <c r="C156" s="51">
        <v>0</v>
      </c>
    </row>
    <row r="157" spans="1:3">
      <c r="A157" s="157"/>
      <c r="B157" s="50" t="s">
        <v>50</v>
      </c>
      <c r="C157" s="51">
        <v>3728196837</v>
      </c>
    </row>
    <row r="158" spans="1:3">
      <c r="A158" s="157"/>
      <c r="B158" s="50" t="s">
        <v>48</v>
      </c>
      <c r="C158" s="51">
        <v>6616500785</v>
      </c>
    </row>
    <row r="159" spans="1:3">
      <c r="A159" s="157"/>
      <c r="B159" s="50" t="s">
        <v>44</v>
      </c>
      <c r="C159" s="51">
        <v>4157317697</v>
      </c>
    </row>
    <row r="160" spans="1:3">
      <c r="A160" s="157"/>
      <c r="B160" s="50" t="s">
        <v>46</v>
      </c>
      <c r="C160" s="51">
        <v>4633571330</v>
      </c>
    </row>
    <row r="161" spans="1:3" ht="30" customHeight="1">
      <c r="A161" s="157" t="s">
        <v>11</v>
      </c>
      <c r="B161" s="50" t="s">
        <v>15</v>
      </c>
      <c r="C161" s="51">
        <v>2118515171</v>
      </c>
    </row>
    <row r="162" spans="1:3">
      <c r="A162" s="157"/>
      <c r="B162" s="50" t="s">
        <v>28</v>
      </c>
      <c r="C162" s="51">
        <v>654391321</v>
      </c>
    </row>
    <row r="163" spans="1:3">
      <c r="A163" s="157"/>
      <c r="B163" s="50" t="s">
        <v>12</v>
      </c>
      <c r="C163" s="51">
        <v>2767969759</v>
      </c>
    </row>
    <row r="164" spans="1:3">
      <c r="A164" s="157"/>
      <c r="B164" s="50" t="s">
        <v>19</v>
      </c>
      <c r="C164" s="51">
        <v>2510041568</v>
      </c>
    </row>
    <row r="165" spans="1:3">
      <c r="A165" s="157"/>
      <c r="B165" s="50" t="s">
        <v>17</v>
      </c>
      <c r="C165" s="51">
        <v>420615184</v>
      </c>
    </row>
    <row r="166" spans="1:3">
      <c r="A166" s="157"/>
      <c r="B166" s="50" t="s">
        <v>32</v>
      </c>
      <c r="C166" s="51">
        <v>1948286320</v>
      </c>
    </row>
    <row r="167" spans="1:3">
      <c r="A167" s="157"/>
      <c r="B167" s="50" t="s">
        <v>26</v>
      </c>
      <c r="C167" s="51">
        <v>0</v>
      </c>
    </row>
    <row r="168" spans="1:3">
      <c r="A168" s="157"/>
      <c r="B168" s="50" t="s">
        <v>25</v>
      </c>
      <c r="C168" s="51">
        <v>348662777</v>
      </c>
    </row>
    <row r="169" spans="1:3">
      <c r="A169" s="157"/>
      <c r="B169" s="50" t="s">
        <v>14</v>
      </c>
      <c r="C169" s="51">
        <v>696251799</v>
      </c>
    </row>
    <row r="170" spans="1:3">
      <c r="A170" s="157"/>
      <c r="B170" s="50" t="s">
        <v>21</v>
      </c>
      <c r="C170" s="51">
        <v>222503731</v>
      </c>
    </row>
    <row r="171" spans="1:3">
      <c r="A171" s="157"/>
      <c r="B171" s="50" t="s">
        <v>30</v>
      </c>
      <c r="C171" s="51">
        <v>1126400000</v>
      </c>
    </row>
    <row r="172" spans="1:3">
      <c r="A172" s="157"/>
      <c r="B172" s="50" t="s">
        <v>206</v>
      </c>
      <c r="C172" s="51">
        <v>0</v>
      </c>
    </row>
    <row r="173" spans="1:3">
      <c r="A173" s="157"/>
      <c r="B173" s="50" t="s">
        <v>23</v>
      </c>
      <c r="C173" s="51">
        <v>683438309</v>
      </c>
    </row>
    <row r="174" spans="1:3" ht="45" customHeight="1">
      <c r="A174" s="157" t="s">
        <v>90</v>
      </c>
      <c r="B174" s="50" t="s">
        <v>93</v>
      </c>
      <c r="C174" s="51">
        <v>3323071200</v>
      </c>
    </row>
    <row r="175" spans="1:3">
      <c r="A175" s="157"/>
      <c r="B175" s="50" t="s">
        <v>102</v>
      </c>
      <c r="C175" s="51">
        <v>2357929080</v>
      </c>
    </row>
    <row r="176" spans="1:3">
      <c r="A176" s="157"/>
      <c r="B176" s="50" t="s">
        <v>98</v>
      </c>
      <c r="C176" s="51">
        <v>2201133306</v>
      </c>
    </row>
    <row r="177" spans="1:3">
      <c r="A177" s="157"/>
      <c r="B177" s="50" t="s">
        <v>91</v>
      </c>
      <c r="C177" s="51"/>
    </row>
    <row r="178" spans="1:3">
      <c r="A178" s="157"/>
      <c r="B178" s="50" t="s">
        <v>95</v>
      </c>
      <c r="C178" s="51">
        <v>303202678990</v>
      </c>
    </row>
    <row r="179" spans="1:3">
      <c r="A179" s="157"/>
      <c r="B179" s="50" t="s">
        <v>101</v>
      </c>
      <c r="C179" s="51">
        <v>1858622965</v>
      </c>
    </row>
    <row r="180" spans="1:3">
      <c r="A180" s="157"/>
      <c r="B180" s="50" t="s">
        <v>99</v>
      </c>
      <c r="C180" s="51"/>
    </row>
    <row r="181" spans="1:3">
      <c r="A181" s="157"/>
      <c r="B181" s="50" t="s">
        <v>94</v>
      </c>
      <c r="C181" s="51">
        <v>227084732</v>
      </c>
    </row>
    <row r="182" spans="1:3">
      <c r="A182" s="157"/>
      <c r="B182" s="50" t="s">
        <v>92</v>
      </c>
      <c r="C182" s="51">
        <v>300850054</v>
      </c>
    </row>
    <row r="183" spans="1:3">
      <c r="A183" s="157"/>
      <c r="B183" s="50" t="s">
        <v>96</v>
      </c>
      <c r="C183" s="51">
        <v>12275055770</v>
      </c>
    </row>
    <row r="184" spans="1:3">
      <c r="A184" s="157"/>
      <c r="B184" s="50" t="s">
        <v>106</v>
      </c>
      <c r="C184" s="51">
        <v>513520908</v>
      </c>
    </row>
    <row r="185" spans="1:3">
      <c r="A185" s="157"/>
      <c r="B185" s="50" t="s">
        <v>103</v>
      </c>
      <c r="C185" s="51">
        <v>0</v>
      </c>
    </row>
    <row r="186" spans="1:3">
      <c r="A186" s="157"/>
      <c r="B186" s="50" t="s">
        <v>97</v>
      </c>
      <c r="C186" s="51">
        <v>1777901915</v>
      </c>
    </row>
    <row r="187" spans="1:3">
      <c r="A187" s="157"/>
      <c r="B187" s="50" t="s">
        <v>104</v>
      </c>
      <c r="C187" s="51"/>
    </row>
    <row r="188" spans="1:3">
      <c r="A188" s="157"/>
      <c r="B188" s="50" t="s">
        <v>105</v>
      </c>
      <c r="C188" s="51">
        <v>2777280000</v>
      </c>
    </row>
    <row r="189" spans="1:3">
      <c r="A189" s="157"/>
      <c r="B189" s="50" t="s">
        <v>83</v>
      </c>
      <c r="C189" s="51"/>
    </row>
    <row r="190" spans="1:3">
      <c r="A190" s="157"/>
      <c r="B190" s="50" t="s">
        <v>100</v>
      </c>
      <c r="C190" s="51">
        <v>0</v>
      </c>
    </row>
    <row r="191" spans="1:3" ht="60" customHeight="1">
      <c r="A191" s="157" t="s">
        <v>139</v>
      </c>
      <c r="B191" s="50" t="s">
        <v>151</v>
      </c>
      <c r="C191" s="51">
        <v>4210230861</v>
      </c>
    </row>
    <row r="192" spans="1:3">
      <c r="A192" s="157"/>
      <c r="B192" s="50" t="s">
        <v>143</v>
      </c>
      <c r="C192" s="51">
        <v>7128155523.1999998</v>
      </c>
    </row>
    <row r="193" spans="1:3">
      <c r="A193" s="157"/>
      <c r="B193" s="50" t="s">
        <v>140</v>
      </c>
      <c r="C193" s="51">
        <v>7428714630.1440001</v>
      </c>
    </row>
    <row r="194" spans="1:3">
      <c r="A194" s="157"/>
      <c r="B194" s="50" t="s">
        <v>150</v>
      </c>
      <c r="C194" s="51">
        <v>230400000</v>
      </c>
    </row>
    <row r="195" spans="1:3">
      <c r="A195" s="157"/>
      <c r="B195" s="50" t="s">
        <v>148</v>
      </c>
      <c r="C195" s="51">
        <v>10398121220.916</v>
      </c>
    </row>
    <row r="196" spans="1:3">
      <c r="A196" s="157"/>
      <c r="B196" s="50" t="s">
        <v>154</v>
      </c>
      <c r="C196" s="51">
        <v>686779650.04799998</v>
      </c>
    </row>
    <row r="197" spans="1:3">
      <c r="A197" s="157"/>
      <c r="B197" s="50" t="s">
        <v>141</v>
      </c>
      <c r="C197" s="51">
        <v>6606200000</v>
      </c>
    </row>
    <row r="198" spans="1:3">
      <c r="A198" s="157"/>
      <c r="B198" s="50" t="s">
        <v>146</v>
      </c>
      <c r="C198" s="51">
        <v>1515847709.6960001</v>
      </c>
    </row>
    <row r="199" spans="1:3">
      <c r="A199" s="53" t="s">
        <v>273</v>
      </c>
      <c r="B199" s="53"/>
      <c r="C199" s="54">
        <v>1347527000000.1667</v>
      </c>
    </row>
  </sheetData>
  <mergeCells count="20">
    <mergeCell ref="A77:A80"/>
    <mergeCell ref="A191:A198"/>
    <mergeCell ref="A174:A190"/>
    <mergeCell ref="A161:A173"/>
    <mergeCell ref="A156:A160"/>
    <mergeCell ref="A139:A155"/>
    <mergeCell ref="A132:A138"/>
    <mergeCell ref="A110:A131"/>
    <mergeCell ref="A104:A109"/>
    <mergeCell ref="A94:A103"/>
    <mergeCell ref="A92:A93"/>
    <mergeCell ref="A81:A91"/>
    <mergeCell ref="A8:A9"/>
    <mergeCell ref="A3:A7"/>
    <mergeCell ref="A73:A76"/>
    <mergeCell ref="A50:A72"/>
    <mergeCell ref="A46:A49"/>
    <mergeCell ref="A30:A44"/>
    <mergeCell ref="A26:A29"/>
    <mergeCell ref="A10:A24"/>
  </mergeCells>
  <pageMargins left="0.7" right="0.7" top="0.75" bottom="0.75" header="0.3" footer="0.3"/>
  <pageSetup paperSize="9" orientation="portrait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38"/>
  <sheetViews>
    <sheetView zoomScale="70" zoomScaleNormal="70" workbookViewId="0">
      <selection activeCell="C16" sqref="C16:C17"/>
    </sheetView>
  </sheetViews>
  <sheetFormatPr baseColWidth="10" defaultRowHeight="15"/>
  <cols>
    <col min="1" max="1" width="28.140625" bestFit="1" customWidth="1"/>
    <col min="2" max="2" width="176.28515625" style="1" bestFit="1" customWidth="1"/>
    <col min="3" max="3" width="35.5703125" customWidth="1"/>
  </cols>
  <sheetData>
    <row r="3" spans="1:5" s="16" customFormat="1">
      <c r="A3" s="17" t="s">
        <v>1</v>
      </c>
      <c r="B3" s="17" t="s">
        <v>2</v>
      </c>
      <c r="C3"/>
    </row>
    <row r="4" spans="1:5">
      <c r="A4" t="s">
        <v>138</v>
      </c>
      <c r="B4" t="s">
        <v>139</v>
      </c>
      <c r="E4">
        <v>1000000</v>
      </c>
    </row>
    <row r="5" spans="1:5">
      <c r="A5" t="s">
        <v>10</v>
      </c>
      <c r="B5" t="s">
        <v>33</v>
      </c>
    </row>
    <row r="6" spans="1:5">
      <c r="B6" t="s">
        <v>11</v>
      </c>
    </row>
    <row r="7" spans="1:5">
      <c r="A7" t="s">
        <v>246</v>
      </c>
      <c r="B7" t="s">
        <v>258</v>
      </c>
    </row>
    <row r="8" spans="1:5">
      <c r="B8" t="s">
        <v>247</v>
      </c>
    </row>
    <row r="9" spans="1:5">
      <c r="A9" t="s">
        <v>53</v>
      </c>
      <c r="B9" t="s">
        <v>54</v>
      </c>
    </row>
    <row r="10" spans="1:5">
      <c r="A10" t="s">
        <v>112</v>
      </c>
      <c r="B10" t="s">
        <v>113</v>
      </c>
    </row>
    <row r="11" spans="1:5">
      <c r="A11" t="s">
        <v>59</v>
      </c>
      <c r="B11" t="s">
        <v>60</v>
      </c>
    </row>
    <row r="12" spans="1:5">
      <c r="B12" t="s">
        <v>107</v>
      </c>
    </row>
    <row r="13" spans="1:5">
      <c r="B13" t="s">
        <v>109</v>
      </c>
    </row>
    <row r="14" spans="1:5">
      <c r="B14" t="s">
        <v>66</v>
      </c>
    </row>
    <row r="15" spans="1:5">
      <c r="B15" t="s">
        <v>90</v>
      </c>
    </row>
    <row r="16" spans="1:5">
      <c r="A16" t="s">
        <v>210</v>
      </c>
      <c r="B16" t="s">
        <v>234</v>
      </c>
    </row>
    <row r="17" spans="1:2">
      <c r="B17" t="s">
        <v>211</v>
      </c>
    </row>
    <row r="18" spans="1:2">
      <c r="A18" t="s">
        <v>156</v>
      </c>
      <c r="B18" t="s">
        <v>157</v>
      </c>
    </row>
    <row r="19" spans="1:2">
      <c r="A19" t="s">
        <v>172</v>
      </c>
      <c r="B19" t="s">
        <v>191</v>
      </c>
    </row>
    <row r="20" spans="1:2">
      <c r="B20" t="s">
        <v>173</v>
      </c>
    </row>
    <row r="21" spans="1:2">
      <c r="A21" t="s">
        <v>166</v>
      </c>
      <c r="B21" t="s">
        <v>167</v>
      </c>
    </row>
    <row r="22" spans="1:2">
      <c r="A22" t="s">
        <v>199</v>
      </c>
      <c r="B22" t="s">
        <v>200</v>
      </c>
    </row>
    <row r="23" spans="1:2">
      <c r="B23" t="s">
        <v>201</v>
      </c>
    </row>
    <row r="24" spans="1:2">
      <c r="A24" t="s">
        <v>39</v>
      </c>
      <c r="B24" t="s">
        <v>40</v>
      </c>
    </row>
    <row r="25" spans="1:2">
      <c r="B25" t="s">
        <v>43</v>
      </c>
    </row>
    <row r="26" spans="1:2">
      <c r="A26" t="s">
        <v>339</v>
      </c>
      <c r="B26" t="s">
        <v>90</v>
      </c>
    </row>
    <row r="27" spans="1:2">
      <c r="A27" t="s">
        <v>273</v>
      </c>
      <c r="B27"/>
    </row>
    <row r="28" spans="1:2">
      <c r="B28"/>
    </row>
    <row r="29" spans="1:2">
      <c r="B29"/>
    </row>
    <row r="30" spans="1:2">
      <c r="B30"/>
    </row>
    <row r="31" spans="1:2">
      <c r="B31"/>
    </row>
    <row r="32" spans="1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</sheetData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E26"/>
  <sheetViews>
    <sheetView showGridLines="0" topLeftCell="B1" workbookViewId="0">
      <selection activeCell="E8" sqref="E8"/>
    </sheetView>
  </sheetViews>
  <sheetFormatPr baseColWidth="10" defaultRowHeight="15"/>
  <cols>
    <col min="1" max="1" width="11.42578125" style="19"/>
    <col min="2" max="2" width="13.28515625" style="16" customWidth="1"/>
    <col min="3" max="3" width="20.42578125" style="2" bestFit="1" customWidth="1"/>
    <col min="4" max="4" width="68.28515625" style="20" customWidth="1"/>
    <col min="5" max="5" width="12.5703125" style="21" bestFit="1" customWidth="1"/>
    <col min="6" max="16384" width="11.42578125" style="19"/>
  </cols>
  <sheetData>
    <row r="3" spans="2:5" s="13" customFormat="1" ht="30">
      <c r="B3" s="28" t="s">
        <v>277</v>
      </c>
      <c r="C3" s="27" t="s">
        <v>276</v>
      </c>
      <c r="D3" s="28" t="s">
        <v>2</v>
      </c>
      <c r="E3" s="29" t="s">
        <v>282</v>
      </c>
    </row>
    <row r="4" spans="2:5">
      <c r="B4" s="236" t="s">
        <v>278</v>
      </c>
      <c r="C4" s="239" t="s">
        <v>59</v>
      </c>
      <c r="D4" s="23" t="s">
        <v>60</v>
      </c>
      <c r="E4" s="24">
        <v>26030.015169999999</v>
      </c>
    </row>
    <row r="5" spans="2:5">
      <c r="B5" s="237"/>
      <c r="C5" s="239"/>
      <c r="D5" s="23" t="s">
        <v>107</v>
      </c>
      <c r="E5" s="24">
        <v>130000</v>
      </c>
    </row>
    <row r="6" spans="2:5" ht="30">
      <c r="B6" s="237"/>
      <c r="C6" s="239"/>
      <c r="D6" s="23" t="s">
        <v>109</v>
      </c>
      <c r="E6" s="24">
        <v>4896.3954100000001</v>
      </c>
    </row>
    <row r="7" spans="2:5">
      <c r="B7" s="237"/>
      <c r="C7" s="239"/>
      <c r="D7" s="23" t="s">
        <v>66</v>
      </c>
      <c r="E7" s="24">
        <v>208965.11598100001</v>
      </c>
    </row>
    <row r="8" spans="2:5" ht="30">
      <c r="B8" s="238"/>
      <c r="C8" s="239"/>
      <c r="D8" s="23" t="s">
        <v>90</v>
      </c>
      <c r="E8" s="24">
        <v>330815.12891999999</v>
      </c>
    </row>
    <row r="9" spans="2:5">
      <c r="B9" s="236" t="s">
        <v>278</v>
      </c>
      <c r="C9" s="239" t="s">
        <v>10</v>
      </c>
      <c r="D9" s="23" t="s">
        <v>33</v>
      </c>
      <c r="E9" s="24">
        <v>10034.970007</v>
      </c>
    </row>
    <row r="10" spans="2:5" ht="30">
      <c r="B10" s="238"/>
      <c r="C10" s="239"/>
      <c r="D10" s="23" t="s">
        <v>11</v>
      </c>
      <c r="E10" s="24">
        <v>13497.075939</v>
      </c>
    </row>
    <row r="11" spans="2:5" ht="30">
      <c r="B11" s="236" t="s">
        <v>278</v>
      </c>
      <c r="C11" s="239" t="s">
        <v>39</v>
      </c>
      <c r="D11" s="23" t="s">
        <v>40</v>
      </c>
      <c r="E11" s="24">
        <v>8220.0296760000001</v>
      </c>
    </row>
    <row r="12" spans="2:5" ht="30">
      <c r="B12" s="238"/>
      <c r="C12" s="239"/>
      <c r="D12" s="23" t="s">
        <v>43</v>
      </c>
      <c r="E12" s="24">
        <v>19135.586649000001</v>
      </c>
    </row>
    <row r="13" spans="2:5">
      <c r="B13" s="236" t="s">
        <v>278</v>
      </c>
      <c r="C13" s="239" t="s">
        <v>210</v>
      </c>
      <c r="D13" s="23" t="s">
        <v>234</v>
      </c>
      <c r="E13" s="24">
        <v>143460.86715100001</v>
      </c>
    </row>
    <row r="14" spans="2:5" ht="30">
      <c r="B14" s="238"/>
      <c r="C14" s="239"/>
      <c r="D14" s="23" t="s">
        <v>211</v>
      </c>
      <c r="E14" s="24">
        <v>66789.132848744004</v>
      </c>
    </row>
    <row r="15" spans="2:5" ht="30">
      <c r="B15" s="25" t="s">
        <v>280</v>
      </c>
      <c r="C15" s="22" t="s">
        <v>112</v>
      </c>
      <c r="D15" s="23" t="s">
        <v>113</v>
      </c>
      <c r="E15" s="24">
        <v>66051.109696</v>
      </c>
    </row>
    <row r="16" spans="2:5" ht="45">
      <c r="B16" s="25" t="s">
        <v>280</v>
      </c>
      <c r="C16" s="22" t="s">
        <v>138</v>
      </c>
      <c r="D16" s="23" t="s">
        <v>275</v>
      </c>
      <c r="E16" s="24">
        <v>38204.449595004</v>
      </c>
    </row>
    <row r="17" spans="2:5" ht="30">
      <c r="B17" s="236" t="s">
        <v>280</v>
      </c>
      <c r="C17" s="239" t="s">
        <v>246</v>
      </c>
      <c r="D17" s="23" t="s">
        <v>258</v>
      </c>
      <c r="E17" s="24">
        <v>29996.438067999999</v>
      </c>
    </row>
    <row r="18" spans="2:5">
      <c r="B18" s="238"/>
      <c r="C18" s="239"/>
      <c r="D18" s="23" t="s">
        <v>247</v>
      </c>
      <c r="E18" s="24">
        <v>154383.54437441868</v>
      </c>
    </row>
    <row r="19" spans="2:5">
      <c r="B19" s="236" t="s">
        <v>52</v>
      </c>
      <c r="C19" s="239" t="s">
        <v>172</v>
      </c>
      <c r="D19" s="23" t="s">
        <v>191</v>
      </c>
      <c r="E19" s="24">
        <v>10364.493736</v>
      </c>
    </row>
    <row r="20" spans="2:5" ht="30">
      <c r="B20" s="238"/>
      <c r="C20" s="239"/>
      <c r="D20" s="23" t="s">
        <v>281</v>
      </c>
      <c r="E20" s="24">
        <v>22083.210634999999</v>
      </c>
    </row>
    <row r="21" spans="2:5" ht="30">
      <c r="B21" s="25" t="s">
        <v>52</v>
      </c>
      <c r="C21" s="22" t="s">
        <v>156</v>
      </c>
      <c r="D21" s="23" t="s">
        <v>157</v>
      </c>
      <c r="E21" s="24">
        <v>40000</v>
      </c>
    </row>
    <row r="22" spans="2:5" ht="30">
      <c r="B22" s="25" t="s">
        <v>52</v>
      </c>
      <c r="C22" s="22" t="s">
        <v>53</v>
      </c>
      <c r="D22" s="23" t="s">
        <v>54</v>
      </c>
      <c r="E22" s="24">
        <v>6000</v>
      </c>
    </row>
    <row r="23" spans="2:5" ht="30">
      <c r="B23" s="25" t="s">
        <v>52</v>
      </c>
      <c r="C23" s="22" t="s">
        <v>166</v>
      </c>
      <c r="D23" s="23" t="s">
        <v>167</v>
      </c>
      <c r="E23" s="24">
        <v>11912.478719999999</v>
      </c>
    </row>
    <row r="24" spans="2:5">
      <c r="B24" s="236" t="s">
        <v>279</v>
      </c>
      <c r="C24" s="239" t="s">
        <v>199</v>
      </c>
      <c r="D24" s="23" t="s">
        <v>200</v>
      </c>
      <c r="E24" s="24">
        <v>4169.6386350000002</v>
      </c>
    </row>
    <row r="25" spans="2:5">
      <c r="B25" s="238"/>
      <c r="C25" s="239"/>
      <c r="D25" s="23" t="s">
        <v>201</v>
      </c>
      <c r="E25" s="24">
        <v>2517.3187889999999</v>
      </c>
    </row>
    <row r="26" spans="2:5">
      <c r="B26" s="240" t="s">
        <v>273</v>
      </c>
      <c r="C26" s="240"/>
      <c r="D26" s="241"/>
      <c r="E26" s="26">
        <f>SUM(E4:E25)</f>
        <v>1347527.0000001665</v>
      </c>
    </row>
  </sheetData>
  <mergeCells count="15">
    <mergeCell ref="C11:C12"/>
    <mergeCell ref="B26:D26"/>
    <mergeCell ref="B9:B10"/>
    <mergeCell ref="B17:B18"/>
    <mergeCell ref="B4:B8"/>
    <mergeCell ref="B13:B14"/>
    <mergeCell ref="B19:B20"/>
    <mergeCell ref="B24:B25"/>
    <mergeCell ref="B11:B12"/>
    <mergeCell ref="C9:C10"/>
    <mergeCell ref="C17:C18"/>
    <mergeCell ref="C4:C8"/>
    <mergeCell ref="C13:C14"/>
    <mergeCell ref="C19:C20"/>
    <mergeCell ref="C24:C2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"/>
  <sheetViews>
    <sheetView workbookViewId="0">
      <selection activeCell="F2" sqref="F2:F5"/>
    </sheetView>
  </sheetViews>
  <sheetFormatPr baseColWidth="10" defaultColWidth="11.42578125" defaultRowHeight="15"/>
  <cols>
    <col min="1" max="9" width="26.28515625" customWidth="1"/>
  </cols>
  <sheetData>
    <row r="1" spans="1:9" ht="47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270</v>
      </c>
      <c r="G1" s="7" t="s">
        <v>6</v>
      </c>
      <c r="H1" s="7" t="s">
        <v>7</v>
      </c>
      <c r="I1" s="7" t="s">
        <v>8</v>
      </c>
    </row>
    <row r="2" spans="1:9">
      <c r="A2" t="s">
        <v>9</v>
      </c>
      <c r="B2" t="s">
        <v>10</v>
      </c>
      <c r="C2" s="2" t="s">
        <v>11</v>
      </c>
      <c r="D2" t="s">
        <v>206</v>
      </c>
      <c r="E2" s="4"/>
      <c r="F2" s="4">
        <v>1700000000</v>
      </c>
      <c r="H2" t="s">
        <v>31</v>
      </c>
      <c r="I2" t="s">
        <v>207</v>
      </c>
    </row>
    <row r="3" spans="1:9">
      <c r="A3" t="s">
        <v>52</v>
      </c>
      <c r="B3" t="s">
        <v>208</v>
      </c>
      <c r="C3" s="2" t="s">
        <v>157</v>
      </c>
      <c r="D3" t="s">
        <v>209</v>
      </c>
      <c r="E3" s="12"/>
      <c r="F3" s="1">
        <v>2474999144</v>
      </c>
    </row>
    <row r="4" spans="1:9">
      <c r="A4" s="2" t="s">
        <v>9</v>
      </c>
      <c r="B4" s="2" t="s">
        <v>210</v>
      </c>
      <c r="C4" s="2" t="s">
        <v>234</v>
      </c>
      <c r="D4" s="2" t="s">
        <v>238</v>
      </c>
      <c r="E4" s="12"/>
      <c r="F4" s="1">
        <v>29500000000</v>
      </c>
    </row>
    <row r="5" spans="1:9">
      <c r="A5" s="2" t="s">
        <v>111</v>
      </c>
      <c r="B5" s="2" t="s">
        <v>112</v>
      </c>
      <c r="C5" s="2" t="s">
        <v>113</v>
      </c>
      <c r="D5" s="5" t="s">
        <v>118</v>
      </c>
      <c r="F5" s="1">
        <v>11568000000</v>
      </c>
    </row>
    <row r="6" spans="1:9">
      <c r="F6" s="1"/>
    </row>
    <row r="7" spans="1:9">
      <c r="F7" s="1"/>
    </row>
    <row r="8" spans="1:9">
      <c r="F8" s="1"/>
    </row>
    <row r="9" spans="1:9">
      <c r="F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4"/>
  <sheetViews>
    <sheetView zoomScaleNormal="100" workbookViewId="0">
      <pane ySplit="2" topLeftCell="A3" activePane="bottomLeft" state="frozen"/>
      <selection pane="bottomLeft" activeCell="B10" sqref="B10"/>
    </sheetView>
  </sheetViews>
  <sheetFormatPr baseColWidth="10" defaultColWidth="11.42578125" defaultRowHeight="15"/>
  <cols>
    <col min="1" max="1" width="22" bestFit="1" customWidth="1"/>
    <col min="2" max="2" width="22.7109375" bestFit="1" customWidth="1"/>
    <col min="3" max="3" width="40.28515625" customWidth="1"/>
    <col min="4" max="4" width="56.7109375" customWidth="1"/>
    <col min="5" max="5" width="23.140625" hidden="1" customWidth="1"/>
    <col min="6" max="6" width="21.85546875" hidden="1" customWidth="1"/>
    <col min="7" max="7" width="16.7109375" hidden="1" customWidth="1"/>
    <col min="8" max="8" width="24.5703125" bestFit="1" customWidth="1"/>
    <col min="9" max="9" width="31.7109375" hidden="1" customWidth="1"/>
    <col min="10" max="10" width="27.42578125" hidden="1" customWidth="1"/>
    <col min="11" max="11" width="75.42578125" hidden="1" customWidth="1"/>
    <col min="12" max="12" width="15.140625" bestFit="1" customWidth="1"/>
  </cols>
  <sheetData>
    <row r="1" spans="1:11">
      <c r="E1" s="15">
        <f>SUBTOTAL(9,E2:E1048576)</f>
        <v>1108268830061.2109</v>
      </c>
      <c r="F1" s="4">
        <f>SUBTOTAL(9,F2:F1048576)</f>
        <v>1112689320158.6069</v>
      </c>
      <c r="G1" s="1">
        <f>SUBTOTAL(9,G2:G1048576)</f>
        <v>11862013859.335999</v>
      </c>
      <c r="H1" s="4">
        <f>SUBTOTAL(9,H3:H1048576)</f>
        <v>1337492041698.1567</v>
      </c>
      <c r="I1" s="15">
        <f>SUBTOTAL(9,I2:I1048576)</f>
        <v>226451720975.246</v>
      </c>
    </row>
    <row r="2" spans="1:11" ht="36.75" customHeight="1">
      <c r="A2" s="7" t="s">
        <v>0</v>
      </c>
      <c r="B2" s="7" t="s">
        <v>1</v>
      </c>
      <c r="C2" s="7" t="s">
        <v>332</v>
      </c>
      <c r="D2" s="7" t="s">
        <v>2</v>
      </c>
      <c r="E2" s="8" t="s">
        <v>4</v>
      </c>
      <c r="F2" s="7" t="s">
        <v>272</v>
      </c>
      <c r="G2" s="7" t="s">
        <v>5</v>
      </c>
      <c r="H2" s="7" t="s">
        <v>282</v>
      </c>
      <c r="I2" s="8" t="s">
        <v>271</v>
      </c>
      <c r="J2" s="7" t="s">
        <v>7</v>
      </c>
      <c r="K2" s="7" t="s">
        <v>8</v>
      </c>
    </row>
    <row r="3" spans="1:11">
      <c r="A3" s="11" t="s">
        <v>9</v>
      </c>
      <c r="B3" s="11" t="s">
        <v>10</v>
      </c>
      <c r="C3" s="2" t="s">
        <v>11</v>
      </c>
      <c r="D3" s="11" t="s">
        <v>15</v>
      </c>
      <c r="E3" s="4">
        <v>2539130355</v>
      </c>
      <c r="F3" s="4">
        <f>2539130355-F4</f>
        <v>2118515171</v>
      </c>
      <c r="G3" s="3">
        <f t="shared" ref="G3:G10" si="0">F3-E3</f>
        <v>-420615184</v>
      </c>
      <c r="H3" s="4">
        <v>3107925782</v>
      </c>
      <c r="I3" s="3">
        <f t="shared" ref="I3:I10" si="1">H3-E3</f>
        <v>568795427</v>
      </c>
      <c r="J3" t="s">
        <v>13</v>
      </c>
      <c r="K3" t="s">
        <v>16</v>
      </c>
    </row>
    <row r="4" spans="1:11">
      <c r="A4" s="11" t="s">
        <v>9</v>
      </c>
      <c r="B4" s="11" t="s">
        <v>10</v>
      </c>
      <c r="C4" s="2" t="s">
        <v>11</v>
      </c>
      <c r="D4" s="11" t="s">
        <v>343</v>
      </c>
      <c r="E4" s="4">
        <v>0</v>
      </c>
      <c r="F4" s="4">
        <v>420615184</v>
      </c>
      <c r="G4" s="3">
        <f t="shared" si="0"/>
        <v>420615184</v>
      </c>
      <c r="H4" s="4">
        <v>5278011326</v>
      </c>
      <c r="I4" s="3">
        <f t="shared" si="1"/>
        <v>5278011326</v>
      </c>
      <c r="J4" t="s">
        <v>13</v>
      </c>
      <c r="K4" t="s">
        <v>18</v>
      </c>
    </row>
    <row r="5" spans="1:11">
      <c r="A5" s="11" t="s">
        <v>9</v>
      </c>
      <c r="B5" s="11" t="s">
        <v>10</v>
      </c>
      <c r="C5" s="2" t="s">
        <v>11</v>
      </c>
      <c r="D5" s="11" t="s">
        <v>344</v>
      </c>
      <c r="E5" s="4">
        <v>2510041568</v>
      </c>
      <c r="F5" s="4">
        <v>2510041568</v>
      </c>
      <c r="G5" s="3">
        <f t="shared" si="0"/>
        <v>0</v>
      </c>
      <c r="H5" s="4">
        <v>1350643120</v>
      </c>
      <c r="I5" s="3">
        <f t="shared" si="1"/>
        <v>-1159398448</v>
      </c>
      <c r="J5" t="s">
        <v>13</v>
      </c>
      <c r="K5" t="s">
        <v>20</v>
      </c>
    </row>
    <row r="6" spans="1:11">
      <c r="A6" s="11" t="s">
        <v>9</v>
      </c>
      <c r="B6" s="11" t="s">
        <v>10</v>
      </c>
      <c r="C6" s="2" t="s">
        <v>11</v>
      </c>
      <c r="D6" s="11" t="s">
        <v>345</v>
      </c>
      <c r="E6" s="4">
        <v>222503731</v>
      </c>
      <c r="F6" s="4">
        <v>222503731</v>
      </c>
      <c r="G6" s="3">
        <f>F6-E6</f>
        <v>0</v>
      </c>
      <c r="H6" s="4">
        <v>348662777</v>
      </c>
      <c r="I6" s="3">
        <f t="shared" si="1"/>
        <v>126159046</v>
      </c>
      <c r="J6" t="s">
        <v>13</v>
      </c>
      <c r="K6" t="s">
        <v>22</v>
      </c>
    </row>
    <row r="7" spans="1:11">
      <c r="A7" s="11" t="s">
        <v>9</v>
      </c>
      <c r="B7" s="11" t="s">
        <v>10</v>
      </c>
      <c r="C7" s="2" t="s">
        <v>11</v>
      </c>
      <c r="D7" s="11" t="s">
        <v>346</v>
      </c>
      <c r="E7" s="4">
        <v>683438309</v>
      </c>
      <c r="F7" s="4">
        <v>683438309</v>
      </c>
      <c r="G7" s="3">
        <f t="shared" si="0"/>
        <v>0</v>
      </c>
      <c r="H7" s="4">
        <v>1126400000</v>
      </c>
      <c r="I7" s="3">
        <f t="shared" si="1"/>
        <v>442961691</v>
      </c>
      <c r="J7" t="s">
        <v>13</v>
      </c>
      <c r="K7" t="s">
        <v>24</v>
      </c>
    </row>
    <row r="8" spans="1:11">
      <c r="A8" s="11" t="s">
        <v>9</v>
      </c>
      <c r="B8" s="11" t="s">
        <v>10</v>
      </c>
      <c r="C8" s="2" t="s">
        <v>11</v>
      </c>
      <c r="D8" s="11" t="s">
        <v>347</v>
      </c>
      <c r="E8" s="4">
        <v>348662777</v>
      </c>
      <c r="F8" s="4">
        <v>348662777</v>
      </c>
      <c r="G8" s="3">
        <f t="shared" si="0"/>
        <v>0</v>
      </c>
      <c r="H8" s="4">
        <v>1948286320</v>
      </c>
      <c r="I8" s="3">
        <f t="shared" si="1"/>
        <v>1599623543</v>
      </c>
      <c r="J8" t="s">
        <v>13</v>
      </c>
      <c r="K8" t="s">
        <v>22</v>
      </c>
    </row>
    <row r="9" spans="1:11">
      <c r="A9" s="11" t="s">
        <v>9</v>
      </c>
      <c r="B9" s="11" t="s">
        <v>10</v>
      </c>
      <c r="C9" s="2" t="s">
        <v>11</v>
      </c>
      <c r="D9" s="11" t="s">
        <v>348</v>
      </c>
      <c r="E9" s="4">
        <v>0</v>
      </c>
      <c r="F9" s="4">
        <v>0</v>
      </c>
      <c r="G9" s="3">
        <f t="shared" si="0"/>
        <v>0</v>
      </c>
      <c r="H9" s="4">
        <v>337146614</v>
      </c>
      <c r="I9" s="3">
        <f t="shared" si="1"/>
        <v>337146614</v>
      </c>
      <c r="K9" t="s">
        <v>27</v>
      </c>
    </row>
    <row r="10" spans="1:11">
      <c r="A10" s="11" t="s">
        <v>9</v>
      </c>
      <c r="B10" s="11" t="s">
        <v>10</v>
      </c>
      <c r="C10" s="5" t="s">
        <v>33</v>
      </c>
      <c r="D10" s="5" t="s">
        <v>33</v>
      </c>
      <c r="E10" s="6">
        <v>4952213617</v>
      </c>
      <c r="F10" s="6">
        <v>4952213617</v>
      </c>
      <c r="G10" s="3">
        <f t="shared" si="0"/>
        <v>0</v>
      </c>
      <c r="H10" s="62">
        <v>11705</v>
      </c>
      <c r="I10" s="3">
        <f t="shared" si="1"/>
        <v>-4952201912</v>
      </c>
      <c r="J10" s="158" t="s">
        <v>35</v>
      </c>
      <c r="K10" s="158"/>
    </row>
    <row r="11" spans="1:11">
      <c r="A11" s="11" t="s">
        <v>9</v>
      </c>
      <c r="B11" s="11" t="s">
        <v>39</v>
      </c>
      <c r="C11" s="2" t="s">
        <v>40</v>
      </c>
      <c r="D11" s="2" t="s">
        <v>361</v>
      </c>
      <c r="E11" s="1">
        <v>3003255806.9759998</v>
      </c>
      <c r="F11" s="4">
        <v>3003238665</v>
      </c>
      <c r="G11" s="3">
        <f t="shared" ref="G11:G15" si="2">F11-E11</f>
        <v>-17141.975999832153</v>
      </c>
      <c r="H11" s="4">
        <v>8220046818</v>
      </c>
      <c r="I11" s="3">
        <f>H11-E11</f>
        <v>5216791011.0240002</v>
      </c>
    </row>
    <row r="12" spans="1:11">
      <c r="A12" s="11" t="s">
        <v>9</v>
      </c>
      <c r="B12" s="11" t="s">
        <v>39</v>
      </c>
      <c r="C12" s="2" t="s">
        <v>43</v>
      </c>
      <c r="D12" s="2" t="s">
        <v>361</v>
      </c>
      <c r="E12" s="6">
        <v>3180155816</v>
      </c>
      <c r="F12" s="4">
        <v>4157317697</v>
      </c>
      <c r="G12" s="3">
        <f t="shared" si="2"/>
        <v>977161881</v>
      </c>
      <c r="H12" s="4">
        <v>10988219394</v>
      </c>
      <c r="I12" s="3">
        <f t="shared" ref="I12:I14" si="3">H12-E12</f>
        <v>7808063578</v>
      </c>
      <c r="J12" t="s">
        <v>45</v>
      </c>
    </row>
    <row r="13" spans="1:11">
      <c r="A13" s="11" t="s">
        <v>9</v>
      </c>
      <c r="B13" s="11" t="s">
        <v>39</v>
      </c>
      <c r="C13" s="2" t="s">
        <v>43</v>
      </c>
      <c r="D13" s="2" t="s">
        <v>361</v>
      </c>
      <c r="E13" s="1">
        <v>4967194300</v>
      </c>
      <c r="F13" s="4">
        <v>4633571330</v>
      </c>
      <c r="G13" s="3">
        <f t="shared" si="2"/>
        <v>-333622970</v>
      </c>
      <c r="H13" s="4">
        <v>5324371529</v>
      </c>
      <c r="I13" s="3">
        <f t="shared" si="3"/>
        <v>357177229</v>
      </c>
      <c r="J13" t="s">
        <v>47</v>
      </c>
    </row>
    <row r="14" spans="1:11">
      <c r="A14" s="11" t="s">
        <v>9</v>
      </c>
      <c r="B14" s="11" t="s">
        <v>39</v>
      </c>
      <c r="C14" s="2" t="s">
        <v>43</v>
      </c>
      <c r="D14" s="2" t="s">
        <v>362</v>
      </c>
      <c r="E14" s="1">
        <v>6616500786.1760006</v>
      </c>
      <c r="F14" s="4">
        <f>6285675746+330825039</f>
        <v>6616500785</v>
      </c>
      <c r="G14" s="3">
        <f t="shared" si="2"/>
        <v>-1.1760005950927734</v>
      </c>
      <c r="H14" s="4">
        <v>2822978584</v>
      </c>
      <c r="I14" s="3">
        <f t="shared" si="3"/>
        <v>-3793522202.1760006</v>
      </c>
      <c r="J14" t="s">
        <v>13</v>
      </c>
      <c r="K14" t="s">
        <v>49</v>
      </c>
    </row>
    <row r="15" spans="1:11">
      <c r="A15" s="11" t="s">
        <v>52</v>
      </c>
      <c r="B15" s="11" t="s">
        <v>53</v>
      </c>
      <c r="C15" s="2" t="s">
        <v>54</v>
      </c>
      <c r="D15" s="2" t="s">
        <v>56</v>
      </c>
      <c r="E15" s="1">
        <v>6000000000</v>
      </c>
      <c r="F15" s="4">
        <v>6000000000</v>
      </c>
      <c r="G15" s="3">
        <f t="shared" si="2"/>
        <v>0</v>
      </c>
      <c r="H15" s="9">
        <v>6000000000</v>
      </c>
      <c r="I15" s="3">
        <f>H15-E15</f>
        <v>0</v>
      </c>
      <c r="J15" t="s">
        <v>57</v>
      </c>
      <c r="K15" t="s">
        <v>58</v>
      </c>
    </row>
    <row r="16" spans="1:11">
      <c r="A16" s="5" t="s">
        <v>9</v>
      </c>
      <c r="B16" s="5" t="s">
        <v>59</v>
      </c>
      <c r="C16" s="5" t="s">
        <v>60</v>
      </c>
      <c r="D16" s="5" t="s">
        <v>61</v>
      </c>
      <c r="E16" s="9">
        <v>9740065621</v>
      </c>
      <c r="F16" s="9">
        <v>9740065621</v>
      </c>
      <c r="G16" s="3">
        <f>F16-E16</f>
        <v>0</v>
      </c>
      <c r="H16" s="9">
        <v>18416684260</v>
      </c>
      <c r="I16" s="3">
        <f>H16-E16</f>
        <v>8676618639</v>
      </c>
      <c r="J16" s="3"/>
    </row>
    <row r="17" spans="1:9">
      <c r="A17" s="5" t="s">
        <v>9</v>
      </c>
      <c r="B17" s="5" t="s">
        <v>59</v>
      </c>
      <c r="C17" s="5" t="s">
        <v>60</v>
      </c>
      <c r="D17" s="5" t="s">
        <v>349</v>
      </c>
      <c r="E17" s="9">
        <v>1897640186</v>
      </c>
      <c r="F17" s="4">
        <f>1101956775+790683411</f>
        <v>1892640186</v>
      </c>
      <c r="G17" s="3">
        <f t="shared" ref="G17:G35" si="4">F17-E17</f>
        <v>-5000000</v>
      </c>
      <c r="H17" s="9">
        <v>1897640186</v>
      </c>
      <c r="I17" s="3">
        <f t="shared" ref="I17:I18" si="5">H17-E17</f>
        <v>0</v>
      </c>
    </row>
    <row r="18" spans="1:9">
      <c r="A18" s="5" t="s">
        <v>9</v>
      </c>
      <c r="B18" s="5" t="s">
        <v>59</v>
      </c>
      <c r="C18" s="5" t="s">
        <v>60</v>
      </c>
      <c r="D18" s="5" t="s">
        <v>65</v>
      </c>
      <c r="E18" s="9">
        <v>5715690724</v>
      </c>
      <c r="F18" s="9">
        <v>5715690724</v>
      </c>
      <c r="G18" s="3">
        <f t="shared" si="4"/>
        <v>0</v>
      </c>
      <c r="H18" s="9">
        <v>5715690724</v>
      </c>
      <c r="I18" s="3">
        <f t="shared" si="5"/>
        <v>0</v>
      </c>
    </row>
    <row r="19" spans="1:9">
      <c r="A19" s="5" t="s">
        <v>9</v>
      </c>
      <c r="B19" s="5" t="s">
        <v>59</v>
      </c>
      <c r="C19" s="5" t="s">
        <v>66</v>
      </c>
      <c r="D19" s="5" t="s">
        <v>353</v>
      </c>
      <c r="E19" s="9">
        <v>30520000000</v>
      </c>
      <c r="F19" s="9">
        <v>30520000000</v>
      </c>
      <c r="G19" s="3">
        <f t="shared" si="4"/>
        <v>0</v>
      </c>
      <c r="H19" s="9">
        <v>42286398308</v>
      </c>
      <c r="I19" s="3">
        <f>H19-E19</f>
        <v>11766398308</v>
      </c>
    </row>
    <row r="20" spans="1:9">
      <c r="A20" s="5" t="s">
        <v>9</v>
      </c>
      <c r="B20" s="5" t="s">
        <v>59</v>
      </c>
      <c r="C20" s="5" t="s">
        <v>66</v>
      </c>
      <c r="D20" s="5" t="s">
        <v>354</v>
      </c>
      <c r="E20" s="9">
        <v>1277071348</v>
      </c>
      <c r="F20" s="9">
        <v>1277071348</v>
      </c>
      <c r="G20" s="3">
        <f t="shared" si="4"/>
        <v>0</v>
      </c>
      <c r="H20" s="9">
        <v>28334220978</v>
      </c>
      <c r="I20" s="3">
        <f t="shared" ref="I20:I35" si="6">H20-E20</f>
        <v>27057149630</v>
      </c>
    </row>
    <row r="21" spans="1:9">
      <c r="A21" s="5" t="s">
        <v>9</v>
      </c>
      <c r="B21" s="5" t="s">
        <v>59</v>
      </c>
      <c r="C21" s="5" t="s">
        <v>66</v>
      </c>
      <c r="D21" s="5" t="s">
        <v>355</v>
      </c>
      <c r="E21" s="9">
        <v>26225760000</v>
      </c>
      <c r="F21" s="9">
        <v>26225760000</v>
      </c>
      <c r="G21" s="3">
        <f t="shared" si="4"/>
        <v>0</v>
      </c>
      <c r="H21" s="9">
        <v>19576307545.909996</v>
      </c>
      <c r="I21" s="3">
        <f t="shared" si="6"/>
        <v>-6649452454.090004</v>
      </c>
    </row>
    <row r="22" spans="1:9">
      <c r="A22" s="5" t="s">
        <v>9</v>
      </c>
      <c r="B22" s="5" t="s">
        <v>59</v>
      </c>
      <c r="C22" s="5" t="s">
        <v>66</v>
      </c>
      <c r="D22" s="5" t="s">
        <v>356</v>
      </c>
      <c r="E22" s="9">
        <v>2108460978</v>
      </c>
      <c r="F22" s="9">
        <v>2108460978</v>
      </c>
      <c r="G22" s="3">
        <f t="shared" si="4"/>
        <v>0</v>
      </c>
      <c r="H22" s="9">
        <v>1944742007.0899999</v>
      </c>
      <c r="I22" s="3">
        <f t="shared" si="6"/>
        <v>-163718970.91000009</v>
      </c>
    </row>
    <row r="23" spans="1:9">
      <c r="A23" s="5" t="s">
        <v>9</v>
      </c>
      <c r="B23" s="5" t="s">
        <v>59</v>
      </c>
      <c r="C23" s="5" t="s">
        <v>66</v>
      </c>
      <c r="D23" s="5" t="s">
        <v>357</v>
      </c>
      <c r="E23" s="9">
        <v>3871680000</v>
      </c>
      <c r="F23" s="9">
        <v>3871680000</v>
      </c>
      <c r="G23" s="3">
        <f t="shared" si="4"/>
        <v>0</v>
      </c>
      <c r="H23" s="9">
        <v>94257573072</v>
      </c>
      <c r="I23" s="3">
        <f t="shared" si="6"/>
        <v>90385893072</v>
      </c>
    </row>
    <row r="24" spans="1:9">
      <c r="A24" s="5" t="s">
        <v>9</v>
      </c>
      <c r="B24" s="5" t="s">
        <v>59</v>
      </c>
      <c r="C24" s="5" t="s">
        <v>66</v>
      </c>
      <c r="D24" s="5" t="s">
        <v>358</v>
      </c>
      <c r="E24" s="9">
        <v>0</v>
      </c>
      <c r="F24" s="4"/>
      <c r="G24" s="3">
        <f t="shared" si="4"/>
        <v>0</v>
      </c>
      <c r="H24" s="9">
        <v>6932624424</v>
      </c>
      <c r="I24" s="3">
        <f t="shared" si="6"/>
        <v>6932624424</v>
      </c>
    </row>
    <row r="25" spans="1:9">
      <c r="A25" s="5" t="s">
        <v>9</v>
      </c>
      <c r="B25" s="5" t="s">
        <v>59</v>
      </c>
      <c r="C25" s="5" t="s">
        <v>66</v>
      </c>
      <c r="D25" s="5" t="s">
        <v>359</v>
      </c>
      <c r="E25" s="9">
        <v>10232759158</v>
      </c>
      <c r="F25" s="9">
        <v>10232759158</v>
      </c>
      <c r="G25" s="3">
        <f t="shared" si="4"/>
        <v>0</v>
      </c>
      <c r="H25" s="9">
        <v>6290902212.0600004</v>
      </c>
      <c r="I25" s="3">
        <f t="shared" si="6"/>
        <v>-3941856945.9399996</v>
      </c>
    </row>
    <row r="26" spans="1:9">
      <c r="A26" s="5" t="s">
        <v>9</v>
      </c>
      <c r="B26" s="5" t="s">
        <v>59</v>
      </c>
      <c r="C26" s="5" t="s">
        <v>66</v>
      </c>
      <c r="D26" s="5" t="s">
        <v>360</v>
      </c>
      <c r="E26" s="9">
        <v>6897166713.9399996</v>
      </c>
      <c r="F26" s="9"/>
      <c r="G26" s="3"/>
      <c r="H26" s="9">
        <v>6897166713.9399996</v>
      </c>
      <c r="I26" s="3"/>
    </row>
    <row r="27" spans="1:9">
      <c r="A27" s="5" t="s">
        <v>9</v>
      </c>
      <c r="B27" s="5" t="s">
        <v>59</v>
      </c>
      <c r="C27" s="5" t="s">
        <v>66</v>
      </c>
      <c r="D27" s="5" t="s">
        <v>352</v>
      </c>
      <c r="E27" s="9">
        <v>2505437875</v>
      </c>
      <c r="F27" s="4">
        <v>1174323935</v>
      </c>
      <c r="G27" s="3">
        <f t="shared" si="4"/>
        <v>-1331113940</v>
      </c>
      <c r="H27" s="9">
        <v>2445180721</v>
      </c>
      <c r="I27" s="3">
        <f t="shared" si="6"/>
        <v>-60257154</v>
      </c>
    </row>
    <row r="28" spans="1:9">
      <c r="A28" s="5" t="s">
        <v>9</v>
      </c>
      <c r="B28" s="5" t="s">
        <v>59</v>
      </c>
      <c r="C28" s="5" t="s">
        <v>90</v>
      </c>
      <c r="D28" s="5" t="s">
        <v>391</v>
      </c>
      <c r="E28" s="9">
        <v>0</v>
      </c>
      <c r="F28" s="4"/>
      <c r="G28" s="3">
        <f t="shared" si="4"/>
        <v>0</v>
      </c>
      <c r="H28" s="9">
        <v>313704010850</v>
      </c>
      <c r="I28" s="3">
        <f t="shared" si="6"/>
        <v>313704010850</v>
      </c>
    </row>
    <row r="29" spans="1:9">
      <c r="A29" s="5" t="s">
        <v>9</v>
      </c>
      <c r="B29" s="5" t="s">
        <v>59</v>
      </c>
      <c r="C29" s="5" t="s">
        <v>90</v>
      </c>
      <c r="D29" s="5" t="s">
        <v>392</v>
      </c>
      <c r="E29" s="9">
        <v>3323071200</v>
      </c>
      <c r="F29" s="9">
        <v>3323071200</v>
      </c>
      <c r="G29" s="3">
        <f t="shared" si="4"/>
        <v>0</v>
      </c>
      <c r="H29" s="9">
        <v>300850054</v>
      </c>
      <c r="I29" s="3">
        <f t="shared" si="6"/>
        <v>-3022221146</v>
      </c>
    </row>
    <row r="30" spans="1:9">
      <c r="A30" s="5" t="s">
        <v>9</v>
      </c>
      <c r="B30" s="5" t="s">
        <v>59</v>
      </c>
      <c r="C30" s="5" t="s">
        <v>90</v>
      </c>
      <c r="D30" s="5" t="s">
        <v>333</v>
      </c>
      <c r="E30" s="9">
        <v>303202678990</v>
      </c>
      <c r="F30" s="9">
        <v>303202678990</v>
      </c>
      <c r="G30" s="3">
        <f t="shared" si="4"/>
        <v>0</v>
      </c>
      <c r="H30" s="9">
        <v>13444680425</v>
      </c>
      <c r="I30" s="3">
        <f t="shared" si="6"/>
        <v>-289757998565</v>
      </c>
    </row>
    <row r="31" spans="1:9">
      <c r="A31" s="5" t="s">
        <v>9</v>
      </c>
      <c r="B31" s="5" t="s">
        <v>59</v>
      </c>
      <c r="C31" s="5" t="s">
        <v>90</v>
      </c>
      <c r="D31" s="5" t="s">
        <v>393</v>
      </c>
      <c r="E31" s="9">
        <v>8300198554</v>
      </c>
      <c r="F31" s="9">
        <f>8300198554+3974857216</f>
        <v>12275055770</v>
      </c>
      <c r="G31" s="3">
        <f t="shared" si="4"/>
        <v>3974857216</v>
      </c>
      <c r="H31" s="9">
        <v>1587685676</v>
      </c>
      <c r="I31" s="3">
        <f t="shared" si="6"/>
        <v>-6712512878</v>
      </c>
    </row>
    <row r="32" spans="1:9">
      <c r="A32" s="5" t="s">
        <v>9</v>
      </c>
      <c r="B32" s="5" t="s">
        <v>59</v>
      </c>
      <c r="C32" s="5" t="s">
        <v>90</v>
      </c>
      <c r="D32" s="5" t="s">
        <v>352</v>
      </c>
      <c r="E32" s="9">
        <v>1777901915</v>
      </c>
      <c r="F32" s="9">
        <v>1777901915</v>
      </c>
      <c r="G32" s="3">
        <f t="shared" si="4"/>
        <v>0</v>
      </c>
      <c r="H32" s="9">
        <v>1777901915</v>
      </c>
      <c r="I32" s="3">
        <f t="shared" si="6"/>
        <v>0</v>
      </c>
    </row>
    <row r="33" spans="1:11">
      <c r="A33" s="5" t="s">
        <v>9</v>
      </c>
      <c r="B33" s="5" t="s">
        <v>59</v>
      </c>
      <c r="C33" s="5" t="s">
        <v>107</v>
      </c>
      <c r="D33" s="5" t="s">
        <v>350</v>
      </c>
      <c r="E33" s="9">
        <v>167834106000</v>
      </c>
      <c r="F33" s="4">
        <v>130000000000</v>
      </c>
      <c r="G33" s="3">
        <f t="shared" si="4"/>
        <v>-37834106000</v>
      </c>
      <c r="H33" s="4">
        <v>130000000000</v>
      </c>
      <c r="I33" s="3">
        <f t="shared" si="6"/>
        <v>-37834106000</v>
      </c>
    </row>
    <row r="34" spans="1:11">
      <c r="A34" s="5" t="s">
        <v>9</v>
      </c>
      <c r="B34" s="5" t="s">
        <v>59</v>
      </c>
      <c r="C34" s="5" t="s">
        <v>109</v>
      </c>
      <c r="D34" s="5" t="s">
        <v>351</v>
      </c>
      <c r="E34" s="9">
        <v>691065000</v>
      </c>
      <c r="F34" s="9">
        <v>691065000</v>
      </c>
      <c r="G34" s="3">
        <f>F34-E34</f>
        <v>0</v>
      </c>
      <c r="H34" s="61">
        <v>2981771254</v>
      </c>
      <c r="I34" s="3">
        <f t="shared" si="6"/>
        <v>2290706254</v>
      </c>
    </row>
    <row r="35" spans="1:11">
      <c r="A35" s="5" t="s">
        <v>9</v>
      </c>
      <c r="B35" s="5" t="s">
        <v>59</v>
      </c>
      <c r="C35" s="5" t="s">
        <v>109</v>
      </c>
      <c r="D35" s="5" t="s">
        <v>352</v>
      </c>
      <c r="E35" s="9">
        <v>1124382319</v>
      </c>
      <c r="F35" s="9">
        <v>1124382319</v>
      </c>
      <c r="G35" s="3">
        <f t="shared" si="4"/>
        <v>0</v>
      </c>
      <c r="H35" s="61">
        <v>1914624156</v>
      </c>
      <c r="I35" s="3">
        <f t="shared" si="6"/>
        <v>790241837</v>
      </c>
    </row>
    <row r="36" spans="1:11">
      <c r="A36" s="2" t="s">
        <v>111</v>
      </c>
      <c r="B36" s="2" t="s">
        <v>112</v>
      </c>
      <c r="C36" s="2" t="s">
        <v>113</v>
      </c>
      <c r="D36" s="5" t="s">
        <v>121</v>
      </c>
      <c r="E36" s="6">
        <v>0</v>
      </c>
      <c r="F36" s="4">
        <v>0</v>
      </c>
      <c r="G36" s="3">
        <f>F36-E36</f>
        <v>0</v>
      </c>
      <c r="H36" s="4">
        <v>27874233472</v>
      </c>
      <c r="I36" s="3">
        <f>H36-E36</f>
        <v>27874233472</v>
      </c>
    </row>
    <row r="37" spans="1:11">
      <c r="A37" s="2" t="s">
        <v>111</v>
      </c>
      <c r="B37" s="2" t="s">
        <v>112</v>
      </c>
      <c r="C37" s="2" t="s">
        <v>113</v>
      </c>
      <c r="D37" s="5" t="s">
        <v>135</v>
      </c>
      <c r="E37" s="6">
        <v>5500000000</v>
      </c>
      <c r="F37" s="4">
        <v>2500000000</v>
      </c>
      <c r="G37" s="3">
        <f t="shared" ref="G37:G45" si="7">F37-E37</f>
        <v>-3000000000</v>
      </c>
      <c r="H37" s="4">
        <v>3336840889</v>
      </c>
      <c r="I37" s="3">
        <f t="shared" ref="I37:I45" si="8">H37-E37</f>
        <v>-2163159111</v>
      </c>
      <c r="J37" t="s">
        <v>116</v>
      </c>
      <c r="K37" t="s">
        <v>117</v>
      </c>
    </row>
    <row r="38" spans="1:11">
      <c r="A38" s="2" t="s">
        <v>111</v>
      </c>
      <c r="B38" s="2" t="s">
        <v>112</v>
      </c>
      <c r="C38" s="2" t="s">
        <v>113</v>
      </c>
      <c r="D38" s="5" t="s">
        <v>385</v>
      </c>
      <c r="E38" s="6">
        <v>20936551883</v>
      </c>
      <c r="F38" s="4">
        <v>31137000000</v>
      </c>
      <c r="G38" s="3">
        <f t="shared" si="7"/>
        <v>10200448117</v>
      </c>
      <c r="H38" s="4">
        <v>3618386484.7399998</v>
      </c>
      <c r="I38" s="3">
        <f t="shared" si="8"/>
        <v>-17318165398.260002</v>
      </c>
      <c r="J38" t="s">
        <v>119</v>
      </c>
      <c r="K38" t="s">
        <v>120</v>
      </c>
    </row>
    <row r="39" spans="1:11">
      <c r="A39" s="2" t="s">
        <v>111</v>
      </c>
      <c r="B39" s="2" t="s">
        <v>112</v>
      </c>
      <c r="C39" s="2" t="s">
        <v>113</v>
      </c>
      <c r="D39" s="5" t="s">
        <v>386</v>
      </c>
      <c r="E39" s="6">
        <v>6050635710</v>
      </c>
      <c r="F39" s="4">
        <v>23969865264</v>
      </c>
      <c r="G39" s="3">
        <f t="shared" si="7"/>
        <v>17919229554</v>
      </c>
      <c r="H39" s="4">
        <v>240000000</v>
      </c>
      <c r="I39" s="3">
        <f t="shared" si="8"/>
        <v>-5810635710</v>
      </c>
      <c r="J39" t="s">
        <v>122</v>
      </c>
      <c r="K39" t="s">
        <v>123</v>
      </c>
    </row>
    <row r="40" spans="1:11">
      <c r="A40" s="2" t="s">
        <v>111</v>
      </c>
      <c r="B40" s="2" t="s">
        <v>112</v>
      </c>
      <c r="C40" s="2" t="s">
        <v>113</v>
      </c>
      <c r="D40" s="5" t="s">
        <v>118</v>
      </c>
      <c r="E40" s="6">
        <v>11037103293</v>
      </c>
      <c r="F40" s="4">
        <v>0</v>
      </c>
      <c r="G40" s="3">
        <f t="shared" si="7"/>
        <v>-11037103293</v>
      </c>
      <c r="H40" s="4">
        <v>10405716792</v>
      </c>
      <c r="I40" s="3">
        <f t="shared" si="8"/>
        <v>-631386501</v>
      </c>
    </row>
    <row r="41" spans="1:11">
      <c r="A41" s="2" t="s">
        <v>111</v>
      </c>
      <c r="B41" s="2" t="s">
        <v>112</v>
      </c>
      <c r="C41" s="2" t="s">
        <v>113</v>
      </c>
      <c r="D41" s="5" t="s">
        <v>387</v>
      </c>
      <c r="E41" s="6">
        <v>3420461213</v>
      </c>
      <c r="F41" s="6">
        <v>3420461213</v>
      </c>
      <c r="G41" s="3">
        <f t="shared" si="7"/>
        <v>0</v>
      </c>
      <c r="H41" s="4">
        <v>2861197648</v>
      </c>
      <c r="I41" s="3">
        <f t="shared" si="8"/>
        <v>-559263565</v>
      </c>
      <c r="J41" t="s">
        <v>126</v>
      </c>
      <c r="K41" t="s">
        <v>127</v>
      </c>
    </row>
    <row r="42" spans="1:11">
      <c r="A42" s="2" t="s">
        <v>111</v>
      </c>
      <c r="B42" s="2" t="s">
        <v>112</v>
      </c>
      <c r="C42" s="2" t="s">
        <v>113</v>
      </c>
      <c r="D42" s="5" t="s">
        <v>134</v>
      </c>
      <c r="E42" s="6">
        <v>0</v>
      </c>
      <c r="F42" s="6">
        <v>0</v>
      </c>
      <c r="G42" s="3">
        <f t="shared" si="7"/>
        <v>0</v>
      </c>
      <c r="H42" s="4">
        <v>3316033218</v>
      </c>
      <c r="I42" s="3">
        <f t="shared" si="8"/>
        <v>3316033218</v>
      </c>
    </row>
    <row r="43" spans="1:11">
      <c r="A43" s="2" t="s">
        <v>111</v>
      </c>
      <c r="B43" s="2" t="s">
        <v>112</v>
      </c>
      <c r="C43" s="2" t="s">
        <v>113</v>
      </c>
      <c r="D43" s="2" t="s">
        <v>388</v>
      </c>
      <c r="E43" s="6">
        <v>0</v>
      </c>
      <c r="F43" s="4"/>
      <c r="G43" s="3">
        <f t="shared" si="7"/>
        <v>0</v>
      </c>
      <c r="H43" s="4">
        <v>12054344143</v>
      </c>
      <c r="I43" s="3">
        <f t="shared" si="8"/>
        <v>12054344143</v>
      </c>
    </row>
    <row r="44" spans="1:11">
      <c r="A44" s="2" t="s">
        <v>111</v>
      </c>
      <c r="B44" s="2" t="s">
        <v>112</v>
      </c>
      <c r="C44" s="2" t="s">
        <v>113</v>
      </c>
      <c r="D44" s="2" t="s">
        <v>390</v>
      </c>
      <c r="E44" s="4">
        <v>544357048</v>
      </c>
      <c r="F44" s="4"/>
      <c r="G44" s="3"/>
      <c r="H44" s="4">
        <v>1800000000</v>
      </c>
      <c r="I44" s="3"/>
    </row>
    <row r="45" spans="1:11">
      <c r="A45" s="2" t="s">
        <v>111</v>
      </c>
      <c r="B45" s="2" t="s">
        <v>112</v>
      </c>
      <c r="C45" s="2" t="s">
        <v>113</v>
      </c>
      <c r="D45" s="2" t="s">
        <v>389</v>
      </c>
      <c r="E45" s="6">
        <v>0</v>
      </c>
      <c r="F45" s="4"/>
      <c r="G45" s="3">
        <f t="shared" si="7"/>
        <v>0</v>
      </c>
      <c r="H45" s="4">
        <v>544357048</v>
      </c>
      <c r="I45" s="3">
        <f t="shared" si="8"/>
        <v>544357048</v>
      </c>
    </row>
    <row r="46" spans="1:11">
      <c r="A46" s="2" t="s">
        <v>111</v>
      </c>
      <c r="B46" s="2" t="s">
        <v>138</v>
      </c>
      <c r="C46" s="2" t="s">
        <v>139</v>
      </c>
      <c r="D46" s="2" t="s">
        <v>140</v>
      </c>
      <c r="E46" s="10">
        <v>7428714630.1440001</v>
      </c>
      <c r="F46" s="10">
        <v>7428714630.1440001</v>
      </c>
      <c r="G46" s="3">
        <f t="shared" ref="G46:G49" si="9">F46-E46</f>
        <v>0</v>
      </c>
      <c r="H46" s="10">
        <v>7658714630.1400003</v>
      </c>
      <c r="I46" s="3">
        <f>H46-E46</f>
        <v>229999999.99600029</v>
      </c>
      <c r="J46" t="s">
        <v>29</v>
      </c>
    </row>
    <row r="47" spans="1:11">
      <c r="A47" s="2" t="s">
        <v>111</v>
      </c>
      <c r="B47" s="2" t="s">
        <v>138</v>
      </c>
      <c r="C47" s="2" t="s">
        <v>139</v>
      </c>
      <c r="D47" s="2" t="s">
        <v>141</v>
      </c>
      <c r="E47" s="10">
        <v>6606200000</v>
      </c>
      <c r="F47" s="10">
        <v>6606200000</v>
      </c>
      <c r="G47" s="3">
        <f t="shared" si="9"/>
        <v>0</v>
      </c>
      <c r="H47" s="10">
        <v>5506200000</v>
      </c>
      <c r="I47" s="3">
        <f t="shared" ref="I47:I52" si="10">H47-E47</f>
        <v>-1100000000</v>
      </c>
      <c r="J47" t="s">
        <v>133</v>
      </c>
      <c r="K47" t="s">
        <v>142</v>
      </c>
    </row>
    <row r="48" spans="1:11">
      <c r="A48" s="2" t="s">
        <v>111</v>
      </c>
      <c r="B48" s="2" t="s">
        <v>138</v>
      </c>
      <c r="C48" s="2" t="s">
        <v>139</v>
      </c>
      <c r="D48" s="2" t="s">
        <v>143</v>
      </c>
      <c r="E48" s="10">
        <v>7128155523.1999998</v>
      </c>
      <c r="F48" s="10">
        <v>7128155523.1999998</v>
      </c>
      <c r="G48" s="3">
        <f t="shared" si="9"/>
        <v>0</v>
      </c>
      <c r="H48" s="10">
        <v>7628155523.1999998</v>
      </c>
      <c r="I48" s="3">
        <f t="shared" si="10"/>
        <v>500000000</v>
      </c>
      <c r="J48" t="s">
        <v>144</v>
      </c>
      <c r="K48" t="s">
        <v>145</v>
      </c>
    </row>
    <row r="49" spans="1:12">
      <c r="A49" s="2" t="s">
        <v>111</v>
      </c>
      <c r="B49" s="2" t="s">
        <v>138</v>
      </c>
      <c r="C49" s="2" t="s">
        <v>139</v>
      </c>
      <c r="D49" s="2" t="s">
        <v>148</v>
      </c>
      <c r="E49" s="10">
        <v>10398121220.916</v>
      </c>
      <c r="F49" s="10">
        <v>10398121220.916</v>
      </c>
      <c r="G49" s="3">
        <f t="shared" si="9"/>
        <v>0</v>
      </c>
      <c r="H49" s="10">
        <v>10800789827.16</v>
      </c>
      <c r="I49" s="3">
        <f t="shared" si="10"/>
        <v>402668606.24399948</v>
      </c>
      <c r="J49" t="s">
        <v>149</v>
      </c>
    </row>
    <row r="50" spans="1:12">
      <c r="A50" s="2" t="s">
        <v>111</v>
      </c>
      <c r="B50" s="2" t="s">
        <v>138</v>
      </c>
      <c r="C50" s="2" t="s">
        <v>139</v>
      </c>
      <c r="D50" s="2" t="s">
        <v>147</v>
      </c>
      <c r="E50" s="10"/>
      <c r="F50" s="4"/>
      <c r="G50" s="3"/>
      <c r="H50" s="10">
        <v>1515847709.7</v>
      </c>
      <c r="I50" s="3"/>
    </row>
    <row r="51" spans="1:12">
      <c r="A51" s="2" t="s">
        <v>111</v>
      </c>
      <c r="B51" s="2" t="s">
        <v>138</v>
      </c>
      <c r="C51" s="2" t="s">
        <v>139</v>
      </c>
      <c r="D51" s="2" t="s">
        <v>151</v>
      </c>
      <c r="E51" s="10">
        <v>3960230861</v>
      </c>
      <c r="F51" s="10">
        <v>3960230861</v>
      </c>
      <c r="G51" s="3">
        <f>F51-E51</f>
        <v>0</v>
      </c>
      <c r="H51" s="10">
        <v>4210230861</v>
      </c>
      <c r="I51" s="3">
        <f t="shared" si="10"/>
        <v>250000000</v>
      </c>
      <c r="J51" t="s">
        <v>152</v>
      </c>
      <c r="K51" t="s">
        <v>153</v>
      </c>
      <c r="L51" s="10"/>
    </row>
    <row r="52" spans="1:12">
      <c r="A52" s="2" t="s">
        <v>111</v>
      </c>
      <c r="B52" s="2" t="s">
        <v>138</v>
      </c>
      <c r="C52" s="2" t="s">
        <v>139</v>
      </c>
      <c r="D52" s="2" t="s">
        <v>154</v>
      </c>
      <c r="E52" s="10">
        <v>686779650.04799998</v>
      </c>
      <c r="F52" s="10">
        <v>686779650.04799998</v>
      </c>
      <c r="G52" s="3">
        <f>F52-E52</f>
        <v>0</v>
      </c>
      <c r="H52" s="10">
        <v>884511043.80000305</v>
      </c>
      <c r="I52" s="3">
        <f t="shared" si="10"/>
        <v>197731393.75200307</v>
      </c>
      <c r="L52" s="3"/>
    </row>
    <row r="53" spans="1:12">
      <c r="A53" s="2" t="s">
        <v>155</v>
      </c>
      <c r="B53" s="2" t="s">
        <v>156</v>
      </c>
      <c r="C53" s="2" t="s">
        <v>157</v>
      </c>
      <c r="D53" s="2" t="s">
        <v>378</v>
      </c>
      <c r="E53" s="10">
        <v>22356098131</v>
      </c>
      <c r="F53" s="4">
        <f>23861620725+2831683450</f>
        <v>26693304175</v>
      </c>
      <c r="G53" s="3">
        <f t="shared" ref="G53:G58" si="11">F53-E53</f>
        <v>4337206044</v>
      </c>
      <c r="H53" s="4">
        <v>1833980038.1440001</v>
      </c>
      <c r="I53" s="3">
        <f>H53-E53</f>
        <v>-20522118092.855999</v>
      </c>
    </row>
    <row r="54" spans="1:12">
      <c r="A54" s="2" t="s">
        <v>155</v>
      </c>
      <c r="B54" s="2" t="s">
        <v>156</v>
      </c>
      <c r="C54" s="2" t="s">
        <v>157</v>
      </c>
      <c r="D54" s="2" t="s">
        <v>379</v>
      </c>
      <c r="E54" s="10">
        <v>10726510219</v>
      </c>
      <c r="F54" s="10">
        <v>10726510219</v>
      </c>
      <c r="G54" s="3">
        <f t="shared" si="11"/>
        <v>0</v>
      </c>
      <c r="H54" s="4">
        <v>2409600000</v>
      </c>
      <c r="I54" s="3">
        <f t="shared" ref="I54:I58" si="12">H54-E54</f>
        <v>-8316910219</v>
      </c>
    </row>
    <row r="55" spans="1:12">
      <c r="A55" s="2" t="s">
        <v>155</v>
      </c>
      <c r="B55" s="2" t="s">
        <v>156</v>
      </c>
      <c r="C55" s="2" t="s">
        <v>157</v>
      </c>
      <c r="D55" s="2" t="s">
        <v>380</v>
      </c>
      <c r="E55" s="10">
        <v>874443854</v>
      </c>
      <c r="F55" s="10">
        <v>874443854</v>
      </c>
      <c r="G55" s="3">
        <f t="shared" si="11"/>
        <v>0</v>
      </c>
      <c r="H55" s="4">
        <v>10726510120.049999</v>
      </c>
      <c r="I55" s="3">
        <f t="shared" si="12"/>
        <v>9852066266.0499992</v>
      </c>
    </row>
    <row r="56" spans="1:12">
      <c r="A56" s="2" t="s">
        <v>155</v>
      </c>
      <c r="B56" s="2" t="s">
        <v>156</v>
      </c>
      <c r="C56" s="2" t="s">
        <v>157</v>
      </c>
      <c r="D56" s="2" t="s">
        <v>381</v>
      </c>
      <c r="E56" s="10">
        <v>293845165</v>
      </c>
      <c r="F56" s="10">
        <v>293845165</v>
      </c>
      <c r="G56" s="3">
        <f t="shared" si="11"/>
        <v>0</v>
      </c>
      <c r="H56" s="4">
        <v>23861620822.98</v>
      </c>
      <c r="I56" s="3">
        <f t="shared" si="12"/>
        <v>23567775657.98</v>
      </c>
    </row>
    <row r="57" spans="1:12">
      <c r="A57" s="2" t="s">
        <v>155</v>
      </c>
      <c r="B57" s="2" t="s">
        <v>156</v>
      </c>
      <c r="C57" s="2" t="s">
        <v>157</v>
      </c>
      <c r="D57" s="2" t="s">
        <v>382</v>
      </c>
      <c r="E57" s="10">
        <v>3915122595</v>
      </c>
      <c r="F57" s="4">
        <v>2409600000</v>
      </c>
      <c r="G57" s="3">
        <f t="shared" si="11"/>
        <v>-1505522595</v>
      </c>
      <c r="H57" s="4">
        <v>874443853.824</v>
      </c>
      <c r="I57" s="3">
        <f t="shared" si="12"/>
        <v>-3040678741.1760001</v>
      </c>
    </row>
    <row r="58" spans="1:12">
      <c r="A58" s="2" t="s">
        <v>155</v>
      </c>
      <c r="B58" s="2" t="s">
        <v>156</v>
      </c>
      <c r="C58" s="2" t="s">
        <v>157</v>
      </c>
      <c r="D58" s="2" t="s">
        <v>383</v>
      </c>
      <c r="E58" s="10">
        <v>1833980036</v>
      </c>
      <c r="F58" s="10">
        <v>1833980036</v>
      </c>
      <c r="G58" s="3">
        <f t="shared" si="11"/>
        <v>0</v>
      </c>
      <c r="H58" s="4">
        <v>293845165</v>
      </c>
      <c r="I58" s="3">
        <f t="shared" si="12"/>
        <v>-1540134871</v>
      </c>
      <c r="J58" t="s">
        <v>164</v>
      </c>
    </row>
    <row r="59" spans="1:12">
      <c r="A59" s="13" t="s">
        <v>155</v>
      </c>
      <c r="B59" s="13" t="s">
        <v>166</v>
      </c>
      <c r="C59" s="2" t="s">
        <v>167</v>
      </c>
      <c r="D59" s="2" t="s">
        <v>371</v>
      </c>
      <c r="E59" s="10">
        <v>2933533985</v>
      </c>
      <c r="F59" s="4">
        <v>3000000000</v>
      </c>
      <c r="G59" s="3">
        <f>F59-E59</f>
        <v>66466015</v>
      </c>
      <c r="H59" s="4">
        <v>10111139632</v>
      </c>
      <c r="I59" s="3">
        <f>H59-E59</f>
        <v>7177605647</v>
      </c>
      <c r="J59" t="s">
        <v>57</v>
      </c>
    </row>
    <row r="60" spans="1:12">
      <c r="A60" s="13" t="s">
        <v>155</v>
      </c>
      <c r="B60" s="13" t="s">
        <v>166</v>
      </c>
      <c r="C60" s="2" t="s">
        <v>167</v>
      </c>
      <c r="D60" s="2" t="s">
        <v>372</v>
      </c>
      <c r="E60" s="10">
        <v>89115600</v>
      </c>
      <c r="F60" s="10">
        <v>89115600</v>
      </c>
      <c r="G60" s="3">
        <f>F60-E60</f>
        <v>0</v>
      </c>
      <c r="H60" s="4">
        <v>1080803453</v>
      </c>
      <c r="I60" s="3">
        <f t="shared" ref="I60:I61" si="13">H60-E60</f>
        <v>991687853</v>
      </c>
    </row>
    <row r="61" spans="1:12">
      <c r="A61" s="13" t="s">
        <v>155</v>
      </c>
      <c r="B61" s="13" t="s">
        <v>166</v>
      </c>
      <c r="C61" s="2" t="s">
        <v>167</v>
      </c>
      <c r="D61" s="2" t="s">
        <v>373</v>
      </c>
      <c r="E61" s="10">
        <v>4939133208</v>
      </c>
      <c r="F61" s="4">
        <v>5220684944</v>
      </c>
      <c r="G61" s="3">
        <f>F61-E61</f>
        <v>281551736</v>
      </c>
      <c r="H61" s="4">
        <v>720535635</v>
      </c>
      <c r="I61" s="3">
        <f t="shared" si="13"/>
        <v>-4218597573</v>
      </c>
    </row>
    <row r="62" spans="1:12">
      <c r="A62" s="13" t="s">
        <v>155</v>
      </c>
      <c r="B62" s="13" t="s">
        <v>172</v>
      </c>
      <c r="C62" s="2" t="s">
        <v>173</v>
      </c>
      <c r="D62" s="2" t="s">
        <v>175</v>
      </c>
      <c r="E62" s="14">
        <v>627690407</v>
      </c>
      <c r="F62" s="10">
        <v>627690407</v>
      </c>
      <c r="G62" s="3">
        <f t="shared" ref="G62:G81" si="14">F62-E62</f>
        <v>0</v>
      </c>
      <c r="H62" s="4">
        <v>627690407</v>
      </c>
      <c r="I62" s="3">
        <f t="shared" ref="I62:I78" si="15">H62-E62</f>
        <v>0</v>
      </c>
    </row>
    <row r="63" spans="1:12">
      <c r="A63" s="13" t="s">
        <v>155</v>
      </c>
      <c r="B63" s="13" t="s">
        <v>172</v>
      </c>
      <c r="C63" s="2" t="s">
        <v>173</v>
      </c>
      <c r="D63" s="2" t="s">
        <v>176</v>
      </c>
      <c r="E63" s="14">
        <v>1100000000</v>
      </c>
      <c r="F63" s="10">
        <v>500000000</v>
      </c>
      <c r="G63" s="3">
        <f t="shared" si="14"/>
        <v>-600000000</v>
      </c>
      <c r="H63" s="4">
        <v>1100000000</v>
      </c>
      <c r="I63" s="3">
        <f t="shared" si="15"/>
        <v>0</v>
      </c>
    </row>
    <row r="64" spans="1:12">
      <c r="A64" s="13" t="s">
        <v>155</v>
      </c>
      <c r="B64" s="13" t="s">
        <v>172</v>
      </c>
      <c r="C64" s="2" t="s">
        <v>173</v>
      </c>
      <c r="D64" s="2" t="s">
        <v>178</v>
      </c>
      <c r="E64" s="14">
        <v>477184000</v>
      </c>
      <c r="F64" s="10">
        <v>477184000</v>
      </c>
      <c r="G64" s="3">
        <f t="shared" si="14"/>
        <v>0</v>
      </c>
      <c r="H64" s="4">
        <v>477184000</v>
      </c>
      <c r="I64" s="3">
        <f t="shared" si="15"/>
        <v>0</v>
      </c>
    </row>
    <row r="65" spans="1:10">
      <c r="A65" s="13" t="s">
        <v>155</v>
      </c>
      <c r="B65" s="13" t="s">
        <v>172</v>
      </c>
      <c r="C65" s="2" t="s">
        <v>173</v>
      </c>
      <c r="D65" s="2" t="s">
        <v>179</v>
      </c>
      <c r="E65" s="14">
        <v>935410380.80000007</v>
      </c>
      <c r="F65" s="10">
        <v>935410380.80000007</v>
      </c>
      <c r="G65" s="3">
        <f t="shared" si="14"/>
        <v>0</v>
      </c>
      <c r="H65" s="4">
        <v>935410380.80000007</v>
      </c>
      <c r="I65" s="3">
        <f t="shared" si="15"/>
        <v>0</v>
      </c>
    </row>
    <row r="66" spans="1:10">
      <c r="A66" s="13" t="s">
        <v>155</v>
      </c>
      <c r="B66" s="13" t="s">
        <v>172</v>
      </c>
      <c r="C66" s="2" t="s">
        <v>173</v>
      </c>
      <c r="D66" s="2" t="s">
        <v>180</v>
      </c>
      <c r="E66" s="14">
        <v>2065715232.7679999</v>
      </c>
      <c r="F66" s="4">
        <v>2065715233</v>
      </c>
      <c r="G66" s="3">
        <f t="shared" si="14"/>
        <v>0.23200011253356934</v>
      </c>
      <c r="H66" s="4">
        <v>2065715232.7679999</v>
      </c>
      <c r="I66" s="3">
        <f t="shared" si="15"/>
        <v>0</v>
      </c>
      <c r="J66" t="s">
        <v>13</v>
      </c>
    </row>
    <row r="67" spans="1:10">
      <c r="A67" s="13" t="s">
        <v>155</v>
      </c>
      <c r="B67" s="13" t="s">
        <v>172</v>
      </c>
      <c r="C67" s="2" t="s">
        <v>173</v>
      </c>
      <c r="D67" s="2" t="s">
        <v>181</v>
      </c>
      <c r="E67" s="14">
        <v>324443684.86400002</v>
      </c>
      <c r="F67" s="10">
        <v>324443684.86400002</v>
      </c>
      <c r="G67" s="3">
        <f t="shared" si="14"/>
        <v>0</v>
      </c>
      <c r="H67" s="4">
        <v>324443684.86400002</v>
      </c>
      <c r="I67" s="3">
        <f t="shared" si="15"/>
        <v>0</v>
      </c>
    </row>
    <row r="68" spans="1:10">
      <c r="A68" s="13" t="s">
        <v>155</v>
      </c>
      <c r="B68" s="13" t="s">
        <v>172</v>
      </c>
      <c r="C68" s="2" t="s">
        <v>173</v>
      </c>
      <c r="D68" s="2" t="s">
        <v>182</v>
      </c>
      <c r="E68" s="14">
        <v>563496960</v>
      </c>
      <c r="F68" s="10">
        <v>563496960</v>
      </c>
      <c r="G68" s="3">
        <f t="shared" si="14"/>
        <v>0</v>
      </c>
      <c r="H68" s="4">
        <v>563496960</v>
      </c>
      <c r="I68" s="3">
        <f t="shared" si="15"/>
        <v>0</v>
      </c>
    </row>
    <row r="69" spans="1:10">
      <c r="A69" s="13" t="s">
        <v>155</v>
      </c>
      <c r="B69" s="13" t="s">
        <v>172</v>
      </c>
      <c r="C69" s="2" t="s">
        <v>173</v>
      </c>
      <c r="D69" s="2" t="s">
        <v>184</v>
      </c>
      <c r="E69" s="14">
        <v>133450598.40000001</v>
      </c>
      <c r="F69" s="10">
        <v>133450598.40000001</v>
      </c>
      <c r="G69" s="3">
        <f t="shared" si="14"/>
        <v>0</v>
      </c>
      <c r="H69" s="4">
        <v>133450598.40000001</v>
      </c>
      <c r="I69" s="3">
        <f t="shared" si="15"/>
        <v>0</v>
      </c>
    </row>
    <row r="70" spans="1:10">
      <c r="A70" s="13" t="s">
        <v>155</v>
      </c>
      <c r="B70" s="13" t="s">
        <v>172</v>
      </c>
      <c r="C70" s="2" t="s">
        <v>173</v>
      </c>
      <c r="D70" s="2" t="s">
        <v>185</v>
      </c>
      <c r="E70" s="14">
        <v>68044391.423999995</v>
      </c>
      <c r="F70" s="10">
        <v>68044391.423999995</v>
      </c>
      <c r="G70" s="3">
        <f t="shared" si="14"/>
        <v>0</v>
      </c>
      <c r="H70" s="4">
        <v>68044391.423999995</v>
      </c>
      <c r="I70" s="3">
        <f t="shared" si="15"/>
        <v>0</v>
      </c>
    </row>
    <row r="71" spans="1:10">
      <c r="A71" s="13" t="s">
        <v>155</v>
      </c>
      <c r="B71" s="13" t="s">
        <v>172</v>
      </c>
      <c r="C71" s="2" t="s">
        <v>173</v>
      </c>
      <c r="D71" s="2" t="s">
        <v>186</v>
      </c>
      <c r="E71" s="14">
        <v>118128640</v>
      </c>
      <c r="F71" s="10">
        <v>118128640</v>
      </c>
      <c r="G71" s="3">
        <f t="shared" si="14"/>
        <v>0</v>
      </c>
      <c r="H71" s="4">
        <v>118128640</v>
      </c>
      <c r="I71" s="3">
        <f t="shared" si="15"/>
        <v>0</v>
      </c>
    </row>
    <row r="72" spans="1:10">
      <c r="A72" s="13" t="s">
        <v>155</v>
      </c>
      <c r="B72" s="13" t="s">
        <v>172</v>
      </c>
      <c r="C72" s="2" t="s">
        <v>173</v>
      </c>
      <c r="D72" s="2" t="s">
        <v>188</v>
      </c>
      <c r="E72" s="14">
        <v>1412000000</v>
      </c>
      <c r="F72" s="10">
        <v>1412000000</v>
      </c>
      <c r="G72" s="3">
        <f t="shared" si="14"/>
        <v>0</v>
      </c>
      <c r="H72" s="4">
        <v>1412000000</v>
      </c>
      <c r="I72" s="3">
        <f t="shared" si="15"/>
        <v>0</v>
      </c>
    </row>
    <row r="73" spans="1:10">
      <c r="A73" s="13" t="s">
        <v>155</v>
      </c>
      <c r="B73" s="13" t="s">
        <v>172</v>
      </c>
      <c r="C73" s="2" t="s">
        <v>173</v>
      </c>
      <c r="D73" s="2" t="s">
        <v>189</v>
      </c>
      <c r="E73" s="14">
        <v>101649495</v>
      </c>
      <c r="F73" s="10">
        <v>101649495</v>
      </c>
      <c r="G73" s="3">
        <f t="shared" si="14"/>
        <v>0</v>
      </c>
      <c r="H73" s="4">
        <v>101649495</v>
      </c>
      <c r="I73" s="3">
        <f t="shared" si="15"/>
        <v>0</v>
      </c>
    </row>
    <row r="74" spans="1:10">
      <c r="A74" s="13" t="s">
        <v>155</v>
      </c>
      <c r="B74" s="13" t="s">
        <v>172</v>
      </c>
      <c r="C74" s="2" t="s">
        <v>173</v>
      </c>
      <c r="D74" s="2" t="s">
        <v>190</v>
      </c>
      <c r="E74" s="14">
        <v>14155996844.744001</v>
      </c>
      <c r="F74" s="10">
        <v>14407576082</v>
      </c>
      <c r="G74" s="3">
        <f t="shared" si="14"/>
        <v>251579237.25599861</v>
      </c>
      <c r="H74" s="4">
        <v>14155996844.744001</v>
      </c>
      <c r="I74" s="3">
        <f t="shared" si="15"/>
        <v>0</v>
      </c>
    </row>
    <row r="75" spans="1:10">
      <c r="A75" s="13" t="s">
        <v>155</v>
      </c>
      <c r="B75" s="13" t="s">
        <v>172</v>
      </c>
      <c r="C75" s="2" t="s">
        <v>191</v>
      </c>
      <c r="D75" s="2" t="s">
        <v>374</v>
      </c>
      <c r="E75" s="10">
        <v>8400507062</v>
      </c>
      <c r="F75" s="10">
        <v>8400507062</v>
      </c>
      <c r="G75" s="3">
        <f t="shared" si="14"/>
        <v>0</v>
      </c>
      <c r="H75" s="4">
        <v>533407048</v>
      </c>
      <c r="I75" s="3">
        <f t="shared" si="15"/>
        <v>-7867100014</v>
      </c>
    </row>
    <row r="76" spans="1:10">
      <c r="A76" s="13" t="s">
        <v>155</v>
      </c>
      <c r="B76" s="13" t="s">
        <v>172</v>
      </c>
      <c r="C76" s="2" t="s">
        <v>191</v>
      </c>
      <c r="D76" s="2" t="s">
        <v>375</v>
      </c>
      <c r="E76" s="10">
        <v>1000000000</v>
      </c>
      <c r="F76" s="10">
        <v>1000000000</v>
      </c>
      <c r="G76" s="3">
        <f t="shared" si="14"/>
        <v>0</v>
      </c>
      <c r="H76" s="4">
        <v>8485369490</v>
      </c>
      <c r="I76" s="3">
        <f t="shared" si="15"/>
        <v>7485369490</v>
      </c>
    </row>
    <row r="77" spans="1:10">
      <c r="A77" s="13" t="s">
        <v>155</v>
      </c>
      <c r="B77" s="13" t="s">
        <v>172</v>
      </c>
      <c r="C77" s="2" t="s">
        <v>191</v>
      </c>
      <c r="D77" s="2" t="s">
        <v>376</v>
      </c>
      <c r="E77" s="10">
        <v>0</v>
      </c>
      <c r="F77" s="4"/>
      <c r="G77" s="3">
        <f t="shared" si="14"/>
        <v>0</v>
      </c>
      <c r="H77" s="4">
        <v>1296074818</v>
      </c>
      <c r="I77" s="3">
        <f t="shared" si="15"/>
        <v>1296074818</v>
      </c>
    </row>
    <row r="78" spans="1:10">
      <c r="A78" s="13" t="s">
        <v>155</v>
      </c>
      <c r="B78" s="13" t="s">
        <v>172</v>
      </c>
      <c r="C78" s="2" t="s">
        <v>191</v>
      </c>
      <c r="D78" s="2" t="s">
        <v>377</v>
      </c>
      <c r="E78" s="10">
        <v>0</v>
      </c>
      <c r="F78" s="4"/>
      <c r="G78" s="3">
        <f t="shared" si="14"/>
        <v>0</v>
      </c>
      <c r="H78" s="4">
        <v>49642380</v>
      </c>
      <c r="I78" s="3">
        <f t="shared" si="15"/>
        <v>49642380</v>
      </c>
    </row>
    <row r="79" spans="1:10">
      <c r="A79" s="13" t="s">
        <v>198</v>
      </c>
      <c r="B79" s="13" t="s">
        <v>199</v>
      </c>
      <c r="C79" s="2" t="s">
        <v>200</v>
      </c>
      <c r="D79" s="2" t="s">
        <v>384</v>
      </c>
      <c r="E79" s="10">
        <v>4169638635</v>
      </c>
      <c r="F79" s="10">
        <v>4169638635</v>
      </c>
      <c r="G79" s="3">
        <f t="shared" si="14"/>
        <v>0</v>
      </c>
      <c r="H79" s="10">
        <v>4169638635</v>
      </c>
      <c r="I79" s="3">
        <f>H79-E79</f>
        <v>0</v>
      </c>
    </row>
    <row r="80" spans="1:10">
      <c r="A80" s="13" t="s">
        <v>198</v>
      </c>
      <c r="B80" s="13" t="s">
        <v>199</v>
      </c>
      <c r="C80" s="2" t="s">
        <v>201</v>
      </c>
      <c r="D80" s="2" t="s">
        <v>204</v>
      </c>
      <c r="E80" s="10">
        <v>1200000000</v>
      </c>
      <c r="F80" s="10">
        <v>1200000000</v>
      </c>
      <c r="G80" s="3">
        <f t="shared" si="14"/>
        <v>0</v>
      </c>
      <c r="H80" s="10">
        <v>1200000000</v>
      </c>
      <c r="I80" s="3">
        <f t="shared" ref="I80:I81" si="16">H80-E80</f>
        <v>0</v>
      </c>
    </row>
    <row r="81" spans="1:9">
      <c r="A81" s="13" t="s">
        <v>198</v>
      </c>
      <c r="B81" s="13" t="s">
        <v>199</v>
      </c>
      <c r="C81" s="2" t="s">
        <v>201</v>
      </c>
      <c r="D81" s="2" t="s">
        <v>205</v>
      </c>
      <c r="E81" s="10">
        <v>1317318789</v>
      </c>
      <c r="F81" s="10">
        <v>1317318789</v>
      </c>
      <c r="G81" s="3">
        <f t="shared" si="14"/>
        <v>0</v>
      </c>
      <c r="H81" s="10">
        <v>1317318789</v>
      </c>
      <c r="I81" s="3">
        <f t="shared" si="16"/>
        <v>0</v>
      </c>
    </row>
    <row r="82" spans="1:9">
      <c r="A82" s="13" t="s">
        <v>9</v>
      </c>
      <c r="B82" s="13" t="s">
        <v>210</v>
      </c>
      <c r="C82" s="2" t="s">
        <v>211</v>
      </c>
      <c r="D82" s="2" t="s">
        <v>369</v>
      </c>
      <c r="E82" s="9">
        <v>1612800000</v>
      </c>
      <c r="F82" s="9">
        <v>1612800000</v>
      </c>
      <c r="G82" s="3">
        <f>F82-E82</f>
        <v>0</v>
      </c>
      <c r="H82" s="9">
        <v>32745892053</v>
      </c>
      <c r="I82" s="3">
        <f>H82-E82</f>
        <v>31133092053</v>
      </c>
    </row>
    <row r="83" spans="1:9">
      <c r="A83" s="13" t="s">
        <v>9</v>
      </c>
      <c r="B83" s="13" t="s">
        <v>210</v>
      </c>
      <c r="C83" s="2" t="s">
        <v>211</v>
      </c>
      <c r="D83" s="2" t="s">
        <v>335</v>
      </c>
      <c r="E83" s="9">
        <v>3536781971</v>
      </c>
      <c r="F83" s="37">
        <v>3536781971</v>
      </c>
      <c r="G83" s="3">
        <f t="shared" ref="G83:G109" si="17">F83-E83</f>
        <v>0</v>
      </c>
      <c r="H83" s="9">
        <v>1961779200</v>
      </c>
      <c r="I83" s="3">
        <f>H83-E83</f>
        <v>-1575002771</v>
      </c>
    </row>
    <row r="84" spans="1:9">
      <c r="A84" s="13" t="s">
        <v>9</v>
      </c>
      <c r="B84" s="13" t="s">
        <v>210</v>
      </c>
      <c r="C84" s="2" t="s">
        <v>211</v>
      </c>
      <c r="D84" s="2" t="s">
        <v>370</v>
      </c>
      <c r="E84" s="9">
        <v>392480000</v>
      </c>
      <c r="F84" s="37">
        <v>392480000</v>
      </c>
      <c r="G84" s="3">
        <f t="shared" si="17"/>
        <v>0</v>
      </c>
      <c r="H84" s="9">
        <v>2811559680</v>
      </c>
      <c r="I84" s="3">
        <f t="shared" ref="I84:I91" si="18">H84-E84</f>
        <v>2419079680</v>
      </c>
    </row>
    <row r="85" spans="1:9">
      <c r="A85" s="13" t="s">
        <v>9</v>
      </c>
      <c r="B85" s="13" t="s">
        <v>210</v>
      </c>
      <c r="C85" s="2" t="s">
        <v>211</v>
      </c>
      <c r="D85" s="2" t="s">
        <v>336</v>
      </c>
      <c r="E85" s="9">
        <v>0</v>
      </c>
      <c r="F85" s="9">
        <v>0</v>
      </c>
      <c r="G85" s="3">
        <f t="shared" si="17"/>
        <v>0</v>
      </c>
      <c r="H85" s="9">
        <v>3428298315</v>
      </c>
      <c r="I85" s="3">
        <f t="shared" si="18"/>
        <v>3428298315</v>
      </c>
    </row>
    <row r="86" spans="1:9">
      <c r="A86" s="13" t="s">
        <v>9</v>
      </c>
      <c r="B86" s="13" t="s">
        <v>210</v>
      </c>
      <c r="C86" s="2" t="s">
        <v>234</v>
      </c>
      <c r="D86" s="2" t="s">
        <v>363</v>
      </c>
      <c r="E86" s="9">
        <v>6083285989.9519997</v>
      </c>
      <c r="F86" s="9">
        <v>6083285989.9519997</v>
      </c>
      <c r="G86" s="3">
        <f t="shared" si="17"/>
        <v>0</v>
      </c>
      <c r="H86" s="9">
        <v>134182289307</v>
      </c>
      <c r="I86" s="3">
        <f t="shared" si="18"/>
        <v>128099003317.048</v>
      </c>
    </row>
    <row r="87" spans="1:9">
      <c r="A87" s="13" t="s">
        <v>9</v>
      </c>
      <c r="B87" s="13" t="s">
        <v>210</v>
      </c>
      <c r="C87" s="2" t="s">
        <v>234</v>
      </c>
      <c r="D87" s="5" t="s">
        <v>364</v>
      </c>
      <c r="E87" s="9">
        <v>0</v>
      </c>
      <c r="F87" s="38">
        <v>0</v>
      </c>
      <c r="G87" s="3">
        <f t="shared" si="17"/>
        <v>0</v>
      </c>
      <c r="H87" s="9">
        <v>757760000</v>
      </c>
      <c r="I87" s="3">
        <f t="shared" si="18"/>
        <v>757760000</v>
      </c>
    </row>
    <row r="88" spans="1:9">
      <c r="A88" s="13" t="s">
        <v>9</v>
      </c>
      <c r="B88" s="13" t="s">
        <v>210</v>
      </c>
      <c r="C88" s="2" t="s">
        <v>234</v>
      </c>
      <c r="D88" s="5" t="s">
        <v>365</v>
      </c>
      <c r="E88" s="9">
        <v>22494343432.832001</v>
      </c>
      <c r="F88" s="37">
        <v>22494343432.832001</v>
      </c>
      <c r="G88" s="3">
        <f t="shared" si="17"/>
        <v>0</v>
      </c>
      <c r="H88" s="9">
        <v>4980755272</v>
      </c>
      <c r="I88" s="3">
        <f t="shared" si="18"/>
        <v>-17513588160.832001</v>
      </c>
    </row>
    <row r="89" spans="1:9">
      <c r="A89" s="13" t="s">
        <v>9</v>
      </c>
      <c r="B89" s="13" t="s">
        <v>210</v>
      </c>
      <c r="C89" s="2" t="s">
        <v>234</v>
      </c>
      <c r="D89" s="2" t="s">
        <v>366</v>
      </c>
      <c r="E89" s="9">
        <v>20485127194</v>
      </c>
      <c r="F89" s="37">
        <v>20485127194</v>
      </c>
      <c r="G89" s="3">
        <f t="shared" si="17"/>
        <v>0</v>
      </c>
      <c r="H89" s="9">
        <v>21157520000</v>
      </c>
      <c r="I89" s="3">
        <f t="shared" si="18"/>
        <v>672392806</v>
      </c>
    </row>
    <row r="90" spans="1:9">
      <c r="A90" s="13" t="s">
        <v>9</v>
      </c>
      <c r="B90" s="13" t="s">
        <v>210</v>
      </c>
      <c r="C90" s="2" t="s">
        <v>234</v>
      </c>
      <c r="D90" s="2" t="s">
        <v>367</v>
      </c>
      <c r="E90" s="9">
        <v>77186026436.608002</v>
      </c>
      <c r="F90" s="9">
        <v>106686026436.608</v>
      </c>
      <c r="G90" s="3">
        <f t="shared" si="17"/>
        <v>29500000000</v>
      </c>
      <c r="H90" s="9">
        <v>4061586173</v>
      </c>
      <c r="I90" s="3">
        <f t="shared" si="18"/>
        <v>-73124440263.608002</v>
      </c>
    </row>
    <row r="91" spans="1:9">
      <c r="A91" s="13" t="s">
        <v>9</v>
      </c>
      <c r="B91" s="13" t="s">
        <v>210</v>
      </c>
      <c r="C91" s="2" t="s">
        <v>234</v>
      </c>
      <c r="D91" s="2" t="s">
        <v>368</v>
      </c>
      <c r="E91" s="9">
        <v>0</v>
      </c>
      <c r="F91" s="38">
        <v>0</v>
      </c>
      <c r="G91" s="3">
        <f t="shared" si="17"/>
        <v>0</v>
      </c>
      <c r="H91" s="9">
        <v>4162560000</v>
      </c>
      <c r="I91" s="3">
        <f t="shared" si="18"/>
        <v>4162560000</v>
      </c>
    </row>
    <row r="92" spans="1:9">
      <c r="A92" s="13" t="s">
        <v>111</v>
      </c>
      <c r="B92" s="13" t="s">
        <v>246</v>
      </c>
      <c r="C92" s="2" t="s">
        <v>247</v>
      </c>
      <c r="D92" s="2" t="s">
        <v>248</v>
      </c>
      <c r="E92" s="10">
        <v>4096000000</v>
      </c>
      <c r="F92" s="10">
        <v>4096000000</v>
      </c>
      <c r="G92" s="3">
        <f t="shared" si="17"/>
        <v>0</v>
      </c>
      <c r="H92" s="10">
        <v>4096000000</v>
      </c>
      <c r="I92" s="3">
        <f>H92-E92</f>
        <v>0</v>
      </c>
    </row>
    <row r="93" spans="1:9">
      <c r="A93" s="13" t="s">
        <v>111</v>
      </c>
      <c r="B93" s="13" t="s">
        <v>246</v>
      </c>
      <c r="C93" s="2" t="s">
        <v>247</v>
      </c>
      <c r="D93" s="2" t="s">
        <v>249</v>
      </c>
      <c r="E93" s="10">
        <v>8711344962</v>
      </c>
      <c r="F93" s="10">
        <v>8711344962</v>
      </c>
      <c r="G93" s="3">
        <f t="shared" si="17"/>
        <v>0</v>
      </c>
      <c r="H93" s="10">
        <v>8711344962</v>
      </c>
      <c r="I93" s="3">
        <f t="shared" ref="I93:I109" si="19">H93-E93</f>
        <v>0</v>
      </c>
    </row>
    <row r="94" spans="1:9">
      <c r="A94" s="13" t="s">
        <v>111</v>
      </c>
      <c r="B94" s="13" t="s">
        <v>246</v>
      </c>
      <c r="C94" s="2" t="s">
        <v>247</v>
      </c>
      <c r="D94" s="2" t="s">
        <v>250</v>
      </c>
      <c r="E94" s="10">
        <v>4145511074</v>
      </c>
      <c r="F94" s="10">
        <v>4145511074</v>
      </c>
      <c r="G94" s="3">
        <f t="shared" si="17"/>
        <v>0</v>
      </c>
      <c r="H94" s="10">
        <v>4145511074</v>
      </c>
      <c r="I94" s="3">
        <f t="shared" si="19"/>
        <v>0</v>
      </c>
    </row>
    <row r="95" spans="1:9">
      <c r="A95" s="13" t="s">
        <v>111</v>
      </c>
      <c r="B95" s="13" t="s">
        <v>246</v>
      </c>
      <c r="C95" s="2" t="s">
        <v>247</v>
      </c>
      <c r="D95" s="2" t="s">
        <v>251</v>
      </c>
      <c r="E95" s="10">
        <v>6144000000</v>
      </c>
      <c r="F95" s="10">
        <v>6144000000</v>
      </c>
      <c r="G95" s="3">
        <f t="shared" si="17"/>
        <v>0</v>
      </c>
      <c r="H95" s="10">
        <v>6144000000</v>
      </c>
      <c r="I95" s="3">
        <f t="shared" si="19"/>
        <v>0</v>
      </c>
    </row>
    <row r="96" spans="1:9">
      <c r="A96" s="13" t="s">
        <v>111</v>
      </c>
      <c r="B96" s="13" t="s">
        <v>246</v>
      </c>
      <c r="C96" s="2" t="s">
        <v>247</v>
      </c>
      <c r="D96" s="2" t="s">
        <v>252</v>
      </c>
      <c r="E96" s="10">
        <v>9216000000</v>
      </c>
      <c r="F96" s="10">
        <v>9216000000</v>
      </c>
      <c r="G96" s="3">
        <f t="shared" si="17"/>
        <v>0</v>
      </c>
      <c r="H96" s="10">
        <v>9216000000</v>
      </c>
      <c r="I96" s="3">
        <f t="shared" si="19"/>
        <v>0</v>
      </c>
    </row>
    <row r="97" spans="1:12">
      <c r="A97" s="13" t="s">
        <v>111</v>
      </c>
      <c r="B97" s="13" t="s">
        <v>246</v>
      </c>
      <c r="C97" s="2" t="s">
        <v>247</v>
      </c>
      <c r="D97" s="2" t="s">
        <v>253</v>
      </c>
      <c r="E97" s="10">
        <v>91708505301</v>
      </c>
      <c r="F97" s="10">
        <v>91708505301</v>
      </c>
      <c r="G97" s="3">
        <f t="shared" si="17"/>
        <v>0</v>
      </c>
      <c r="H97" s="10">
        <v>91708505301</v>
      </c>
      <c r="I97" s="3">
        <f t="shared" si="19"/>
        <v>0</v>
      </c>
    </row>
    <row r="98" spans="1:12">
      <c r="A98" s="13" t="s">
        <v>111</v>
      </c>
      <c r="B98" s="13" t="s">
        <v>246</v>
      </c>
      <c r="C98" s="2" t="s">
        <v>247</v>
      </c>
      <c r="D98" s="2" t="s">
        <v>254</v>
      </c>
      <c r="E98" s="10">
        <v>13027182229.418667</v>
      </c>
      <c r="F98" s="10">
        <v>13027182229.418667</v>
      </c>
      <c r="G98" s="3">
        <f t="shared" si="17"/>
        <v>0</v>
      </c>
      <c r="H98" s="10">
        <v>13027182229.418667</v>
      </c>
      <c r="I98" s="3">
        <f t="shared" si="19"/>
        <v>0</v>
      </c>
    </row>
    <row r="99" spans="1:12">
      <c r="A99" s="13" t="s">
        <v>111</v>
      </c>
      <c r="B99" s="13" t="s">
        <v>246</v>
      </c>
      <c r="C99" s="2" t="s">
        <v>247</v>
      </c>
      <c r="D99" s="2" t="s">
        <v>255</v>
      </c>
      <c r="E99" s="10">
        <v>9809271086</v>
      </c>
      <c r="F99" s="10">
        <v>9809271086</v>
      </c>
      <c r="G99" s="3">
        <f t="shared" si="17"/>
        <v>0</v>
      </c>
      <c r="H99" s="10">
        <v>9809271086</v>
      </c>
      <c r="I99" s="3">
        <f t="shared" si="19"/>
        <v>0</v>
      </c>
    </row>
    <row r="100" spans="1:12">
      <c r="A100" s="13" t="s">
        <v>111</v>
      </c>
      <c r="B100" s="13" t="s">
        <v>246</v>
      </c>
      <c r="C100" s="2" t="s">
        <v>247</v>
      </c>
      <c r="D100" s="2" t="s">
        <v>256</v>
      </c>
      <c r="E100" s="10">
        <v>2353367943</v>
      </c>
      <c r="F100" s="10">
        <v>2353367943</v>
      </c>
      <c r="G100" s="3">
        <f t="shared" si="17"/>
        <v>0</v>
      </c>
      <c r="H100" s="10">
        <v>2353367943</v>
      </c>
      <c r="I100" s="3">
        <f t="shared" si="19"/>
        <v>0</v>
      </c>
    </row>
    <row r="101" spans="1:12">
      <c r="A101" s="13" t="s">
        <v>111</v>
      </c>
      <c r="B101" s="13" t="s">
        <v>246</v>
      </c>
      <c r="C101" s="2" t="s">
        <v>247</v>
      </c>
      <c r="D101" s="2" t="s">
        <v>257</v>
      </c>
      <c r="E101" s="10">
        <v>5172361779</v>
      </c>
      <c r="F101" s="10">
        <v>5172361779</v>
      </c>
      <c r="G101" s="3">
        <f t="shared" si="17"/>
        <v>0</v>
      </c>
      <c r="H101" s="10">
        <v>5172361779</v>
      </c>
      <c r="I101" s="3">
        <f t="shared" si="19"/>
        <v>0</v>
      </c>
    </row>
    <row r="102" spans="1:12">
      <c r="A102" s="13" t="s">
        <v>111</v>
      </c>
      <c r="B102" s="13" t="s">
        <v>246</v>
      </c>
      <c r="C102" s="2" t="s">
        <v>258</v>
      </c>
      <c r="D102" s="2" t="s">
        <v>259</v>
      </c>
      <c r="E102" s="10">
        <v>1536000000</v>
      </c>
      <c r="F102" s="10">
        <v>1536000000</v>
      </c>
      <c r="G102" s="3">
        <f t="shared" si="17"/>
        <v>0</v>
      </c>
      <c r="H102" s="10">
        <v>1536000000</v>
      </c>
      <c r="I102" s="3">
        <f t="shared" si="19"/>
        <v>0</v>
      </c>
    </row>
    <row r="103" spans="1:12">
      <c r="A103" s="13" t="s">
        <v>111</v>
      </c>
      <c r="B103" s="13" t="s">
        <v>246</v>
      </c>
      <c r="C103" s="2" t="s">
        <v>258</v>
      </c>
      <c r="D103" s="2" t="s">
        <v>260</v>
      </c>
      <c r="E103" s="10">
        <v>1000000000</v>
      </c>
      <c r="F103" s="10">
        <v>1000000000</v>
      </c>
      <c r="G103" s="3">
        <f t="shared" si="17"/>
        <v>0</v>
      </c>
      <c r="H103" s="10">
        <v>1000000000</v>
      </c>
      <c r="I103" s="3">
        <f t="shared" si="19"/>
        <v>0</v>
      </c>
    </row>
    <row r="104" spans="1:12">
      <c r="A104" s="13" t="s">
        <v>111</v>
      </c>
      <c r="B104" s="13" t="s">
        <v>246</v>
      </c>
      <c r="C104" s="2" t="s">
        <v>258</v>
      </c>
      <c r="D104" s="2" t="s">
        <v>261</v>
      </c>
      <c r="E104" s="10">
        <v>6399441256</v>
      </c>
      <c r="F104" s="10">
        <v>6399441256</v>
      </c>
      <c r="G104" s="3">
        <f t="shared" si="17"/>
        <v>0</v>
      </c>
      <c r="H104" s="10">
        <v>6399441256</v>
      </c>
      <c r="I104" s="3">
        <f t="shared" si="19"/>
        <v>0</v>
      </c>
    </row>
    <row r="105" spans="1:12">
      <c r="A105" s="13" t="s">
        <v>111</v>
      </c>
      <c r="B105" s="13" t="s">
        <v>246</v>
      </c>
      <c r="C105" s="2" t="s">
        <v>258</v>
      </c>
      <c r="D105" s="2" t="s">
        <v>262</v>
      </c>
      <c r="E105" s="10">
        <v>1233658429</v>
      </c>
      <c r="F105" s="10">
        <v>1233658429</v>
      </c>
      <c r="G105" s="3">
        <f t="shared" si="17"/>
        <v>0</v>
      </c>
      <c r="H105" s="10">
        <v>1233658429</v>
      </c>
      <c r="I105" s="3">
        <f t="shared" si="19"/>
        <v>0</v>
      </c>
    </row>
    <row r="106" spans="1:12">
      <c r="A106" s="13" t="s">
        <v>111</v>
      </c>
      <c r="B106" s="13" t="s">
        <v>246</v>
      </c>
      <c r="C106" s="2" t="s">
        <v>258</v>
      </c>
      <c r="D106" s="2" t="s">
        <v>263</v>
      </c>
      <c r="E106" s="10">
        <v>4096000000</v>
      </c>
      <c r="F106" s="10">
        <v>4096000000</v>
      </c>
      <c r="G106" s="3">
        <f t="shared" si="17"/>
        <v>0</v>
      </c>
      <c r="H106" s="10">
        <v>4096000000</v>
      </c>
      <c r="I106" s="3">
        <f t="shared" si="19"/>
        <v>0</v>
      </c>
    </row>
    <row r="107" spans="1:12">
      <c r="A107" s="13" t="s">
        <v>111</v>
      </c>
      <c r="B107" s="13" t="s">
        <v>246</v>
      </c>
      <c r="C107" s="2" t="s">
        <v>258</v>
      </c>
      <c r="D107" s="2" t="s">
        <v>264</v>
      </c>
      <c r="E107" s="10">
        <v>2560000000</v>
      </c>
      <c r="F107" s="10">
        <v>2560000000</v>
      </c>
      <c r="G107" s="3">
        <f t="shared" si="17"/>
        <v>0</v>
      </c>
      <c r="H107" s="10">
        <v>2560000000</v>
      </c>
      <c r="I107" s="3">
        <f t="shared" si="19"/>
        <v>0</v>
      </c>
    </row>
    <row r="108" spans="1:12">
      <c r="A108" s="13" t="s">
        <v>111</v>
      </c>
      <c r="B108" s="13" t="s">
        <v>246</v>
      </c>
      <c r="C108" s="2" t="s">
        <v>258</v>
      </c>
      <c r="D108" s="2" t="s">
        <v>266</v>
      </c>
      <c r="E108" s="10">
        <v>12000000000</v>
      </c>
      <c r="F108" s="10">
        <v>12000000000</v>
      </c>
      <c r="G108" s="3">
        <f t="shared" si="17"/>
        <v>0</v>
      </c>
      <c r="H108" s="10">
        <v>12000000000</v>
      </c>
      <c r="I108" s="3">
        <f t="shared" si="19"/>
        <v>0</v>
      </c>
    </row>
    <row r="109" spans="1:12">
      <c r="A109" s="13" t="s">
        <v>111</v>
      </c>
      <c r="B109" s="13" t="s">
        <v>246</v>
      </c>
      <c r="C109" s="2" t="s">
        <v>258</v>
      </c>
      <c r="D109" s="2" t="s">
        <v>269</v>
      </c>
      <c r="E109" s="10">
        <v>1171338383</v>
      </c>
      <c r="F109" s="10">
        <v>1171338383</v>
      </c>
      <c r="G109" s="3">
        <f t="shared" si="17"/>
        <v>0</v>
      </c>
      <c r="H109" s="10">
        <v>1171338383</v>
      </c>
      <c r="I109" s="3">
        <f t="shared" si="19"/>
        <v>0</v>
      </c>
    </row>
    <row r="111" spans="1:12">
      <c r="L111" s="10"/>
    </row>
    <row r="112" spans="1:12">
      <c r="H112" s="9"/>
    </row>
    <row r="113" spans="8:8">
      <c r="H113" s="3"/>
    </row>
    <row r="114" spans="8:8">
      <c r="H114" s="3"/>
    </row>
  </sheetData>
  <autoFilter ref="A2:L109" xr:uid="{00000000-0001-0000-0000-000000000000}"/>
  <mergeCells count="1">
    <mergeCell ref="J10:K10"/>
  </mergeCells>
  <dataValidations count="1">
    <dataValidation allowBlank="1" showInputMessage="1" showErrorMessage="1" promptTitle="Proyección prespuestal año 4" prompt="por proyecto:_x000a__x000a_Registre el valor año 4 de la proyección presupuestal." sqref="H44" xr:uid="{271953E3-EAF7-49BA-8598-A7CC724714A7}"/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F95D1-D71B-4C0E-86ED-EB791AEF76AF}">
  <dimension ref="A3:C110"/>
  <sheetViews>
    <sheetView workbookViewId="0"/>
  </sheetViews>
  <sheetFormatPr baseColWidth="10" defaultRowHeight="15"/>
  <cols>
    <col min="1" max="1" width="68.85546875" customWidth="1"/>
    <col min="2" max="2" width="51.28515625" customWidth="1"/>
    <col min="3" max="3" width="24.85546875" style="1" bestFit="1" customWidth="1"/>
  </cols>
  <sheetData>
    <row r="3" spans="1:3">
      <c r="A3" s="46" t="s">
        <v>332</v>
      </c>
      <c r="B3" s="46" t="s">
        <v>2</v>
      </c>
      <c r="C3" s="1" t="s">
        <v>394</v>
      </c>
    </row>
    <row r="4" spans="1:3">
      <c r="A4" t="s">
        <v>60</v>
      </c>
      <c r="B4" t="s">
        <v>65</v>
      </c>
      <c r="C4" s="1">
        <v>5715690724</v>
      </c>
    </row>
    <row r="5" spans="1:3">
      <c r="B5" t="s">
        <v>61</v>
      </c>
      <c r="C5" s="1">
        <v>18416684260</v>
      </c>
    </row>
    <row r="6" spans="1:3">
      <c r="B6" t="s">
        <v>349</v>
      </c>
      <c r="C6" s="1">
        <v>1897640186</v>
      </c>
    </row>
    <row r="7" spans="1:3">
      <c r="A7" t="s">
        <v>40</v>
      </c>
      <c r="B7" t="s">
        <v>361</v>
      </c>
      <c r="C7" s="1">
        <v>8220046818</v>
      </c>
    </row>
    <row r="8" spans="1:3">
      <c r="A8" t="s">
        <v>234</v>
      </c>
      <c r="B8" t="s">
        <v>366</v>
      </c>
      <c r="C8" s="1">
        <v>21157520000</v>
      </c>
    </row>
    <row r="9" spans="1:3">
      <c r="B9" t="s">
        <v>368</v>
      </c>
      <c r="C9" s="1">
        <v>4162560000</v>
      </c>
    </row>
    <row r="10" spans="1:3">
      <c r="B10" t="s">
        <v>365</v>
      </c>
      <c r="C10" s="1">
        <v>4980755272</v>
      </c>
    </row>
    <row r="11" spans="1:3">
      <c r="B11" t="s">
        <v>364</v>
      </c>
      <c r="C11" s="1">
        <v>757760000</v>
      </c>
    </row>
    <row r="12" spans="1:3">
      <c r="B12" t="s">
        <v>367</v>
      </c>
      <c r="C12" s="1">
        <v>4061586173</v>
      </c>
    </row>
    <row r="13" spans="1:3">
      <c r="B13" t="s">
        <v>363</v>
      </c>
      <c r="C13" s="1">
        <v>134182289307</v>
      </c>
    </row>
    <row r="14" spans="1:3">
      <c r="A14" t="s">
        <v>107</v>
      </c>
      <c r="B14" t="s">
        <v>350</v>
      </c>
      <c r="C14" s="1">
        <v>130000000000</v>
      </c>
    </row>
    <row r="15" spans="1:3">
      <c r="A15" t="s">
        <v>109</v>
      </c>
      <c r="B15" t="s">
        <v>351</v>
      </c>
      <c r="C15" s="1">
        <v>2981771254</v>
      </c>
    </row>
    <row r="16" spans="1:3">
      <c r="B16" t="s">
        <v>352</v>
      </c>
      <c r="C16" s="1">
        <v>1914624156</v>
      </c>
    </row>
    <row r="17" spans="1:3">
      <c r="A17" t="s">
        <v>113</v>
      </c>
      <c r="B17" t="s">
        <v>390</v>
      </c>
      <c r="C17" s="1">
        <v>1800000000</v>
      </c>
    </row>
    <row r="18" spans="1:3">
      <c r="B18" t="s">
        <v>389</v>
      </c>
      <c r="C18" s="1">
        <v>544357048</v>
      </c>
    </row>
    <row r="19" spans="1:3">
      <c r="B19" t="s">
        <v>118</v>
      </c>
      <c r="C19" s="1">
        <v>10405716792</v>
      </c>
    </row>
    <row r="20" spans="1:3">
      <c r="B20" t="s">
        <v>387</v>
      </c>
      <c r="C20" s="1">
        <v>2861197648</v>
      </c>
    </row>
    <row r="21" spans="1:3">
      <c r="B21" t="s">
        <v>386</v>
      </c>
      <c r="C21" s="1">
        <v>240000000</v>
      </c>
    </row>
    <row r="22" spans="1:3">
      <c r="B22" t="s">
        <v>134</v>
      </c>
      <c r="C22" s="1">
        <v>3316033218</v>
      </c>
    </row>
    <row r="23" spans="1:3">
      <c r="B23" t="s">
        <v>385</v>
      </c>
      <c r="C23" s="1">
        <v>3618386484.7399998</v>
      </c>
    </row>
    <row r="24" spans="1:3">
      <c r="B24" t="s">
        <v>135</v>
      </c>
      <c r="C24" s="1">
        <v>3336840889</v>
      </c>
    </row>
    <row r="25" spans="1:3">
      <c r="B25" t="s">
        <v>388</v>
      </c>
      <c r="C25" s="1">
        <v>12054344143</v>
      </c>
    </row>
    <row r="26" spans="1:3">
      <c r="B26" t="s">
        <v>121</v>
      </c>
      <c r="C26" s="1">
        <v>27874233472</v>
      </c>
    </row>
    <row r="27" spans="1:3">
      <c r="A27" t="s">
        <v>200</v>
      </c>
      <c r="B27" t="s">
        <v>384</v>
      </c>
      <c r="C27" s="1">
        <v>4169638635</v>
      </c>
    </row>
    <row r="28" spans="1:3">
      <c r="A28" t="s">
        <v>201</v>
      </c>
      <c r="B28" t="s">
        <v>205</v>
      </c>
      <c r="C28" s="1">
        <v>1317318789</v>
      </c>
    </row>
    <row r="29" spans="1:3">
      <c r="B29" t="s">
        <v>204</v>
      </c>
      <c r="C29" s="1">
        <v>1200000000</v>
      </c>
    </row>
    <row r="30" spans="1:3">
      <c r="A30" t="s">
        <v>66</v>
      </c>
      <c r="B30" t="s">
        <v>353</v>
      </c>
      <c r="C30" s="1">
        <v>42286398308</v>
      </c>
    </row>
    <row r="31" spans="1:3">
      <c r="B31" t="s">
        <v>354</v>
      </c>
      <c r="C31" s="1">
        <v>28334220978</v>
      </c>
    </row>
    <row r="32" spans="1:3">
      <c r="B32" t="s">
        <v>355</v>
      </c>
      <c r="C32" s="1">
        <v>19576307545.909996</v>
      </c>
    </row>
    <row r="33" spans="1:3">
      <c r="B33" t="s">
        <v>356</v>
      </c>
      <c r="C33" s="1">
        <v>1944742007.0899999</v>
      </c>
    </row>
    <row r="34" spans="1:3">
      <c r="B34" t="s">
        <v>357</v>
      </c>
      <c r="C34" s="1">
        <v>94257573072</v>
      </c>
    </row>
    <row r="35" spans="1:3">
      <c r="B35" t="s">
        <v>359</v>
      </c>
      <c r="C35" s="1">
        <v>6290902212.0600004</v>
      </c>
    </row>
    <row r="36" spans="1:3">
      <c r="B36" t="s">
        <v>360</v>
      </c>
      <c r="C36" s="1">
        <v>6897166713.9399996</v>
      </c>
    </row>
    <row r="37" spans="1:3">
      <c r="B37" t="s">
        <v>358</v>
      </c>
      <c r="C37" s="1">
        <v>6932624424</v>
      </c>
    </row>
    <row r="38" spans="1:3">
      <c r="B38" t="s">
        <v>352</v>
      </c>
      <c r="C38" s="1">
        <v>2445180721</v>
      </c>
    </row>
    <row r="39" spans="1:3">
      <c r="A39" t="s">
        <v>167</v>
      </c>
      <c r="B39" t="s">
        <v>371</v>
      </c>
      <c r="C39" s="1">
        <v>10111139632</v>
      </c>
    </row>
    <row r="40" spans="1:3">
      <c r="B40" t="s">
        <v>372</v>
      </c>
      <c r="C40" s="1">
        <v>1080803453</v>
      </c>
    </row>
    <row r="41" spans="1:3">
      <c r="B41" t="s">
        <v>373</v>
      </c>
      <c r="C41" s="1">
        <v>720535635</v>
      </c>
    </row>
    <row r="42" spans="1:3">
      <c r="A42" t="s">
        <v>33</v>
      </c>
      <c r="B42" t="s">
        <v>33</v>
      </c>
      <c r="C42" s="1">
        <v>10034970007</v>
      </c>
    </row>
    <row r="43" spans="1:3">
      <c r="A43" t="s">
        <v>258</v>
      </c>
      <c r="B43" t="s">
        <v>259</v>
      </c>
      <c r="C43" s="1">
        <v>1536000000</v>
      </c>
    </row>
    <row r="44" spans="1:3">
      <c r="B44" t="s">
        <v>264</v>
      </c>
      <c r="C44" s="1">
        <v>2560000000</v>
      </c>
    </row>
    <row r="45" spans="1:3">
      <c r="B45" t="s">
        <v>263</v>
      </c>
      <c r="C45" s="1">
        <v>4096000000</v>
      </c>
    </row>
    <row r="46" spans="1:3">
      <c r="B46" t="s">
        <v>261</v>
      </c>
      <c r="C46" s="1">
        <v>6399441256</v>
      </c>
    </row>
    <row r="47" spans="1:3">
      <c r="B47" t="s">
        <v>260</v>
      </c>
      <c r="C47" s="1">
        <v>1000000000</v>
      </c>
    </row>
    <row r="48" spans="1:3">
      <c r="B48" t="s">
        <v>269</v>
      </c>
      <c r="C48" s="1">
        <v>1171338383</v>
      </c>
    </row>
    <row r="49" spans="1:3">
      <c r="B49" t="s">
        <v>262</v>
      </c>
      <c r="C49" s="1">
        <v>1233658429</v>
      </c>
    </row>
    <row r="50" spans="1:3">
      <c r="B50" t="s">
        <v>266</v>
      </c>
      <c r="C50" s="1">
        <v>12000000000</v>
      </c>
    </row>
    <row r="51" spans="1:3">
      <c r="A51" t="s">
        <v>54</v>
      </c>
      <c r="B51" t="s">
        <v>56</v>
      </c>
      <c r="C51" s="1">
        <v>6000000000</v>
      </c>
    </row>
    <row r="52" spans="1:3">
      <c r="A52" t="s">
        <v>247</v>
      </c>
      <c r="B52" t="s">
        <v>248</v>
      </c>
      <c r="C52" s="1">
        <v>4096000000</v>
      </c>
    </row>
    <row r="53" spans="1:3">
      <c r="B53" t="s">
        <v>250</v>
      </c>
      <c r="C53" s="1">
        <v>4145511074</v>
      </c>
    </row>
    <row r="54" spans="1:3">
      <c r="B54" t="s">
        <v>251</v>
      </c>
      <c r="C54" s="1">
        <v>6144000000</v>
      </c>
    </row>
    <row r="55" spans="1:3">
      <c r="B55" t="s">
        <v>249</v>
      </c>
      <c r="C55" s="1">
        <v>8711344962</v>
      </c>
    </row>
    <row r="56" spans="1:3">
      <c r="B56" t="s">
        <v>254</v>
      </c>
      <c r="C56" s="1">
        <v>13027182229.418667</v>
      </c>
    </row>
    <row r="57" spans="1:3">
      <c r="B57" t="s">
        <v>253</v>
      </c>
      <c r="C57" s="1">
        <v>91708505301</v>
      </c>
    </row>
    <row r="58" spans="1:3">
      <c r="B58" t="s">
        <v>257</v>
      </c>
      <c r="C58" s="1">
        <v>5172361779</v>
      </c>
    </row>
    <row r="59" spans="1:3">
      <c r="B59" t="s">
        <v>252</v>
      </c>
      <c r="C59" s="1">
        <v>9216000000</v>
      </c>
    </row>
    <row r="60" spans="1:3">
      <c r="B60" t="s">
        <v>255</v>
      </c>
      <c r="C60" s="1">
        <v>9809271086</v>
      </c>
    </row>
    <row r="61" spans="1:3">
      <c r="B61" t="s">
        <v>256</v>
      </c>
      <c r="C61" s="1">
        <v>2353367943</v>
      </c>
    </row>
    <row r="62" spans="1:3">
      <c r="A62" t="s">
        <v>191</v>
      </c>
      <c r="B62" t="s">
        <v>375</v>
      </c>
      <c r="C62" s="1">
        <v>8485369490</v>
      </c>
    </row>
    <row r="63" spans="1:3">
      <c r="B63" t="s">
        <v>377</v>
      </c>
      <c r="C63" s="1">
        <v>49642380</v>
      </c>
    </row>
    <row r="64" spans="1:3">
      <c r="B64" t="s">
        <v>376</v>
      </c>
      <c r="C64" s="1">
        <v>1296074818</v>
      </c>
    </row>
    <row r="65" spans="1:3">
      <c r="B65" t="s">
        <v>374</v>
      </c>
      <c r="C65" s="1">
        <v>533407048</v>
      </c>
    </row>
    <row r="66" spans="1:3">
      <c r="A66" t="s">
        <v>211</v>
      </c>
      <c r="B66" t="s">
        <v>336</v>
      </c>
      <c r="C66" s="1">
        <v>3428298315</v>
      </c>
    </row>
    <row r="67" spans="1:3">
      <c r="B67" t="s">
        <v>335</v>
      </c>
      <c r="C67" s="1">
        <v>1961779200</v>
      </c>
    </row>
    <row r="68" spans="1:3">
      <c r="B68" t="s">
        <v>370</v>
      </c>
      <c r="C68" s="1">
        <v>2811559680</v>
      </c>
    </row>
    <row r="69" spans="1:3">
      <c r="B69" t="s">
        <v>369</v>
      </c>
      <c r="C69" s="1">
        <v>32745892053</v>
      </c>
    </row>
    <row r="70" spans="1:3">
      <c r="A70" t="s">
        <v>157</v>
      </c>
      <c r="B70" t="s">
        <v>378</v>
      </c>
      <c r="C70" s="1">
        <v>1833980038.1440001</v>
      </c>
    </row>
    <row r="71" spans="1:3">
      <c r="B71" t="s">
        <v>382</v>
      </c>
      <c r="C71" s="1">
        <v>874443853.824</v>
      </c>
    </row>
    <row r="72" spans="1:3">
      <c r="B72" t="s">
        <v>381</v>
      </c>
      <c r="C72" s="1">
        <v>23861620822.98</v>
      </c>
    </row>
    <row r="73" spans="1:3">
      <c r="B73" t="s">
        <v>380</v>
      </c>
      <c r="C73" s="1">
        <v>10726510120.049999</v>
      </c>
    </row>
    <row r="74" spans="1:3">
      <c r="B74" t="s">
        <v>379</v>
      </c>
      <c r="C74" s="1">
        <v>2409600000</v>
      </c>
    </row>
    <row r="75" spans="1:3">
      <c r="B75" t="s">
        <v>383</v>
      </c>
      <c r="C75" s="1">
        <v>293845165</v>
      </c>
    </row>
    <row r="76" spans="1:3">
      <c r="A76" t="s">
        <v>173</v>
      </c>
      <c r="B76" t="s">
        <v>186</v>
      </c>
      <c r="C76" s="1">
        <v>118128640</v>
      </c>
    </row>
    <row r="77" spans="1:3">
      <c r="B77" t="s">
        <v>182</v>
      </c>
      <c r="C77" s="1">
        <v>563496960</v>
      </c>
    </row>
    <row r="78" spans="1:3">
      <c r="B78" t="s">
        <v>180</v>
      </c>
      <c r="C78" s="1">
        <v>2065715232.7679999</v>
      </c>
    </row>
    <row r="79" spans="1:3">
      <c r="B79" t="s">
        <v>185</v>
      </c>
      <c r="C79" s="1">
        <v>68044391.423999995</v>
      </c>
    </row>
    <row r="80" spans="1:3">
      <c r="B80" t="s">
        <v>189</v>
      </c>
      <c r="C80" s="1">
        <v>101649495</v>
      </c>
    </row>
    <row r="81" spans="1:3">
      <c r="B81" t="s">
        <v>176</v>
      </c>
      <c r="C81" s="1">
        <v>1100000000</v>
      </c>
    </row>
    <row r="82" spans="1:3">
      <c r="B82" t="s">
        <v>188</v>
      </c>
      <c r="C82" s="1">
        <v>1412000000</v>
      </c>
    </row>
    <row r="83" spans="1:3">
      <c r="B83" t="s">
        <v>175</v>
      </c>
      <c r="C83" s="1">
        <v>627690407</v>
      </c>
    </row>
    <row r="84" spans="1:3">
      <c r="B84" t="s">
        <v>190</v>
      </c>
      <c r="C84" s="1">
        <v>14155996844.744001</v>
      </c>
    </row>
    <row r="85" spans="1:3">
      <c r="B85" t="s">
        <v>178</v>
      </c>
      <c r="C85" s="1">
        <v>477184000</v>
      </c>
    </row>
    <row r="86" spans="1:3">
      <c r="B86" t="s">
        <v>179</v>
      </c>
      <c r="C86" s="1">
        <v>935410380.80000007</v>
      </c>
    </row>
    <row r="87" spans="1:3">
      <c r="B87" t="s">
        <v>184</v>
      </c>
      <c r="C87" s="1">
        <v>133450598.40000001</v>
      </c>
    </row>
    <row r="88" spans="1:3">
      <c r="B88" t="s">
        <v>181</v>
      </c>
      <c r="C88" s="1">
        <v>324443684.86400002</v>
      </c>
    </row>
    <row r="89" spans="1:3">
      <c r="A89" t="s">
        <v>43</v>
      </c>
      <c r="B89" t="s">
        <v>362</v>
      </c>
      <c r="C89" s="1">
        <v>2822978584</v>
      </c>
    </row>
    <row r="90" spans="1:3">
      <c r="B90" t="s">
        <v>361</v>
      </c>
      <c r="C90" s="1">
        <v>16312590923</v>
      </c>
    </row>
    <row r="91" spans="1:3">
      <c r="A91" t="s">
        <v>11</v>
      </c>
      <c r="B91" t="s">
        <v>15</v>
      </c>
      <c r="C91" s="1">
        <v>3107925782</v>
      </c>
    </row>
    <row r="92" spans="1:3">
      <c r="B92" t="s">
        <v>346</v>
      </c>
      <c r="C92" s="1">
        <v>1126400000</v>
      </c>
    </row>
    <row r="93" spans="1:3">
      <c r="B93" t="s">
        <v>347</v>
      </c>
      <c r="C93" s="1">
        <v>1948286320</v>
      </c>
    </row>
    <row r="94" spans="1:3">
      <c r="B94" t="s">
        <v>343</v>
      </c>
      <c r="C94" s="1">
        <v>5278011326</v>
      </c>
    </row>
    <row r="95" spans="1:3">
      <c r="B95" t="s">
        <v>344</v>
      </c>
      <c r="C95" s="1">
        <v>1350643120</v>
      </c>
    </row>
    <row r="96" spans="1:3">
      <c r="B96" t="s">
        <v>345</v>
      </c>
      <c r="C96" s="1">
        <v>348662777</v>
      </c>
    </row>
    <row r="97" spans="1:3">
      <c r="B97" t="s">
        <v>348</v>
      </c>
      <c r="C97" s="1">
        <v>337146614</v>
      </c>
    </row>
    <row r="98" spans="1:3">
      <c r="A98" t="s">
        <v>90</v>
      </c>
      <c r="B98" t="s">
        <v>392</v>
      </c>
      <c r="C98" s="1">
        <v>300850054</v>
      </c>
    </row>
    <row r="99" spans="1:3">
      <c r="B99" t="s">
        <v>333</v>
      </c>
      <c r="C99" s="1">
        <v>13444680425</v>
      </c>
    </row>
    <row r="100" spans="1:3">
      <c r="B100" t="s">
        <v>352</v>
      </c>
      <c r="C100" s="1">
        <v>1777901915</v>
      </c>
    </row>
    <row r="101" spans="1:3">
      <c r="B101" t="s">
        <v>391</v>
      </c>
      <c r="C101" s="1">
        <v>313704010850</v>
      </c>
    </row>
    <row r="102" spans="1:3">
      <c r="B102" t="s">
        <v>393</v>
      </c>
      <c r="C102" s="1">
        <v>1587685676</v>
      </c>
    </row>
    <row r="103" spans="1:3">
      <c r="A103" t="s">
        <v>139</v>
      </c>
      <c r="B103" t="s">
        <v>151</v>
      </c>
      <c r="C103" s="1">
        <v>4210230861</v>
      </c>
    </row>
    <row r="104" spans="1:3">
      <c r="B104" t="s">
        <v>143</v>
      </c>
      <c r="C104" s="1">
        <v>7628155523.1999998</v>
      </c>
    </row>
    <row r="105" spans="1:3">
      <c r="B105" t="s">
        <v>140</v>
      </c>
      <c r="C105" s="1">
        <v>7658714630.1400003</v>
      </c>
    </row>
    <row r="106" spans="1:3">
      <c r="B106" t="s">
        <v>148</v>
      </c>
      <c r="C106" s="1">
        <v>10800789827.16</v>
      </c>
    </row>
    <row r="107" spans="1:3">
      <c r="B107" t="s">
        <v>154</v>
      </c>
      <c r="C107" s="1">
        <v>884511043.80000305</v>
      </c>
    </row>
    <row r="108" spans="1:3">
      <c r="B108" t="s">
        <v>141</v>
      </c>
      <c r="C108" s="1">
        <v>5506200000</v>
      </c>
    </row>
    <row r="109" spans="1:3">
      <c r="B109" t="s">
        <v>147</v>
      </c>
      <c r="C109" s="1">
        <v>1515847709.7</v>
      </c>
    </row>
    <row r="110" spans="1:3">
      <c r="A110" t="s">
        <v>273</v>
      </c>
      <c r="C110" s="1">
        <v>1347527000000.1565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BB94B-E715-4985-A6FF-DF04B6635027}">
  <sheetPr>
    <tabColor rgb="FF00B050"/>
  </sheetPr>
  <dimension ref="A1:M275"/>
  <sheetViews>
    <sheetView showGridLines="0" tabSelected="1" zoomScale="90" zoomScaleNormal="90" zoomScaleSheetLayoutView="70" workbookViewId="0"/>
  </sheetViews>
  <sheetFormatPr baseColWidth="10" defaultColWidth="11.42578125" defaultRowHeight="21"/>
  <cols>
    <col min="1" max="1" width="23.28515625" style="63" customWidth="1"/>
    <col min="2" max="2" width="37.5703125" style="64" customWidth="1"/>
    <col min="3" max="3" width="33.85546875" style="129" customWidth="1"/>
    <col min="4" max="4" width="63" style="129" customWidth="1"/>
    <col min="5" max="5" width="54.5703125" style="66" customWidth="1"/>
    <col min="6" max="6" width="68.42578125" style="65" hidden="1" customWidth="1"/>
    <col min="7" max="7" width="16.85546875" style="67" hidden="1" customWidth="1"/>
    <col min="8" max="8" width="19.85546875" style="132" customWidth="1"/>
    <col min="9" max="9" width="20.42578125" style="74" customWidth="1"/>
    <col min="10" max="10" width="18.42578125" style="74" hidden="1" customWidth="1"/>
    <col min="11" max="11" width="9.85546875" style="137" customWidth="1"/>
    <col min="12" max="16384" width="11.42578125" style="74"/>
  </cols>
  <sheetData>
    <row r="1" spans="1:13" s="68" customFormat="1" ht="20.25">
      <c r="A1" s="63"/>
      <c r="B1" s="64"/>
      <c r="C1" s="129"/>
      <c r="D1" s="129"/>
      <c r="E1" s="66"/>
      <c r="F1" s="65"/>
      <c r="G1" s="67"/>
      <c r="H1" s="132"/>
      <c r="K1" s="137"/>
    </row>
    <row r="2" spans="1:13" s="68" customFormat="1" ht="20.25">
      <c r="A2" s="63"/>
      <c r="B2" s="64"/>
      <c r="C2" s="129"/>
      <c r="D2" s="129"/>
      <c r="E2" s="66"/>
      <c r="F2" s="65"/>
      <c r="G2" s="67"/>
      <c r="H2" s="132"/>
      <c r="K2" s="137"/>
    </row>
    <row r="3" spans="1:13" s="68" customFormat="1" ht="20.25">
      <c r="A3" s="63"/>
      <c r="B3" s="64"/>
      <c r="C3" s="129"/>
      <c r="D3" s="129"/>
      <c r="E3" s="66"/>
      <c r="F3" s="65"/>
      <c r="G3" s="67"/>
      <c r="H3" s="132"/>
      <c r="K3" s="137"/>
    </row>
    <row r="4" spans="1:13" s="68" customFormat="1" ht="20.25">
      <c r="A4" s="63"/>
      <c r="B4" s="64"/>
      <c r="C4" s="129"/>
      <c r="D4" s="129"/>
      <c r="E4" s="66"/>
      <c r="F4" s="65"/>
      <c r="G4" s="67"/>
      <c r="H4" s="132"/>
      <c r="K4" s="137"/>
    </row>
    <row r="5" spans="1:13">
      <c r="A5" s="69" t="s">
        <v>395</v>
      </c>
      <c r="B5" s="70" t="s">
        <v>3</v>
      </c>
      <c r="C5" s="70" t="s">
        <v>396</v>
      </c>
      <c r="D5" s="70" t="s">
        <v>749</v>
      </c>
      <c r="E5" s="71" t="s">
        <v>2</v>
      </c>
      <c r="F5" s="71" t="s">
        <v>397</v>
      </c>
      <c r="G5" s="72" t="s">
        <v>398</v>
      </c>
      <c r="H5" s="136" t="s">
        <v>399</v>
      </c>
      <c r="I5" s="73" t="s">
        <v>276</v>
      </c>
      <c r="J5" s="72" t="s">
        <v>400</v>
      </c>
      <c r="K5" s="140"/>
      <c r="L5" s="140"/>
      <c r="M5" s="139"/>
    </row>
    <row r="6" spans="1:13" ht="36">
      <c r="A6" s="162" t="s">
        <v>9</v>
      </c>
      <c r="B6" s="214" t="s">
        <v>401</v>
      </c>
      <c r="C6" s="200" t="s">
        <v>770</v>
      </c>
      <c r="D6" s="85" t="s">
        <v>757</v>
      </c>
      <c r="E6" s="77" t="s">
        <v>402</v>
      </c>
      <c r="F6" s="77" t="s">
        <v>403</v>
      </c>
      <c r="G6" s="78">
        <v>521</v>
      </c>
      <c r="H6" s="169">
        <v>13703</v>
      </c>
      <c r="I6" s="203" t="s">
        <v>766</v>
      </c>
      <c r="J6" s="183" t="s">
        <v>404</v>
      </c>
      <c r="L6" s="137"/>
      <c r="M6" s="137"/>
    </row>
    <row r="7" spans="1:13" ht="36">
      <c r="A7" s="162"/>
      <c r="B7" s="215"/>
      <c r="C7" s="201"/>
      <c r="D7" s="85" t="s">
        <v>757</v>
      </c>
      <c r="E7" s="77" t="s">
        <v>405</v>
      </c>
      <c r="F7" s="77" t="s">
        <v>406</v>
      </c>
      <c r="G7" s="78">
        <v>94</v>
      </c>
      <c r="H7" s="170"/>
      <c r="I7" s="204"/>
      <c r="J7" s="161"/>
    </row>
    <row r="8" spans="1:13" ht="36">
      <c r="A8" s="162"/>
      <c r="B8" s="215"/>
      <c r="C8" s="201"/>
      <c r="D8" s="85" t="s">
        <v>757</v>
      </c>
      <c r="E8" s="77" t="s">
        <v>407</v>
      </c>
      <c r="F8" s="77" t="s">
        <v>408</v>
      </c>
      <c r="G8" s="78">
        <v>30</v>
      </c>
      <c r="H8" s="171"/>
      <c r="I8" s="204"/>
      <c r="J8" s="161"/>
    </row>
    <row r="9" spans="1:13" ht="48">
      <c r="A9" s="162"/>
      <c r="B9" s="215"/>
      <c r="C9" s="201"/>
      <c r="D9" s="85" t="s">
        <v>757</v>
      </c>
      <c r="E9" s="77" t="s">
        <v>409</v>
      </c>
      <c r="F9" s="77" t="s">
        <v>410</v>
      </c>
      <c r="G9" s="78" t="s">
        <v>411</v>
      </c>
      <c r="H9" s="135">
        <v>3285</v>
      </c>
      <c r="I9" s="204"/>
      <c r="J9" s="161"/>
    </row>
    <row r="10" spans="1:13" ht="36">
      <c r="A10" s="162"/>
      <c r="B10" s="215"/>
      <c r="C10" s="201"/>
      <c r="D10" s="85" t="s">
        <v>757</v>
      </c>
      <c r="E10" s="77" t="s">
        <v>412</v>
      </c>
      <c r="F10" s="77" t="s">
        <v>413</v>
      </c>
      <c r="G10" s="78">
        <v>1</v>
      </c>
      <c r="H10" s="169">
        <v>12698</v>
      </c>
      <c r="I10" s="204"/>
      <c r="J10" s="161"/>
    </row>
    <row r="11" spans="1:13" ht="36">
      <c r="A11" s="162"/>
      <c r="B11" s="215"/>
      <c r="C11" s="201"/>
      <c r="D11" s="85" t="s">
        <v>757</v>
      </c>
      <c r="E11" s="77" t="s">
        <v>414</v>
      </c>
      <c r="F11" s="77" t="s">
        <v>415</v>
      </c>
      <c r="G11" s="78">
        <v>1</v>
      </c>
      <c r="H11" s="170"/>
      <c r="I11" s="204"/>
      <c r="J11" s="161"/>
    </row>
    <row r="12" spans="1:13" ht="36">
      <c r="A12" s="162"/>
      <c r="B12" s="215"/>
      <c r="C12" s="201"/>
      <c r="D12" s="85" t="s">
        <v>757</v>
      </c>
      <c r="E12" s="77" t="s">
        <v>416</v>
      </c>
      <c r="F12" s="77" t="s">
        <v>417</v>
      </c>
      <c r="G12" s="78">
        <v>1</v>
      </c>
      <c r="H12" s="170"/>
      <c r="I12" s="204"/>
      <c r="J12" s="161"/>
    </row>
    <row r="13" spans="1:13" ht="36">
      <c r="A13" s="162"/>
      <c r="B13" s="215"/>
      <c r="C13" s="201"/>
      <c r="D13" s="85" t="s">
        <v>757</v>
      </c>
      <c r="E13" s="77" t="s">
        <v>418</v>
      </c>
      <c r="F13" s="77" t="s">
        <v>419</v>
      </c>
      <c r="G13" s="78">
        <v>1</v>
      </c>
      <c r="H13" s="170"/>
      <c r="I13" s="204"/>
      <c r="J13" s="161"/>
    </row>
    <row r="14" spans="1:13" ht="36">
      <c r="A14" s="162"/>
      <c r="B14" s="215"/>
      <c r="C14" s="201"/>
      <c r="D14" s="85" t="s">
        <v>757</v>
      </c>
      <c r="E14" s="77" t="s">
        <v>420</v>
      </c>
      <c r="F14" s="77" t="s">
        <v>421</v>
      </c>
      <c r="G14" s="78">
        <v>1</v>
      </c>
      <c r="H14" s="171"/>
      <c r="I14" s="204"/>
      <c r="J14" s="161"/>
    </row>
    <row r="15" spans="1:13" ht="60">
      <c r="A15" s="80" t="s">
        <v>422</v>
      </c>
      <c r="B15" s="81" t="s">
        <v>423</v>
      </c>
      <c r="C15" s="109" t="s">
        <v>424</v>
      </c>
      <c r="D15" s="85" t="s">
        <v>757</v>
      </c>
      <c r="E15" s="77" t="s">
        <v>425</v>
      </c>
      <c r="F15" s="77" t="s">
        <v>426</v>
      </c>
      <c r="G15" s="78">
        <v>1</v>
      </c>
      <c r="H15" s="135">
        <v>151</v>
      </c>
      <c r="I15" s="204"/>
      <c r="J15" s="161"/>
    </row>
    <row r="16" spans="1:13" s="123" customFormat="1" ht="48">
      <c r="A16" s="75" t="s">
        <v>467</v>
      </c>
      <c r="B16" s="96" t="s">
        <v>490</v>
      </c>
      <c r="C16" s="108" t="s">
        <v>491</v>
      </c>
      <c r="D16" s="85" t="s">
        <v>757</v>
      </c>
      <c r="E16" s="89" t="s">
        <v>492</v>
      </c>
      <c r="F16" s="89" t="s">
        <v>493</v>
      </c>
      <c r="G16" s="97">
        <v>100</v>
      </c>
      <c r="H16" s="135">
        <v>378</v>
      </c>
      <c r="I16" s="98" t="s">
        <v>776</v>
      </c>
      <c r="J16" s="122" t="s">
        <v>494</v>
      </c>
      <c r="K16" s="138"/>
      <c r="M16" s="139"/>
    </row>
    <row r="17" spans="1:13">
      <c r="A17" s="188" t="s">
        <v>427</v>
      </c>
      <c r="B17" s="190" t="s">
        <v>428</v>
      </c>
      <c r="C17" s="200" t="s">
        <v>429</v>
      </c>
      <c r="D17" s="130" t="s">
        <v>428</v>
      </c>
      <c r="E17" s="77" t="s">
        <v>430</v>
      </c>
      <c r="F17" s="77" t="s">
        <v>431</v>
      </c>
      <c r="G17" s="78">
        <v>47</v>
      </c>
      <c r="H17" s="135">
        <v>13246</v>
      </c>
      <c r="I17" s="208" t="s">
        <v>432</v>
      </c>
      <c r="J17" s="160" t="s">
        <v>433</v>
      </c>
    </row>
    <row r="18" spans="1:13">
      <c r="A18" s="189"/>
      <c r="B18" s="191"/>
      <c r="C18" s="201"/>
      <c r="D18" s="130" t="s">
        <v>428</v>
      </c>
      <c r="E18" s="77" t="s">
        <v>771</v>
      </c>
      <c r="F18" s="77"/>
      <c r="G18" s="78"/>
      <c r="H18" s="135">
        <v>9948</v>
      </c>
      <c r="I18" s="204"/>
      <c r="J18" s="161"/>
    </row>
    <row r="19" spans="1:13">
      <c r="A19" s="189"/>
      <c r="B19" s="191"/>
      <c r="C19" s="201"/>
      <c r="D19" s="130" t="s">
        <v>428</v>
      </c>
      <c r="E19" s="77" t="s">
        <v>434</v>
      </c>
      <c r="F19" s="77" t="s">
        <v>435</v>
      </c>
      <c r="G19" s="78">
        <v>2</v>
      </c>
      <c r="H19" s="135">
        <v>1913</v>
      </c>
      <c r="I19" s="204"/>
      <c r="J19" s="161"/>
    </row>
    <row r="20" spans="1:13">
      <c r="A20" s="211"/>
      <c r="B20" s="212"/>
      <c r="C20" s="213"/>
      <c r="D20" s="130" t="s">
        <v>428</v>
      </c>
      <c r="E20" s="77" t="s">
        <v>436</v>
      </c>
      <c r="F20" s="77" t="s">
        <v>436</v>
      </c>
      <c r="G20" s="78"/>
      <c r="H20" s="135">
        <v>5128</v>
      </c>
      <c r="I20" s="204"/>
      <c r="J20" s="161"/>
    </row>
    <row r="21" spans="1:13">
      <c r="A21" s="188" t="s">
        <v>427</v>
      </c>
      <c r="B21" s="199" t="s">
        <v>437</v>
      </c>
      <c r="C21" s="207" t="s">
        <v>438</v>
      </c>
      <c r="D21" s="130" t="s">
        <v>750</v>
      </c>
      <c r="E21" s="77" t="s">
        <v>439</v>
      </c>
      <c r="F21" s="77" t="s">
        <v>440</v>
      </c>
      <c r="G21" s="78">
        <v>210</v>
      </c>
      <c r="H21" s="135">
        <v>2039</v>
      </c>
      <c r="I21" s="208" t="s">
        <v>432</v>
      </c>
      <c r="J21" s="160" t="s">
        <v>433</v>
      </c>
    </row>
    <row r="22" spans="1:13">
      <c r="A22" s="189"/>
      <c r="B22" s="191"/>
      <c r="C22" s="201"/>
      <c r="D22" s="130" t="s">
        <v>750</v>
      </c>
      <c r="E22" s="77" t="s">
        <v>441</v>
      </c>
      <c r="F22" s="77" t="s">
        <v>442</v>
      </c>
      <c r="G22" s="84">
        <v>57370</v>
      </c>
      <c r="H22" s="135">
        <v>15389</v>
      </c>
      <c r="I22" s="204"/>
      <c r="J22" s="161"/>
    </row>
    <row r="23" spans="1:13">
      <c r="A23" s="189"/>
      <c r="B23" s="191"/>
      <c r="C23" s="201"/>
      <c r="D23" s="130" t="s">
        <v>750</v>
      </c>
      <c r="E23" s="77" t="s">
        <v>772</v>
      </c>
      <c r="F23" s="77"/>
      <c r="G23" s="84"/>
      <c r="H23" s="135">
        <v>2171</v>
      </c>
      <c r="I23" s="204"/>
      <c r="J23" s="161"/>
    </row>
    <row r="24" spans="1:13">
      <c r="A24" s="189"/>
      <c r="B24" s="191"/>
      <c r="C24" s="201"/>
      <c r="D24" s="130" t="s">
        <v>750</v>
      </c>
      <c r="E24" s="77" t="s">
        <v>443</v>
      </c>
      <c r="F24" s="77" t="s">
        <v>444</v>
      </c>
      <c r="G24" s="84">
        <v>67764</v>
      </c>
      <c r="H24" s="135">
        <v>15312</v>
      </c>
      <c r="I24" s="204"/>
      <c r="J24" s="161"/>
    </row>
    <row r="25" spans="1:13">
      <c r="A25" s="189"/>
      <c r="B25" s="191"/>
      <c r="C25" s="201"/>
      <c r="D25" s="130" t="s">
        <v>750</v>
      </c>
      <c r="E25" s="77" t="s">
        <v>445</v>
      </c>
      <c r="F25" s="77" t="s">
        <v>446</v>
      </c>
      <c r="G25" s="84">
        <v>11598</v>
      </c>
      <c r="H25" s="135">
        <v>1584</v>
      </c>
      <c r="I25" s="204"/>
      <c r="J25" s="161"/>
    </row>
    <row r="26" spans="1:13">
      <c r="A26" s="189"/>
      <c r="B26" s="191"/>
      <c r="C26" s="201"/>
      <c r="D26" s="130" t="s">
        <v>750</v>
      </c>
      <c r="E26" s="77" t="s">
        <v>447</v>
      </c>
      <c r="F26" s="77" t="s">
        <v>448</v>
      </c>
      <c r="G26" s="78" t="s">
        <v>448</v>
      </c>
      <c r="H26" s="135">
        <v>222792</v>
      </c>
      <c r="I26" s="204"/>
      <c r="J26" s="161"/>
    </row>
    <row r="27" spans="1:13" ht="24">
      <c r="A27" s="189"/>
      <c r="B27" s="191"/>
      <c r="C27" s="201"/>
      <c r="D27" s="130" t="s">
        <v>750</v>
      </c>
      <c r="E27" s="77" t="s">
        <v>773</v>
      </c>
      <c r="F27" s="77"/>
      <c r="G27" s="78"/>
      <c r="H27" s="135">
        <v>4840</v>
      </c>
      <c r="I27" s="204"/>
      <c r="J27" s="161"/>
    </row>
    <row r="28" spans="1:13">
      <c r="A28" s="189"/>
      <c r="B28" s="191"/>
      <c r="C28" s="201"/>
      <c r="D28" s="130" t="s">
        <v>750</v>
      </c>
      <c r="E28" s="77" t="s">
        <v>449</v>
      </c>
      <c r="F28" s="77" t="s">
        <v>448</v>
      </c>
      <c r="G28" s="78" t="s">
        <v>448</v>
      </c>
      <c r="H28" s="135">
        <v>29189</v>
      </c>
      <c r="I28" s="204"/>
      <c r="J28" s="161"/>
    </row>
    <row r="29" spans="1:13">
      <c r="A29" s="205"/>
      <c r="B29" s="206"/>
      <c r="C29" s="201"/>
      <c r="D29" s="130" t="s">
        <v>750</v>
      </c>
      <c r="E29" s="77" t="s">
        <v>436</v>
      </c>
      <c r="F29" s="77" t="s">
        <v>307</v>
      </c>
      <c r="G29" s="78" t="s">
        <v>307</v>
      </c>
      <c r="H29" s="135">
        <v>2016</v>
      </c>
      <c r="I29" s="209"/>
      <c r="J29" s="210"/>
    </row>
    <row r="30" spans="1:13" ht="24">
      <c r="A30" s="188" t="s">
        <v>427</v>
      </c>
      <c r="B30" s="190" t="s">
        <v>90</v>
      </c>
      <c r="C30" s="200" t="s">
        <v>438</v>
      </c>
      <c r="D30" s="85" t="s">
        <v>90</v>
      </c>
      <c r="E30" s="77" t="s">
        <v>450</v>
      </c>
      <c r="F30" s="77" t="s">
        <v>451</v>
      </c>
      <c r="G30" s="78">
        <v>7468</v>
      </c>
      <c r="H30" s="150">
        <v>222882</v>
      </c>
      <c r="I30" s="208" t="s">
        <v>432</v>
      </c>
      <c r="J30" s="160" t="s">
        <v>433</v>
      </c>
      <c r="L30" s="137"/>
      <c r="M30" s="139"/>
    </row>
    <row r="31" spans="1:13" ht="24">
      <c r="A31" s="189"/>
      <c r="B31" s="191"/>
      <c r="C31" s="201"/>
      <c r="D31" s="85" t="s">
        <v>90</v>
      </c>
      <c r="E31" s="77" t="s">
        <v>798</v>
      </c>
      <c r="F31" s="77"/>
      <c r="G31" s="78"/>
      <c r="H31" s="150">
        <v>11228</v>
      </c>
      <c r="I31" s="204"/>
      <c r="J31" s="161"/>
    </row>
    <row r="32" spans="1:13" ht="24">
      <c r="A32" s="189"/>
      <c r="B32" s="191"/>
      <c r="C32" s="201"/>
      <c r="D32" s="85" t="s">
        <v>90</v>
      </c>
      <c r="E32" s="77" t="s">
        <v>799</v>
      </c>
      <c r="F32" s="77" t="s">
        <v>452</v>
      </c>
      <c r="G32" s="78">
        <v>1090</v>
      </c>
      <c r="H32" s="150">
        <v>2491</v>
      </c>
      <c r="I32" s="204"/>
      <c r="J32" s="161"/>
    </row>
    <row r="33" spans="1:13" ht="24">
      <c r="A33" s="189"/>
      <c r="B33" s="191"/>
      <c r="C33" s="201"/>
      <c r="D33" s="85" t="s">
        <v>90</v>
      </c>
      <c r="E33" s="120" t="s">
        <v>453</v>
      </c>
      <c r="F33" s="77" t="s">
        <v>448</v>
      </c>
      <c r="G33" s="78" t="s">
        <v>448</v>
      </c>
      <c r="H33" s="150">
        <v>68379</v>
      </c>
      <c r="I33" s="204"/>
      <c r="J33" s="161"/>
    </row>
    <row r="34" spans="1:13" ht="24">
      <c r="A34" s="189"/>
      <c r="B34" s="191"/>
      <c r="C34" s="201"/>
      <c r="D34" s="85" t="s">
        <v>90</v>
      </c>
      <c r="E34" s="120" t="s">
        <v>800</v>
      </c>
      <c r="F34" s="77"/>
      <c r="G34" s="78"/>
      <c r="H34" s="150">
        <v>6838</v>
      </c>
      <c r="I34" s="204"/>
      <c r="J34" s="161"/>
    </row>
    <row r="35" spans="1:13" ht="24">
      <c r="A35" s="189"/>
      <c r="B35" s="191"/>
      <c r="C35" s="201"/>
      <c r="D35" s="130" t="s">
        <v>90</v>
      </c>
      <c r="E35" s="86" t="s">
        <v>454</v>
      </c>
      <c r="F35" s="77" t="s">
        <v>448</v>
      </c>
      <c r="G35" s="78" t="s">
        <v>448</v>
      </c>
      <c r="H35" s="152">
        <v>20811</v>
      </c>
      <c r="I35" s="204"/>
      <c r="J35" s="161"/>
      <c r="K35" s="151"/>
    </row>
    <row r="36" spans="1:13" ht="24">
      <c r="A36" s="211"/>
      <c r="B36" s="212"/>
      <c r="C36" s="213"/>
      <c r="D36" s="130" t="s">
        <v>90</v>
      </c>
      <c r="E36" s="120" t="s">
        <v>436</v>
      </c>
      <c r="F36" s="120"/>
      <c r="G36" s="155"/>
      <c r="H36" s="156">
        <v>2915</v>
      </c>
      <c r="I36" s="209"/>
      <c r="J36" s="210"/>
    </row>
    <row r="37" spans="1:13" ht="72">
      <c r="A37" s="82" t="s">
        <v>9</v>
      </c>
      <c r="B37" s="83" t="s">
        <v>455</v>
      </c>
      <c r="C37" s="134" t="s">
        <v>456</v>
      </c>
      <c r="D37" s="130" t="s">
        <v>107</v>
      </c>
      <c r="E37" s="86" t="s">
        <v>350</v>
      </c>
      <c r="F37" s="86" t="s">
        <v>457</v>
      </c>
      <c r="G37" s="153">
        <v>100</v>
      </c>
      <c r="H37" s="154">
        <v>12418</v>
      </c>
      <c r="I37" s="87" t="s">
        <v>432</v>
      </c>
      <c r="J37" s="121" t="s">
        <v>433</v>
      </c>
    </row>
    <row r="38" spans="1:13" s="123" customFormat="1" ht="24">
      <c r="A38" s="188" t="s">
        <v>9</v>
      </c>
      <c r="B38" s="199" t="s">
        <v>458</v>
      </c>
      <c r="C38" s="200" t="s">
        <v>459</v>
      </c>
      <c r="D38" s="130" t="s">
        <v>751</v>
      </c>
      <c r="E38" s="102" t="s">
        <v>460</v>
      </c>
      <c r="F38" s="89" t="s">
        <v>461</v>
      </c>
      <c r="G38" s="90">
        <v>4</v>
      </c>
      <c r="H38" s="135">
        <v>2505</v>
      </c>
      <c r="I38" s="165" t="s">
        <v>752</v>
      </c>
      <c r="J38" s="160" t="s">
        <v>462</v>
      </c>
      <c r="K38" s="138"/>
      <c r="L38" s="138"/>
      <c r="M38" s="139"/>
    </row>
    <row r="39" spans="1:13" s="123" customFormat="1" ht="24">
      <c r="A39" s="189"/>
      <c r="B39" s="191"/>
      <c r="C39" s="201"/>
      <c r="D39" s="130" t="s">
        <v>751</v>
      </c>
      <c r="E39" s="102" t="s">
        <v>463</v>
      </c>
      <c r="F39" s="89" t="s">
        <v>464</v>
      </c>
      <c r="G39" s="90">
        <v>1</v>
      </c>
      <c r="H39" s="135">
        <v>3724</v>
      </c>
      <c r="I39" s="166"/>
      <c r="J39" s="161"/>
      <c r="K39" s="138"/>
    </row>
    <row r="40" spans="1:13" s="123" customFormat="1" ht="24">
      <c r="A40" s="189"/>
      <c r="B40" s="191"/>
      <c r="C40" s="201"/>
      <c r="D40" s="130" t="s">
        <v>751</v>
      </c>
      <c r="E40" s="125" t="s">
        <v>465</v>
      </c>
      <c r="F40" s="89" t="s">
        <v>466</v>
      </c>
      <c r="G40" s="90">
        <v>100</v>
      </c>
      <c r="H40" s="148">
        <v>5476</v>
      </c>
      <c r="I40" s="166"/>
      <c r="J40" s="161"/>
      <c r="K40" s="138"/>
    </row>
    <row r="41" spans="1:13" s="123" customFormat="1" ht="72">
      <c r="A41" s="76" t="s">
        <v>467</v>
      </c>
      <c r="B41" s="81" t="s">
        <v>468</v>
      </c>
      <c r="C41" s="85" t="s">
        <v>469</v>
      </c>
      <c r="D41" s="130" t="s">
        <v>33</v>
      </c>
      <c r="E41" s="124" t="s">
        <v>33</v>
      </c>
      <c r="F41" s="89" t="s">
        <v>470</v>
      </c>
      <c r="G41" s="90">
        <v>4</v>
      </c>
      <c r="H41" s="135">
        <v>11416</v>
      </c>
      <c r="I41" s="79" t="s">
        <v>752</v>
      </c>
      <c r="J41" s="88" t="s">
        <v>462</v>
      </c>
      <c r="K41" s="138"/>
      <c r="M41" s="139"/>
    </row>
    <row r="42" spans="1:13" s="123" customFormat="1" ht="12">
      <c r="A42" s="188" t="s">
        <v>467</v>
      </c>
      <c r="B42" s="199" t="s">
        <v>471</v>
      </c>
      <c r="C42" s="200" t="s">
        <v>472</v>
      </c>
      <c r="D42" s="144" t="s">
        <v>753</v>
      </c>
      <c r="E42" s="145" t="s">
        <v>783</v>
      </c>
      <c r="F42" s="89" t="s">
        <v>473</v>
      </c>
      <c r="G42" s="92">
        <v>1</v>
      </c>
      <c r="H42" s="146">
        <v>152784</v>
      </c>
      <c r="I42" s="203" t="s">
        <v>767</v>
      </c>
      <c r="J42" s="183" t="s">
        <v>462</v>
      </c>
      <c r="K42" s="138"/>
    </row>
    <row r="43" spans="1:13" s="123" customFormat="1" ht="12">
      <c r="A43" s="189"/>
      <c r="B43" s="191"/>
      <c r="C43" s="201"/>
      <c r="D43" s="144" t="s">
        <v>753</v>
      </c>
      <c r="E43" s="145" t="s">
        <v>784</v>
      </c>
      <c r="F43" s="89" t="s">
        <v>474</v>
      </c>
      <c r="G43" s="92" t="s">
        <v>475</v>
      </c>
      <c r="H43" s="146">
        <v>53766</v>
      </c>
      <c r="I43" s="204"/>
      <c r="J43" s="161"/>
      <c r="K43" s="138"/>
    </row>
    <row r="44" spans="1:13" s="123" customFormat="1" ht="12">
      <c r="A44" s="189"/>
      <c r="B44" s="191"/>
      <c r="C44" s="201"/>
      <c r="D44" s="144" t="s">
        <v>753</v>
      </c>
      <c r="E44" s="145" t="s">
        <v>785</v>
      </c>
      <c r="F44" s="89" t="s">
        <v>476</v>
      </c>
      <c r="G44" s="92">
        <v>397</v>
      </c>
      <c r="H44" s="146">
        <v>4750</v>
      </c>
      <c r="I44" s="204"/>
      <c r="J44" s="161"/>
      <c r="K44" s="138"/>
    </row>
    <row r="45" spans="1:13" s="123" customFormat="1" ht="24">
      <c r="A45" s="189"/>
      <c r="B45" s="191"/>
      <c r="C45" s="201"/>
      <c r="D45" s="144" t="s">
        <v>753</v>
      </c>
      <c r="E45" s="145" t="s">
        <v>786</v>
      </c>
      <c r="F45" s="89" t="s">
        <v>477</v>
      </c>
      <c r="G45" s="93">
        <v>16069</v>
      </c>
      <c r="H45" s="146">
        <v>790</v>
      </c>
      <c r="I45" s="204"/>
      <c r="J45" s="161"/>
      <c r="K45" s="138"/>
    </row>
    <row r="46" spans="1:13" s="123" customFormat="1" ht="12">
      <c r="A46" s="189"/>
      <c r="B46" s="191"/>
      <c r="C46" s="201"/>
      <c r="D46" s="144" t="s">
        <v>753</v>
      </c>
      <c r="E46" s="145" t="s">
        <v>787</v>
      </c>
      <c r="F46" s="89" t="s">
        <v>478</v>
      </c>
      <c r="G46" s="93">
        <v>900</v>
      </c>
      <c r="H46" s="147">
        <v>4236</v>
      </c>
      <c r="I46" s="204"/>
      <c r="J46" s="161"/>
      <c r="K46" s="138"/>
    </row>
    <row r="47" spans="1:13" s="123" customFormat="1" ht="12">
      <c r="A47" s="189"/>
      <c r="B47" s="191"/>
      <c r="C47" s="201"/>
      <c r="D47" s="144" t="s">
        <v>753</v>
      </c>
      <c r="E47" s="145" t="s">
        <v>484</v>
      </c>
      <c r="F47" s="89" t="s">
        <v>479</v>
      </c>
      <c r="G47" s="93">
        <v>17000</v>
      </c>
      <c r="H47" s="146">
        <v>5195</v>
      </c>
      <c r="I47" s="204"/>
      <c r="J47" s="161"/>
      <c r="K47" s="138"/>
    </row>
    <row r="48" spans="1:13" s="123" customFormat="1" ht="12">
      <c r="A48" s="189"/>
      <c r="B48" s="191"/>
      <c r="C48" s="201"/>
      <c r="D48" s="144" t="s">
        <v>753</v>
      </c>
      <c r="E48" s="145" t="s">
        <v>482</v>
      </c>
      <c r="F48" s="89" t="s">
        <v>480</v>
      </c>
      <c r="G48" s="93">
        <v>1</v>
      </c>
      <c r="H48" s="146">
        <v>4342</v>
      </c>
      <c r="I48" s="204"/>
      <c r="J48" s="161"/>
      <c r="K48" s="138"/>
    </row>
    <row r="49" spans="1:13" s="123" customFormat="1" ht="24">
      <c r="A49" s="189"/>
      <c r="B49" s="191"/>
      <c r="C49" s="201"/>
      <c r="D49" s="144" t="s">
        <v>753</v>
      </c>
      <c r="E49" s="145" t="s">
        <v>335</v>
      </c>
      <c r="F49" s="89" t="s">
        <v>481</v>
      </c>
      <c r="G49" s="93">
        <v>8</v>
      </c>
      <c r="H49" s="146">
        <v>1000</v>
      </c>
      <c r="I49" s="204"/>
      <c r="J49" s="161"/>
      <c r="K49" s="138"/>
    </row>
    <row r="50" spans="1:13" s="123" customFormat="1" ht="24">
      <c r="A50" s="162" t="s">
        <v>485</v>
      </c>
      <c r="B50" s="163" t="s">
        <v>486</v>
      </c>
      <c r="C50" s="181" t="s">
        <v>472</v>
      </c>
      <c r="D50" s="144" t="s">
        <v>754</v>
      </c>
      <c r="E50" s="145" t="s">
        <v>370</v>
      </c>
      <c r="F50" s="89" t="s">
        <v>487</v>
      </c>
      <c r="G50" s="97">
        <v>4</v>
      </c>
      <c r="H50" s="146">
        <v>4434</v>
      </c>
      <c r="I50" s="193" t="s">
        <v>767</v>
      </c>
      <c r="J50" s="185" t="s">
        <v>462</v>
      </c>
      <c r="K50" s="138"/>
    </row>
    <row r="51" spans="1:13" s="123" customFormat="1" ht="24">
      <c r="A51" s="162"/>
      <c r="B51" s="163"/>
      <c r="C51" s="164"/>
      <c r="D51" s="144" t="s">
        <v>754</v>
      </c>
      <c r="E51" s="144" t="s">
        <v>335</v>
      </c>
      <c r="F51" s="89" t="s">
        <v>483</v>
      </c>
      <c r="G51" s="97">
        <v>550</v>
      </c>
      <c r="H51" s="147">
        <v>2537</v>
      </c>
      <c r="I51" s="194"/>
      <c r="J51" s="186"/>
      <c r="K51" s="138"/>
    </row>
    <row r="52" spans="1:13" s="123" customFormat="1" ht="24">
      <c r="A52" s="162"/>
      <c r="B52" s="163"/>
      <c r="C52" s="164"/>
      <c r="D52" s="144" t="s">
        <v>754</v>
      </c>
      <c r="E52" s="145" t="s">
        <v>489</v>
      </c>
      <c r="F52" s="89" t="s">
        <v>488</v>
      </c>
      <c r="G52" s="97">
        <v>70</v>
      </c>
      <c r="H52" s="146">
        <v>2629</v>
      </c>
      <c r="I52" s="194"/>
      <c r="J52" s="186"/>
      <c r="K52" s="138"/>
    </row>
    <row r="53" spans="1:13" s="123" customFormat="1" ht="24">
      <c r="A53" s="162"/>
      <c r="B53" s="163"/>
      <c r="C53" s="164"/>
      <c r="D53" s="144" t="s">
        <v>754</v>
      </c>
      <c r="E53" s="145" t="s">
        <v>369</v>
      </c>
      <c r="F53" s="89" t="s">
        <v>483</v>
      </c>
      <c r="G53" s="97">
        <v>100</v>
      </c>
      <c r="H53" s="146">
        <v>36621</v>
      </c>
      <c r="I53" s="194"/>
      <c r="J53" s="186"/>
      <c r="K53" s="138"/>
    </row>
    <row r="54" spans="1:13" s="123" customFormat="1" ht="36">
      <c r="A54" s="198" t="s">
        <v>495</v>
      </c>
      <c r="B54" s="199" t="s">
        <v>496</v>
      </c>
      <c r="C54" s="200" t="s">
        <v>497</v>
      </c>
      <c r="D54" s="131" t="s">
        <v>755</v>
      </c>
      <c r="E54" s="89" t="s">
        <v>781</v>
      </c>
      <c r="F54" s="89" t="s">
        <v>498</v>
      </c>
      <c r="G54" s="97">
        <v>110</v>
      </c>
      <c r="H54" s="135">
        <v>3735</v>
      </c>
      <c r="I54" s="202" t="s">
        <v>499</v>
      </c>
      <c r="J54" s="159" t="s">
        <v>500</v>
      </c>
      <c r="K54" s="138"/>
      <c r="L54" s="138"/>
      <c r="M54" s="139"/>
    </row>
    <row r="55" spans="1:13" s="123" customFormat="1" ht="36">
      <c r="A55" s="189"/>
      <c r="B55" s="191"/>
      <c r="C55" s="201"/>
      <c r="D55" s="131" t="s">
        <v>755</v>
      </c>
      <c r="E55" s="89" t="s">
        <v>501</v>
      </c>
      <c r="F55" s="89" t="s">
        <v>502</v>
      </c>
      <c r="G55" s="97">
        <v>80000</v>
      </c>
      <c r="H55" s="135">
        <v>0</v>
      </c>
      <c r="I55" s="202"/>
      <c r="J55" s="159"/>
      <c r="K55" s="138"/>
    </row>
    <row r="56" spans="1:13" s="123" customFormat="1" ht="36">
      <c r="A56" s="189"/>
      <c r="B56" s="191"/>
      <c r="C56" s="201"/>
      <c r="D56" s="131" t="s">
        <v>755</v>
      </c>
      <c r="E56" s="89" t="s">
        <v>503</v>
      </c>
      <c r="F56" s="89" t="s">
        <v>504</v>
      </c>
      <c r="G56" s="97">
        <v>15000</v>
      </c>
      <c r="H56" s="135">
        <v>4287</v>
      </c>
      <c r="I56" s="202"/>
      <c r="J56" s="159"/>
      <c r="K56" s="138"/>
    </row>
    <row r="57" spans="1:13" s="123" customFormat="1" ht="36">
      <c r="A57" s="189"/>
      <c r="B57" s="191"/>
      <c r="C57" s="201"/>
      <c r="D57" s="131" t="s">
        <v>755</v>
      </c>
      <c r="E57" s="89" t="s">
        <v>147</v>
      </c>
      <c r="F57" s="89" t="s">
        <v>505</v>
      </c>
      <c r="G57" s="97">
        <v>15000</v>
      </c>
      <c r="H57" s="135">
        <v>650</v>
      </c>
      <c r="I57" s="202"/>
      <c r="J57" s="159"/>
      <c r="K57" s="138"/>
    </row>
    <row r="58" spans="1:13" s="123" customFormat="1" ht="36">
      <c r="A58" s="189"/>
      <c r="B58" s="191"/>
      <c r="C58" s="201"/>
      <c r="D58" s="131" t="s">
        <v>755</v>
      </c>
      <c r="E58" s="89" t="s">
        <v>506</v>
      </c>
      <c r="F58" s="89" t="s">
        <v>507</v>
      </c>
      <c r="G58" s="97">
        <v>60000</v>
      </c>
      <c r="H58" s="135">
        <v>0</v>
      </c>
      <c r="I58" s="202"/>
      <c r="J58" s="159"/>
      <c r="K58" s="138"/>
    </row>
    <row r="59" spans="1:13" s="123" customFormat="1" ht="36">
      <c r="A59" s="189"/>
      <c r="B59" s="191"/>
      <c r="C59" s="201"/>
      <c r="D59" s="131" t="s">
        <v>755</v>
      </c>
      <c r="E59" s="89" t="s">
        <v>508</v>
      </c>
      <c r="F59" s="89" t="s">
        <v>509</v>
      </c>
      <c r="G59" s="97">
        <v>510000</v>
      </c>
      <c r="H59" s="135">
        <v>3320</v>
      </c>
      <c r="I59" s="202"/>
      <c r="J59" s="159"/>
      <c r="K59" s="138"/>
    </row>
    <row r="60" spans="1:13" s="123" customFormat="1" ht="36">
      <c r="A60" s="189"/>
      <c r="B60" s="191"/>
      <c r="C60" s="201"/>
      <c r="D60" s="131" t="s">
        <v>755</v>
      </c>
      <c r="E60" s="89" t="s">
        <v>510</v>
      </c>
      <c r="F60" s="89" t="s">
        <v>511</v>
      </c>
      <c r="G60" s="97">
        <v>80</v>
      </c>
      <c r="H60" s="135">
        <v>1668</v>
      </c>
      <c r="I60" s="202"/>
      <c r="J60" s="159"/>
      <c r="K60" s="138"/>
    </row>
    <row r="61" spans="1:13" s="123" customFormat="1" ht="36">
      <c r="A61" s="189"/>
      <c r="B61" s="191"/>
      <c r="C61" s="201"/>
      <c r="D61" s="131" t="s">
        <v>755</v>
      </c>
      <c r="E61" s="94" t="s">
        <v>512</v>
      </c>
      <c r="F61" s="94" t="s">
        <v>513</v>
      </c>
      <c r="G61" s="101">
        <v>4000</v>
      </c>
      <c r="H61" s="135">
        <v>200</v>
      </c>
      <c r="I61" s="193"/>
      <c r="J61" s="195"/>
      <c r="K61" s="138"/>
    </row>
    <row r="62" spans="1:13" s="123" customFormat="1" ht="60">
      <c r="A62" s="75" t="s">
        <v>514</v>
      </c>
      <c r="B62" s="96" t="s">
        <v>515</v>
      </c>
      <c r="C62" s="91" t="s">
        <v>792</v>
      </c>
      <c r="D62" s="131" t="s">
        <v>755</v>
      </c>
      <c r="E62" s="89" t="s">
        <v>782</v>
      </c>
      <c r="F62" s="89" t="s">
        <v>516</v>
      </c>
      <c r="G62" s="97">
        <v>700000</v>
      </c>
      <c r="H62" s="135">
        <v>6050</v>
      </c>
      <c r="I62" s="100" t="s">
        <v>499</v>
      </c>
      <c r="J62" s="110" t="s">
        <v>500</v>
      </c>
      <c r="K62" s="138"/>
    </row>
    <row r="63" spans="1:13" ht="36">
      <c r="A63" s="193" t="s">
        <v>551</v>
      </c>
      <c r="B63" s="176" t="s">
        <v>643</v>
      </c>
      <c r="C63" s="179" t="s">
        <v>644</v>
      </c>
      <c r="D63" s="131" t="s">
        <v>755</v>
      </c>
      <c r="E63" s="94" t="s">
        <v>645</v>
      </c>
      <c r="F63" s="89" t="s">
        <v>646</v>
      </c>
      <c r="G63" s="104">
        <v>30</v>
      </c>
      <c r="H63" s="135">
        <v>1106</v>
      </c>
      <c r="I63" s="173" t="s">
        <v>763</v>
      </c>
      <c r="J63" s="122"/>
    </row>
    <row r="64" spans="1:13" ht="36">
      <c r="A64" s="194"/>
      <c r="B64" s="177"/>
      <c r="C64" s="180"/>
      <c r="D64" s="131" t="s">
        <v>755</v>
      </c>
      <c r="E64" s="94" t="s">
        <v>647</v>
      </c>
      <c r="F64" s="89" t="s">
        <v>648</v>
      </c>
      <c r="G64" s="104">
        <v>1</v>
      </c>
      <c r="H64" s="135">
        <v>6185</v>
      </c>
      <c r="I64" s="174"/>
      <c r="J64" s="122"/>
    </row>
    <row r="65" spans="1:13" ht="36">
      <c r="A65" s="194"/>
      <c r="B65" s="177"/>
      <c r="C65" s="180"/>
      <c r="D65" s="131" t="s">
        <v>755</v>
      </c>
      <c r="E65" s="89" t="s">
        <v>649</v>
      </c>
      <c r="F65" s="89" t="s">
        <v>650</v>
      </c>
      <c r="G65" s="104">
        <v>156</v>
      </c>
      <c r="H65" s="135">
        <v>0</v>
      </c>
      <c r="I65" s="174"/>
      <c r="J65" s="122"/>
    </row>
    <row r="66" spans="1:13" ht="36">
      <c r="A66" s="194"/>
      <c r="B66" s="177"/>
      <c r="C66" s="181"/>
      <c r="D66" s="131" t="s">
        <v>755</v>
      </c>
      <c r="E66" s="94" t="s">
        <v>651</v>
      </c>
      <c r="F66" s="89" t="s">
        <v>652</v>
      </c>
      <c r="G66" s="103">
        <v>1</v>
      </c>
      <c r="H66" s="135">
        <v>0</v>
      </c>
      <c r="I66" s="175"/>
      <c r="J66" s="122"/>
    </row>
    <row r="67" spans="1:13" s="123" customFormat="1" ht="24">
      <c r="A67" s="173" t="s">
        <v>495</v>
      </c>
      <c r="B67" s="163" t="s">
        <v>517</v>
      </c>
      <c r="C67" s="164" t="s">
        <v>518</v>
      </c>
      <c r="D67" s="91" t="s">
        <v>756</v>
      </c>
      <c r="E67" s="89" t="s">
        <v>519</v>
      </c>
      <c r="F67" s="89" t="s">
        <v>520</v>
      </c>
      <c r="G67" s="103">
        <v>0.02</v>
      </c>
      <c r="H67" s="141">
        <v>24780</v>
      </c>
      <c r="I67" s="173" t="s">
        <v>521</v>
      </c>
      <c r="J67" s="128" t="s">
        <v>522</v>
      </c>
      <c r="K67" s="138"/>
    </row>
    <row r="68" spans="1:13" s="123" customFormat="1" ht="24">
      <c r="A68" s="174"/>
      <c r="B68" s="163"/>
      <c r="C68" s="164"/>
      <c r="D68" s="91" t="s">
        <v>756</v>
      </c>
      <c r="E68" s="89" t="s">
        <v>523</v>
      </c>
      <c r="F68" s="89" t="s">
        <v>524</v>
      </c>
      <c r="G68" s="104">
        <v>8</v>
      </c>
      <c r="H68" s="141">
        <v>11267</v>
      </c>
      <c r="I68" s="174"/>
      <c r="J68" s="117" t="s">
        <v>522</v>
      </c>
      <c r="K68" s="138"/>
    </row>
    <row r="69" spans="1:13" s="123" customFormat="1" ht="24">
      <c r="A69" s="174"/>
      <c r="B69" s="163"/>
      <c r="C69" s="164"/>
      <c r="D69" s="91" t="s">
        <v>756</v>
      </c>
      <c r="E69" s="89" t="s">
        <v>525</v>
      </c>
      <c r="F69" s="89" t="s">
        <v>526</v>
      </c>
      <c r="G69" s="97">
        <v>100</v>
      </c>
      <c r="H69" s="141">
        <v>26526</v>
      </c>
      <c r="I69" s="175"/>
      <c r="J69" s="128" t="s">
        <v>522</v>
      </c>
      <c r="K69" s="138"/>
    </row>
    <row r="70" spans="1:13" s="123" customFormat="1" ht="29.25" customHeight="1">
      <c r="A70" s="216" t="s">
        <v>495</v>
      </c>
      <c r="B70" s="176" t="s">
        <v>788</v>
      </c>
      <c r="C70" s="173" t="s">
        <v>789</v>
      </c>
      <c r="D70" s="91" t="s">
        <v>774</v>
      </c>
      <c r="E70" s="127" t="s">
        <v>527</v>
      </c>
      <c r="F70" s="89" t="s">
        <v>528</v>
      </c>
      <c r="G70" s="97">
        <v>140</v>
      </c>
      <c r="H70" s="135">
        <v>2900</v>
      </c>
      <c r="I70" s="162" t="s">
        <v>529</v>
      </c>
      <c r="J70" s="187" t="s">
        <v>530</v>
      </c>
      <c r="K70" s="138"/>
    </row>
    <row r="71" spans="1:13" s="123" customFormat="1" ht="27" customHeight="1">
      <c r="A71" s="217"/>
      <c r="B71" s="177"/>
      <c r="C71" s="174"/>
      <c r="D71" s="91" t="s">
        <v>774</v>
      </c>
      <c r="E71" s="102" t="s">
        <v>531</v>
      </c>
      <c r="F71" s="89" t="s">
        <v>532</v>
      </c>
      <c r="G71" s="97">
        <v>100</v>
      </c>
      <c r="H71" s="135">
        <v>2500</v>
      </c>
      <c r="I71" s="162"/>
      <c r="J71" s="168"/>
      <c r="K71" s="138"/>
    </row>
    <row r="72" spans="1:13" s="123" customFormat="1" ht="24">
      <c r="A72" s="217"/>
      <c r="B72" s="178"/>
      <c r="C72" s="175"/>
      <c r="D72" s="91" t="s">
        <v>774</v>
      </c>
      <c r="E72" s="102" t="s">
        <v>533</v>
      </c>
      <c r="F72" s="89" t="s">
        <v>534</v>
      </c>
      <c r="G72" s="97">
        <v>300</v>
      </c>
      <c r="H72" s="135">
        <v>5713</v>
      </c>
      <c r="I72" s="162"/>
      <c r="J72" s="168"/>
      <c r="K72" s="138"/>
    </row>
    <row r="73" spans="1:13" s="123" customFormat="1" ht="15" customHeight="1">
      <c r="A73" s="217"/>
      <c r="B73" s="197" t="s">
        <v>790</v>
      </c>
      <c r="C73" s="196" t="s">
        <v>791</v>
      </c>
      <c r="D73" s="91" t="s">
        <v>774</v>
      </c>
      <c r="E73" s="127" t="s">
        <v>535</v>
      </c>
      <c r="F73" s="89" t="s">
        <v>536</v>
      </c>
      <c r="G73" s="97">
        <v>120000</v>
      </c>
      <c r="H73" s="141">
        <v>11167</v>
      </c>
      <c r="I73" s="162" t="s">
        <v>529</v>
      </c>
      <c r="J73" s="168"/>
      <c r="K73" s="138"/>
      <c r="L73" s="138"/>
      <c r="M73" s="139"/>
    </row>
    <row r="74" spans="1:13" s="123" customFormat="1" ht="12">
      <c r="A74" s="217"/>
      <c r="B74" s="197"/>
      <c r="C74" s="196"/>
      <c r="D74" s="91" t="s">
        <v>774</v>
      </c>
      <c r="E74" s="102" t="s">
        <v>537</v>
      </c>
      <c r="F74" s="89" t="s">
        <v>538</v>
      </c>
      <c r="G74" s="97">
        <v>5000</v>
      </c>
      <c r="H74" s="135">
        <v>5500</v>
      </c>
      <c r="I74" s="162"/>
      <c r="J74" s="168"/>
      <c r="K74" s="138"/>
    </row>
    <row r="75" spans="1:13" s="123" customFormat="1" ht="24">
      <c r="A75" s="217"/>
      <c r="B75" s="197"/>
      <c r="C75" s="196"/>
      <c r="D75" s="91" t="s">
        <v>775</v>
      </c>
      <c r="E75" s="127" t="s">
        <v>539</v>
      </c>
      <c r="F75" s="94" t="s">
        <v>540</v>
      </c>
      <c r="G75" s="101">
        <v>5338</v>
      </c>
      <c r="H75" s="135">
        <v>15451</v>
      </c>
      <c r="I75" s="162"/>
      <c r="J75" s="168"/>
      <c r="K75" s="138"/>
      <c r="L75" s="138"/>
      <c r="M75" s="139"/>
    </row>
    <row r="76" spans="1:13" s="123" customFormat="1" ht="24">
      <c r="A76" s="217"/>
      <c r="B76" s="197"/>
      <c r="C76" s="196"/>
      <c r="D76" s="91" t="s">
        <v>775</v>
      </c>
      <c r="E76" s="126" t="s">
        <v>541</v>
      </c>
      <c r="F76" s="89" t="s">
        <v>542</v>
      </c>
      <c r="G76" s="97">
        <v>2</v>
      </c>
      <c r="H76" s="141">
        <v>1200</v>
      </c>
      <c r="I76" s="162"/>
      <c r="J76" s="168"/>
      <c r="K76" s="138"/>
    </row>
    <row r="77" spans="1:13" s="123" customFormat="1" ht="36">
      <c r="A77" s="188" t="s">
        <v>514</v>
      </c>
      <c r="B77" s="190" t="s">
        <v>543</v>
      </c>
      <c r="C77" s="192" t="s">
        <v>544</v>
      </c>
      <c r="D77" s="91" t="s">
        <v>758</v>
      </c>
      <c r="E77" s="89" t="s">
        <v>793</v>
      </c>
      <c r="F77" s="89" t="s">
        <v>545</v>
      </c>
      <c r="G77" s="105">
        <v>1</v>
      </c>
      <c r="H77" s="135">
        <v>5372</v>
      </c>
      <c r="I77" s="193" t="s">
        <v>768</v>
      </c>
      <c r="J77" s="195"/>
      <c r="K77" s="138"/>
    </row>
    <row r="78" spans="1:13" s="123" customFormat="1" ht="36">
      <c r="A78" s="189"/>
      <c r="B78" s="191"/>
      <c r="C78" s="192"/>
      <c r="D78" s="91" t="s">
        <v>758</v>
      </c>
      <c r="E78" s="89" t="s">
        <v>794</v>
      </c>
      <c r="F78" s="89" t="s">
        <v>546</v>
      </c>
      <c r="G78" s="93" t="s">
        <v>547</v>
      </c>
      <c r="H78" s="135">
        <v>348</v>
      </c>
      <c r="I78" s="194"/>
      <c r="J78" s="186"/>
      <c r="K78" s="138"/>
    </row>
    <row r="79" spans="1:13" s="123" customFormat="1" ht="36">
      <c r="A79" s="162" t="s">
        <v>514</v>
      </c>
      <c r="B79" s="163" t="s">
        <v>548</v>
      </c>
      <c r="C79" s="164" t="s">
        <v>544</v>
      </c>
      <c r="D79" s="91" t="s">
        <v>758</v>
      </c>
      <c r="E79" s="89" t="s">
        <v>795</v>
      </c>
      <c r="F79" s="89" t="s">
        <v>549</v>
      </c>
      <c r="G79" s="104">
        <v>4</v>
      </c>
      <c r="H79" s="135">
        <v>1954</v>
      </c>
      <c r="I79" s="194"/>
      <c r="J79" s="186"/>
      <c r="K79" s="138"/>
    </row>
    <row r="80" spans="1:13" s="123" customFormat="1" ht="36">
      <c r="A80" s="162"/>
      <c r="B80" s="163"/>
      <c r="C80" s="164"/>
      <c r="D80" s="91" t="s">
        <v>758</v>
      </c>
      <c r="E80" s="89" t="s">
        <v>796</v>
      </c>
      <c r="F80" s="89"/>
      <c r="G80" s="149"/>
      <c r="H80" s="135">
        <v>1108</v>
      </c>
      <c r="I80" s="194"/>
      <c r="J80" s="186"/>
      <c r="K80" s="138"/>
    </row>
    <row r="81" spans="1:13" s="123" customFormat="1" ht="36">
      <c r="A81" s="162"/>
      <c r="B81" s="163"/>
      <c r="C81" s="164"/>
      <c r="D81" s="91" t="s">
        <v>758</v>
      </c>
      <c r="E81" s="89" t="s">
        <v>797</v>
      </c>
      <c r="F81" s="89" t="s">
        <v>550</v>
      </c>
      <c r="G81" s="95">
        <v>600</v>
      </c>
      <c r="H81" s="135">
        <v>1218</v>
      </c>
      <c r="I81" s="194"/>
      <c r="J81" s="186"/>
      <c r="K81" s="138"/>
    </row>
    <row r="82" spans="1:13" s="123" customFormat="1" ht="12" customHeight="1">
      <c r="A82" s="173" t="s">
        <v>551</v>
      </c>
      <c r="B82" s="176" t="s">
        <v>575</v>
      </c>
      <c r="C82" s="173" t="s">
        <v>576</v>
      </c>
      <c r="D82" s="91" t="s">
        <v>760</v>
      </c>
      <c r="E82" s="89" t="s">
        <v>577</v>
      </c>
      <c r="F82" s="89" t="s">
        <v>578</v>
      </c>
      <c r="G82" s="113">
        <v>1</v>
      </c>
      <c r="H82" s="135">
        <v>40.5</v>
      </c>
      <c r="I82" s="173" t="s">
        <v>556</v>
      </c>
      <c r="J82" s="168"/>
      <c r="K82" s="138"/>
      <c r="L82" s="138"/>
      <c r="M82" s="139"/>
    </row>
    <row r="83" spans="1:13" s="123" customFormat="1" ht="12" customHeight="1">
      <c r="A83" s="174"/>
      <c r="B83" s="177"/>
      <c r="C83" s="174"/>
      <c r="D83" s="91" t="s">
        <v>760</v>
      </c>
      <c r="E83" s="89" t="s">
        <v>579</v>
      </c>
      <c r="F83" s="89" t="s">
        <v>580</v>
      </c>
      <c r="G83" s="113">
        <v>2</v>
      </c>
      <c r="H83" s="135">
        <v>104.258</v>
      </c>
      <c r="I83" s="174"/>
      <c r="J83" s="168"/>
      <c r="K83" s="138"/>
    </row>
    <row r="84" spans="1:13" s="123" customFormat="1" ht="24">
      <c r="A84" s="174"/>
      <c r="B84" s="177"/>
      <c r="C84" s="174"/>
      <c r="D84" s="91" t="s">
        <v>760</v>
      </c>
      <c r="E84" s="89" t="s">
        <v>581</v>
      </c>
      <c r="F84" s="89" t="s">
        <v>582</v>
      </c>
      <c r="G84" s="113">
        <v>1</v>
      </c>
      <c r="H84" s="135">
        <v>13807.847013000001</v>
      </c>
      <c r="I84" s="174"/>
      <c r="J84" s="168"/>
      <c r="K84" s="138"/>
    </row>
    <row r="85" spans="1:13" ht="21" customHeight="1">
      <c r="A85" s="174"/>
      <c r="B85" s="177"/>
      <c r="C85" s="174"/>
      <c r="D85" s="91" t="s">
        <v>760</v>
      </c>
      <c r="E85" s="89" t="s">
        <v>583</v>
      </c>
      <c r="F85" s="89" t="s">
        <v>584</v>
      </c>
      <c r="G85" s="113">
        <v>0</v>
      </c>
      <c r="H85" s="135">
        <v>49.5</v>
      </c>
      <c r="I85" s="174"/>
      <c r="J85" s="168"/>
    </row>
    <row r="86" spans="1:13" ht="36">
      <c r="A86" s="174"/>
      <c r="B86" s="177"/>
      <c r="C86" s="174"/>
      <c r="D86" s="91" t="s">
        <v>760</v>
      </c>
      <c r="E86" s="89" t="s">
        <v>585</v>
      </c>
      <c r="F86" s="89" t="s">
        <v>586</v>
      </c>
      <c r="G86" s="114">
        <v>100</v>
      </c>
      <c r="H86" s="135">
        <v>72</v>
      </c>
      <c r="I86" s="174"/>
      <c r="J86" s="184"/>
    </row>
    <row r="87" spans="1:13">
      <c r="A87" s="174"/>
      <c r="B87" s="177"/>
      <c r="C87" s="174"/>
      <c r="D87" s="91" t="s">
        <v>760</v>
      </c>
      <c r="E87" s="89" t="s">
        <v>777</v>
      </c>
      <c r="F87" s="89"/>
      <c r="G87" s="114"/>
      <c r="H87" s="135">
        <v>159</v>
      </c>
      <c r="I87" s="174"/>
      <c r="J87" s="143"/>
    </row>
    <row r="88" spans="1:13" ht="36">
      <c r="A88" s="174"/>
      <c r="B88" s="177"/>
      <c r="C88" s="174"/>
      <c r="D88" s="91" t="s">
        <v>760</v>
      </c>
      <c r="E88" s="89" t="s">
        <v>778</v>
      </c>
      <c r="F88" s="89"/>
      <c r="G88" s="114"/>
      <c r="H88" s="135">
        <v>24</v>
      </c>
      <c r="I88" s="174"/>
      <c r="J88" s="143"/>
    </row>
    <row r="89" spans="1:13" ht="36">
      <c r="A89" s="174"/>
      <c r="B89" s="177"/>
      <c r="C89" s="174"/>
      <c r="D89" s="91" t="s">
        <v>760</v>
      </c>
      <c r="E89" s="89" t="s">
        <v>779</v>
      </c>
      <c r="F89" s="89"/>
      <c r="G89" s="114"/>
      <c r="H89" s="135">
        <v>94.5</v>
      </c>
      <c r="I89" s="174"/>
      <c r="J89" s="143"/>
    </row>
    <row r="90" spans="1:13" ht="24">
      <c r="A90" s="175"/>
      <c r="B90" s="178"/>
      <c r="C90" s="175"/>
      <c r="D90" s="91" t="s">
        <v>760</v>
      </c>
      <c r="E90" s="89" t="s">
        <v>780</v>
      </c>
      <c r="F90" s="89"/>
      <c r="G90" s="114"/>
      <c r="H90" s="135">
        <v>201</v>
      </c>
      <c r="I90" s="175"/>
      <c r="J90" s="143"/>
    </row>
    <row r="91" spans="1:13">
      <c r="A91" s="163" t="s">
        <v>551</v>
      </c>
      <c r="B91" s="163" t="s">
        <v>587</v>
      </c>
      <c r="C91" s="164" t="s">
        <v>588</v>
      </c>
      <c r="D91" s="91" t="s">
        <v>761</v>
      </c>
      <c r="E91" s="89" t="s">
        <v>589</v>
      </c>
      <c r="F91" s="89" t="s">
        <v>590</v>
      </c>
      <c r="G91" s="113">
        <v>12</v>
      </c>
      <c r="H91" s="135">
        <v>9934</v>
      </c>
      <c r="I91" s="173" t="s">
        <v>591</v>
      </c>
      <c r="J91" s="185" t="s">
        <v>592</v>
      </c>
    </row>
    <row r="92" spans="1:13">
      <c r="A92" s="163"/>
      <c r="B92" s="163"/>
      <c r="C92" s="164"/>
      <c r="D92" s="91" t="s">
        <v>761</v>
      </c>
      <c r="E92" s="89" t="s">
        <v>593</v>
      </c>
      <c r="F92" s="89" t="s">
        <v>594</v>
      </c>
      <c r="G92" s="113">
        <v>45</v>
      </c>
      <c r="H92" s="135">
        <v>963</v>
      </c>
      <c r="I92" s="174"/>
      <c r="J92" s="186"/>
    </row>
    <row r="93" spans="1:13">
      <c r="A93" s="163"/>
      <c r="B93" s="163"/>
      <c r="C93" s="164"/>
      <c r="D93" s="91" t="s">
        <v>761</v>
      </c>
      <c r="E93" s="89" t="s">
        <v>595</v>
      </c>
      <c r="F93" s="89" t="s">
        <v>596</v>
      </c>
      <c r="G93" s="113">
        <v>3800</v>
      </c>
      <c r="H93" s="135">
        <v>1292</v>
      </c>
      <c r="I93" s="174"/>
      <c r="J93" s="186"/>
    </row>
    <row r="94" spans="1:13" ht="24">
      <c r="A94" s="163" t="s">
        <v>551</v>
      </c>
      <c r="B94" s="163" t="s">
        <v>601</v>
      </c>
      <c r="C94" s="164" t="s">
        <v>602</v>
      </c>
      <c r="D94" s="91" t="s">
        <v>762</v>
      </c>
      <c r="E94" s="89" t="s">
        <v>603</v>
      </c>
      <c r="F94" s="89" t="s">
        <v>604</v>
      </c>
      <c r="G94" s="114">
        <v>1</v>
      </c>
      <c r="H94" s="135">
        <v>936</v>
      </c>
      <c r="I94" s="165" t="s">
        <v>605</v>
      </c>
      <c r="J94" s="160" t="s">
        <v>606</v>
      </c>
    </row>
    <row r="95" spans="1:13" ht="24">
      <c r="A95" s="163"/>
      <c r="B95" s="163"/>
      <c r="C95" s="164"/>
      <c r="D95" s="91" t="s">
        <v>762</v>
      </c>
      <c r="E95" s="89" t="s">
        <v>607</v>
      </c>
      <c r="F95" s="89" t="s">
        <v>608</v>
      </c>
      <c r="G95" s="114">
        <v>0.2</v>
      </c>
      <c r="H95" s="135">
        <v>936</v>
      </c>
      <c r="I95" s="166"/>
      <c r="J95" s="161"/>
    </row>
    <row r="96" spans="1:13" ht="24">
      <c r="A96" s="163"/>
      <c r="B96" s="163"/>
      <c r="C96" s="164"/>
      <c r="D96" s="91" t="s">
        <v>762</v>
      </c>
      <c r="E96" s="89" t="s">
        <v>609</v>
      </c>
      <c r="F96" s="89" t="s">
        <v>610</v>
      </c>
      <c r="G96" s="113">
        <v>33</v>
      </c>
      <c r="H96" s="135">
        <v>4688</v>
      </c>
      <c r="I96" s="166"/>
      <c r="J96" s="161"/>
    </row>
    <row r="97" spans="1:13" ht="24">
      <c r="A97" s="163"/>
      <c r="B97" s="163"/>
      <c r="C97" s="164"/>
      <c r="D97" s="91" t="s">
        <v>762</v>
      </c>
      <c r="E97" s="89" t="s">
        <v>611</v>
      </c>
      <c r="F97" s="89" t="s">
        <v>612</v>
      </c>
      <c r="G97" s="114">
        <v>1</v>
      </c>
      <c r="H97" s="135">
        <v>5625</v>
      </c>
      <c r="I97" s="166"/>
      <c r="J97" s="161"/>
    </row>
    <row r="98" spans="1:13" ht="24">
      <c r="A98" s="163"/>
      <c r="B98" s="163"/>
      <c r="C98" s="164"/>
      <c r="D98" s="91" t="s">
        <v>762</v>
      </c>
      <c r="E98" s="89" t="s">
        <v>613</v>
      </c>
      <c r="F98" s="89" t="s">
        <v>614</v>
      </c>
      <c r="G98" s="114">
        <v>1</v>
      </c>
      <c r="H98" s="135">
        <v>17813</v>
      </c>
      <c r="I98" s="166"/>
      <c r="J98" s="161"/>
    </row>
    <row r="99" spans="1:13" ht="24">
      <c r="A99" s="163"/>
      <c r="B99" s="163"/>
      <c r="C99" s="164"/>
      <c r="D99" s="91" t="s">
        <v>762</v>
      </c>
      <c r="E99" s="89" t="s">
        <v>615</v>
      </c>
      <c r="F99" s="89" t="s">
        <v>616</v>
      </c>
      <c r="G99" s="114">
        <v>0.1</v>
      </c>
      <c r="H99" s="135">
        <v>1235</v>
      </c>
      <c r="I99" s="166"/>
      <c r="J99" s="161"/>
    </row>
    <row r="100" spans="1:13" ht="24">
      <c r="A100" s="163"/>
      <c r="B100" s="163"/>
      <c r="C100" s="164"/>
      <c r="D100" s="91" t="s">
        <v>762</v>
      </c>
      <c r="E100" s="89" t="s">
        <v>617</v>
      </c>
      <c r="F100" s="89" t="s">
        <v>618</v>
      </c>
      <c r="G100" s="113">
        <v>1</v>
      </c>
      <c r="H100" s="135">
        <v>14796</v>
      </c>
      <c r="I100" s="166"/>
      <c r="J100" s="161"/>
    </row>
    <row r="101" spans="1:13" ht="24">
      <c r="A101" s="163"/>
      <c r="B101" s="163"/>
      <c r="C101" s="164"/>
      <c r="D101" s="91" t="s">
        <v>762</v>
      </c>
      <c r="E101" s="89" t="s">
        <v>619</v>
      </c>
      <c r="F101" s="89" t="s">
        <v>620</v>
      </c>
      <c r="G101" s="114">
        <v>0.05</v>
      </c>
      <c r="H101" s="135">
        <v>5451</v>
      </c>
      <c r="I101" s="166"/>
      <c r="J101" s="161"/>
    </row>
    <row r="102" spans="1:13" ht="24">
      <c r="A102" s="163"/>
      <c r="B102" s="163"/>
      <c r="C102" s="164"/>
      <c r="D102" s="91" t="s">
        <v>762</v>
      </c>
      <c r="E102" s="89" t="s">
        <v>621</v>
      </c>
      <c r="F102" s="89" t="s">
        <v>622</v>
      </c>
      <c r="G102" s="114">
        <v>1</v>
      </c>
      <c r="H102" s="135">
        <v>3115</v>
      </c>
      <c r="I102" s="166"/>
      <c r="J102" s="161"/>
    </row>
    <row r="103" spans="1:13" ht="24">
      <c r="A103" s="163"/>
      <c r="B103" s="163"/>
      <c r="C103" s="164"/>
      <c r="D103" s="91" t="s">
        <v>762</v>
      </c>
      <c r="E103" s="89" t="s">
        <v>623</v>
      </c>
      <c r="F103" s="89" t="s">
        <v>624</v>
      </c>
      <c r="G103" s="114">
        <v>1</v>
      </c>
      <c r="H103" s="135">
        <v>2336</v>
      </c>
      <c r="I103" s="166"/>
      <c r="J103" s="161"/>
    </row>
    <row r="104" spans="1:13" ht="24">
      <c r="A104" s="163"/>
      <c r="B104" s="163"/>
      <c r="C104" s="164"/>
      <c r="D104" s="91" t="s">
        <v>762</v>
      </c>
      <c r="E104" s="89" t="s">
        <v>625</v>
      </c>
      <c r="F104" s="89" t="s">
        <v>626</v>
      </c>
      <c r="G104" s="114">
        <v>1</v>
      </c>
      <c r="H104" s="135">
        <v>3115</v>
      </c>
      <c r="I104" s="166"/>
      <c r="J104" s="161"/>
    </row>
    <row r="105" spans="1:13" ht="24">
      <c r="A105" s="163"/>
      <c r="B105" s="163"/>
      <c r="C105" s="164"/>
      <c r="D105" s="91" t="s">
        <v>762</v>
      </c>
      <c r="E105" s="89" t="s">
        <v>627</v>
      </c>
      <c r="F105" s="89" t="s">
        <v>628</v>
      </c>
      <c r="G105" s="113">
        <v>2</v>
      </c>
      <c r="H105" s="135">
        <v>2921</v>
      </c>
      <c r="I105" s="218"/>
      <c r="J105" s="172"/>
    </row>
    <row r="106" spans="1:13" ht="24">
      <c r="A106" s="173" t="s">
        <v>551</v>
      </c>
      <c r="B106" s="176" t="s">
        <v>629</v>
      </c>
      <c r="C106" s="179" t="s">
        <v>630</v>
      </c>
      <c r="D106" s="91" t="s">
        <v>764</v>
      </c>
      <c r="E106" s="115" t="s">
        <v>631</v>
      </c>
      <c r="F106" s="89" t="s">
        <v>632</v>
      </c>
      <c r="G106" s="104">
        <v>80</v>
      </c>
      <c r="H106" s="135">
        <v>1022</v>
      </c>
      <c r="I106" s="182" t="s">
        <v>633</v>
      </c>
      <c r="J106" s="183" t="s">
        <v>633</v>
      </c>
      <c r="L106" s="137"/>
      <c r="M106" s="139"/>
    </row>
    <row r="107" spans="1:13" ht="24">
      <c r="A107" s="174"/>
      <c r="B107" s="177"/>
      <c r="C107" s="180"/>
      <c r="D107" s="91" t="s">
        <v>764</v>
      </c>
      <c r="E107" s="89" t="s">
        <v>634</v>
      </c>
      <c r="F107" s="89" t="s">
        <v>635</v>
      </c>
      <c r="G107" s="104">
        <v>55</v>
      </c>
      <c r="H107" s="135">
        <v>0</v>
      </c>
      <c r="I107" s="166"/>
      <c r="J107" s="161"/>
    </row>
    <row r="108" spans="1:13" ht="24">
      <c r="A108" s="174"/>
      <c r="B108" s="177"/>
      <c r="C108" s="180"/>
      <c r="D108" s="91" t="s">
        <v>764</v>
      </c>
      <c r="E108" s="89" t="s">
        <v>636</v>
      </c>
      <c r="F108" s="89" t="s">
        <v>637</v>
      </c>
      <c r="G108" s="104">
        <v>200</v>
      </c>
      <c r="H108" s="135">
        <v>1358</v>
      </c>
      <c r="I108" s="166"/>
      <c r="J108" s="161"/>
    </row>
    <row r="109" spans="1:13" ht="48">
      <c r="A109" s="174"/>
      <c r="B109" s="177"/>
      <c r="C109" s="180"/>
      <c r="D109" s="91" t="s">
        <v>764</v>
      </c>
      <c r="E109" s="89" t="s">
        <v>636</v>
      </c>
      <c r="F109" s="89" t="s">
        <v>638</v>
      </c>
      <c r="G109" s="104">
        <v>100</v>
      </c>
      <c r="H109" s="135">
        <v>1235</v>
      </c>
      <c r="I109" s="166"/>
      <c r="J109" s="161"/>
    </row>
    <row r="110" spans="1:13" ht="24">
      <c r="A110" s="174"/>
      <c r="B110" s="177"/>
      <c r="C110" s="180"/>
      <c r="D110" s="91" t="s">
        <v>764</v>
      </c>
      <c r="E110" s="89" t="s">
        <v>639</v>
      </c>
      <c r="F110" s="89" t="s">
        <v>640</v>
      </c>
      <c r="G110" s="104">
        <v>200</v>
      </c>
      <c r="H110" s="135">
        <v>1235</v>
      </c>
      <c r="I110" s="166"/>
      <c r="J110" s="161"/>
    </row>
    <row r="111" spans="1:13" ht="24">
      <c r="A111" s="175"/>
      <c r="B111" s="178"/>
      <c r="C111" s="181"/>
      <c r="D111" s="91" t="s">
        <v>764</v>
      </c>
      <c r="E111" s="89" t="s">
        <v>641</v>
      </c>
      <c r="F111" s="89" t="s">
        <v>642</v>
      </c>
      <c r="G111" s="104">
        <v>2000</v>
      </c>
      <c r="H111" s="135">
        <v>5732</v>
      </c>
      <c r="I111" s="166"/>
      <c r="J111" s="161"/>
    </row>
    <row r="112" spans="1:13" ht="48">
      <c r="A112" s="106" t="s">
        <v>551</v>
      </c>
      <c r="B112" s="96" t="s">
        <v>708</v>
      </c>
      <c r="C112" s="91" t="s">
        <v>709</v>
      </c>
      <c r="D112" s="91" t="s">
        <v>765</v>
      </c>
      <c r="E112" s="89" t="s">
        <v>710</v>
      </c>
      <c r="F112" s="89" t="s">
        <v>711</v>
      </c>
      <c r="G112" s="116">
        <v>4</v>
      </c>
      <c r="H112" s="142">
        <v>22152</v>
      </c>
      <c r="I112" s="111" t="s">
        <v>712</v>
      </c>
      <c r="J112" s="160" t="s">
        <v>713</v>
      </c>
    </row>
    <row r="113" spans="1:13" ht="24">
      <c r="A113" s="162" t="s">
        <v>551</v>
      </c>
      <c r="B113" s="163" t="s">
        <v>714</v>
      </c>
      <c r="C113" s="164" t="s">
        <v>715</v>
      </c>
      <c r="D113" s="91" t="s">
        <v>801</v>
      </c>
      <c r="E113" s="89" t="s">
        <v>716</v>
      </c>
      <c r="F113" s="89" t="s">
        <v>717</v>
      </c>
      <c r="G113" s="75">
        <v>2</v>
      </c>
      <c r="H113" s="135">
        <v>0</v>
      </c>
      <c r="I113" s="165" t="s">
        <v>712</v>
      </c>
      <c r="J113" s="161"/>
    </row>
    <row r="114" spans="1:13" ht="24">
      <c r="A114" s="162"/>
      <c r="B114" s="163"/>
      <c r="C114" s="164"/>
      <c r="D114" s="91" t="s">
        <v>801</v>
      </c>
      <c r="E114" s="89" t="s">
        <v>718</v>
      </c>
      <c r="F114" s="89" t="s">
        <v>719</v>
      </c>
      <c r="G114" s="75">
        <v>1</v>
      </c>
      <c r="H114" s="135">
        <v>0</v>
      </c>
      <c r="I114" s="166"/>
      <c r="J114" s="161"/>
    </row>
    <row r="115" spans="1:13" ht="24">
      <c r="A115" s="162"/>
      <c r="B115" s="163"/>
      <c r="C115" s="164"/>
      <c r="D115" s="91" t="s">
        <v>801</v>
      </c>
      <c r="E115" s="89" t="s">
        <v>720</v>
      </c>
      <c r="F115" s="89" t="s">
        <v>721</v>
      </c>
      <c r="G115" s="75" t="s">
        <v>722</v>
      </c>
      <c r="H115" s="135">
        <v>0</v>
      </c>
      <c r="I115" s="166"/>
      <c r="J115" s="161"/>
    </row>
    <row r="116" spans="1:13" ht="24">
      <c r="A116" s="162"/>
      <c r="B116" s="163"/>
      <c r="C116" s="164"/>
      <c r="D116" s="91" t="s">
        <v>801</v>
      </c>
      <c r="E116" s="89" t="s">
        <v>723</v>
      </c>
      <c r="F116" s="89" t="s">
        <v>724</v>
      </c>
      <c r="G116" s="75">
        <v>3</v>
      </c>
      <c r="H116" s="135">
        <v>0</v>
      </c>
      <c r="I116" s="166"/>
      <c r="J116" s="161"/>
    </row>
    <row r="117" spans="1:13" ht="24">
      <c r="A117" s="162"/>
      <c r="B117" s="163"/>
      <c r="C117" s="164"/>
      <c r="D117" s="91" t="s">
        <v>801</v>
      </c>
      <c r="E117" s="89" t="s">
        <v>725</v>
      </c>
      <c r="F117" s="89" t="s">
        <v>726</v>
      </c>
      <c r="G117" s="75">
        <v>1</v>
      </c>
      <c r="H117" s="135">
        <v>309</v>
      </c>
      <c r="I117" s="166"/>
      <c r="J117" s="161"/>
    </row>
    <row r="118" spans="1:13" ht="24">
      <c r="A118" s="162"/>
      <c r="B118" s="163"/>
      <c r="C118" s="164"/>
      <c r="D118" s="91" t="s">
        <v>801</v>
      </c>
      <c r="E118" s="89" t="s">
        <v>727</v>
      </c>
      <c r="F118" s="89" t="s">
        <v>728</v>
      </c>
      <c r="G118" s="75" t="s">
        <v>729</v>
      </c>
      <c r="H118" s="135">
        <v>0</v>
      </c>
      <c r="I118" s="166"/>
      <c r="J118" s="161"/>
    </row>
    <row r="119" spans="1:13">
      <c r="A119" s="162"/>
      <c r="B119" s="163"/>
      <c r="C119" s="164"/>
      <c r="D119" s="91" t="s">
        <v>801</v>
      </c>
      <c r="E119" s="89" t="s">
        <v>730</v>
      </c>
      <c r="F119" s="89" t="s">
        <v>731</v>
      </c>
      <c r="G119" s="75">
        <v>1</v>
      </c>
      <c r="H119" s="135">
        <v>9632</v>
      </c>
      <c r="I119" s="166"/>
      <c r="J119" s="161"/>
    </row>
    <row r="120" spans="1:13">
      <c r="A120" s="162"/>
      <c r="B120" s="163"/>
      <c r="C120" s="164"/>
      <c r="D120" s="91" t="s">
        <v>801</v>
      </c>
      <c r="E120" s="89" t="s">
        <v>732</v>
      </c>
      <c r="F120" s="89" t="s">
        <v>733</v>
      </c>
      <c r="G120" s="75">
        <v>1</v>
      </c>
      <c r="H120" s="135">
        <v>0</v>
      </c>
      <c r="I120" s="166"/>
      <c r="J120" s="161"/>
    </row>
    <row r="121" spans="1:13" ht="36">
      <c r="A121" s="162"/>
      <c r="B121" s="163"/>
      <c r="C121" s="164"/>
      <c r="D121" s="91" t="s">
        <v>801</v>
      </c>
      <c r="E121" s="89" t="s">
        <v>734</v>
      </c>
      <c r="F121" s="89" t="s">
        <v>735</v>
      </c>
      <c r="G121" s="75">
        <v>3</v>
      </c>
      <c r="H121" s="135">
        <v>0</v>
      </c>
      <c r="I121" s="166"/>
      <c r="J121" s="161"/>
    </row>
    <row r="122" spans="1:13" ht="24">
      <c r="A122" s="99" t="s">
        <v>551</v>
      </c>
      <c r="B122" s="107" t="s">
        <v>714</v>
      </c>
      <c r="C122" s="108" t="s">
        <v>736</v>
      </c>
      <c r="D122" s="91" t="s">
        <v>801</v>
      </c>
      <c r="E122" s="94" t="s">
        <v>737</v>
      </c>
      <c r="F122" s="94" t="s">
        <v>738</v>
      </c>
      <c r="G122" s="119">
        <v>1</v>
      </c>
      <c r="H122" s="142">
        <v>0</v>
      </c>
      <c r="I122" s="167"/>
      <c r="J122" s="161"/>
    </row>
    <row r="123" spans="1:13" s="123" customFormat="1" ht="36">
      <c r="A123" s="162" t="s">
        <v>551</v>
      </c>
      <c r="B123" s="163" t="s">
        <v>552</v>
      </c>
      <c r="C123" s="91" t="s">
        <v>553</v>
      </c>
      <c r="D123" s="91" t="s">
        <v>759</v>
      </c>
      <c r="E123" s="89" t="s">
        <v>554</v>
      </c>
      <c r="F123" s="89" t="s">
        <v>555</v>
      </c>
      <c r="G123" s="105">
        <v>1</v>
      </c>
      <c r="H123" s="135">
        <v>251</v>
      </c>
      <c r="I123" s="173" t="s">
        <v>556</v>
      </c>
      <c r="J123" s="74"/>
      <c r="K123" s="138"/>
      <c r="L123" s="138"/>
      <c r="M123" s="139"/>
    </row>
    <row r="124" spans="1:13" s="123" customFormat="1" ht="36">
      <c r="A124" s="162"/>
      <c r="B124" s="163"/>
      <c r="C124" s="91" t="s">
        <v>553</v>
      </c>
      <c r="D124" s="91" t="s">
        <v>759</v>
      </c>
      <c r="E124" s="89" t="s">
        <v>557</v>
      </c>
      <c r="F124" s="89" t="s">
        <v>558</v>
      </c>
      <c r="G124" s="105">
        <v>1</v>
      </c>
      <c r="H124" s="135">
        <v>120</v>
      </c>
      <c r="I124" s="174"/>
      <c r="J124" s="74"/>
      <c r="K124" s="138"/>
    </row>
    <row r="125" spans="1:13" s="123" customFormat="1" ht="36">
      <c r="A125" s="162"/>
      <c r="B125" s="163"/>
      <c r="C125" s="91" t="s">
        <v>553</v>
      </c>
      <c r="D125" s="91" t="s">
        <v>759</v>
      </c>
      <c r="E125" s="89" t="s">
        <v>559</v>
      </c>
      <c r="F125" s="89" t="s">
        <v>560</v>
      </c>
      <c r="G125" s="105">
        <v>1</v>
      </c>
      <c r="H125" s="135">
        <v>6100</v>
      </c>
      <c r="I125" s="174"/>
      <c r="J125" s="74"/>
      <c r="K125" s="138"/>
    </row>
    <row r="126" spans="1:13" s="123" customFormat="1" ht="36">
      <c r="A126" s="162"/>
      <c r="B126" s="163"/>
      <c r="C126" s="91" t="s">
        <v>553</v>
      </c>
      <c r="D126" s="91" t="s">
        <v>759</v>
      </c>
      <c r="E126" s="89" t="s">
        <v>561</v>
      </c>
      <c r="F126" s="89" t="s">
        <v>562</v>
      </c>
      <c r="G126" s="105">
        <v>1</v>
      </c>
      <c r="H126" s="135">
        <v>1260</v>
      </c>
      <c r="I126" s="174"/>
      <c r="J126" s="74"/>
      <c r="K126" s="138"/>
    </row>
    <row r="127" spans="1:13" s="123" customFormat="1" ht="36">
      <c r="A127" s="162"/>
      <c r="B127" s="163"/>
      <c r="C127" s="91" t="s">
        <v>553</v>
      </c>
      <c r="D127" s="91" t="s">
        <v>759</v>
      </c>
      <c r="E127" s="89" t="s">
        <v>563</v>
      </c>
      <c r="F127" s="89" t="s">
        <v>564</v>
      </c>
      <c r="G127" s="105">
        <v>1</v>
      </c>
      <c r="H127" s="135">
        <v>61</v>
      </c>
      <c r="I127" s="174"/>
      <c r="J127" s="74"/>
      <c r="K127" s="138"/>
    </row>
    <row r="128" spans="1:13" s="123" customFormat="1" ht="36">
      <c r="A128" s="162"/>
      <c r="B128" s="163"/>
      <c r="C128" s="91" t="s">
        <v>553</v>
      </c>
      <c r="D128" s="91" t="s">
        <v>759</v>
      </c>
      <c r="E128" s="94" t="s">
        <v>565</v>
      </c>
      <c r="F128" s="89" t="s">
        <v>566</v>
      </c>
      <c r="G128" s="97">
        <v>2</v>
      </c>
      <c r="H128" s="141">
        <v>600</v>
      </c>
      <c r="I128" s="174"/>
      <c r="J128" s="74"/>
      <c r="K128" s="138"/>
    </row>
    <row r="129" spans="1:11" s="123" customFormat="1" ht="24">
      <c r="A129" s="173" t="s">
        <v>551</v>
      </c>
      <c r="B129" s="176" t="s">
        <v>567</v>
      </c>
      <c r="C129" s="179" t="s">
        <v>568</v>
      </c>
      <c r="D129" s="91" t="s">
        <v>759</v>
      </c>
      <c r="E129" s="89" t="s">
        <v>569</v>
      </c>
      <c r="F129" s="112" t="s">
        <v>570</v>
      </c>
      <c r="G129" s="105">
        <v>100</v>
      </c>
      <c r="H129" s="135">
        <v>68</v>
      </c>
      <c r="I129" s="162" t="s">
        <v>556</v>
      </c>
      <c r="J129" s="74"/>
      <c r="K129" s="138"/>
    </row>
    <row r="130" spans="1:11" s="123" customFormat="1" ht="24">
      <c r="A130" s="174"/>
      <c r="B130" s="177"/>
      <c r="C130" s="180"/>
      <c r="D130" s="91" t="s">
        <v>759</v>
      </c>
      <c r="E130" s="89" t="s">
        <v>571</v>
      </c>
      <c r="F130" s="102" t="s">
        <v>572</v>
      </c>
      <c r="G130" s="105">
        <v>100</v>
      </c>
      <c r="H130" s="135">
        <v>84</v>
      </c>
      <c r="I130" s="162"/>
      <c r="J130" s="74"/>
      <c r="K130" s="138"/>
    </row>
    <row r="131" spans="1:11" s="123" customFormat="1" ht="24">
      <c r="A131" s="175"/>
      <c r="B131" s="178"/>
      <c r="C131" s="181"/>
      <c r="D131" s="91" t="s">
        <v>759</v>
      </c>
      <c r="E131" s="89" t="s">
        <v>573</v>
      </c>
      <c r="F131" s="102" t="s">
        <v>574</v>
      </c>
      <c r="G131" s="105">
        <v>100</v>
      </c>
      <c r="H131" s="135">
        <v>32</v>
      </c>
      <c r="I131" s="162"/>
      <c r="J131" s="74"/>
      <c r="K131" s="138"/>
    </row>
    <row r="132" spans="1:11" ht="24">
      <c r="A132" s="162" t="s">
        <v>551</v>
      </c>
      <c r="B132" s="163" t="s">
        <v>677</v>
      </c>
      <c r="C132" s="164" t="s">
        <v>678</v>
      </c>
      <c r="D132" s="91" t="s">
        <v>759</v>
      </c>
      <c r="E132" s="89" t="s">
        <v>679</v>
      </c>
      <c r="F132" s="89" t="s">
        <v>680</v>
      </c>
      <c r="G132" s="75">
        <v>12</v>
      </c>
      <c r="H132" s="141">
        <v>439</v>
      </c>
      <c r="I132" s="162" t="s">
        <v>681</v>
      </c>
      <c r="J132" s="159" t="s">
        <v>682</v>
      </c>
    </row>
    <row r="133" spans="1:11" ht="24">
      <c r="A133" s="162"/>
      <c r="B133" s="163"/>
      <c r="C133" s="164"/>
      <c r="D133" s="91" t="s">
        <v>759</v>
      </c>
      <c r="E133" s="89" t="s">
        <v>683</v>
      </c>
      <c r="F133" s="89" t="s">
        <v>684</v>
      </c>
      <c r="G133" s="75">
        <v>4</v>
      </c>
      <c r="H133" s="135">
        <v>586</v>
      </c>
      <c r="I133" s="162"/>
      <c r="J133" s="159"/>
    </row>
    <row r="134" spans="1:11" ht="24">
      <c r="A134" s="162"/>
      <c r="B134" s="163"/>
      <c r="C134" s="164"/>
      <c r="D134" s="91" t="s">
        <v>759</v>
      </c>
      <c r="E134" s="89" t="s">
        <v>685</v>
      </c>
      <c r="F134" s="89" t="s">
        <v>686</v>
      </c>
      <c r="G134" s="75">
        <v>4</v>
      </c>
      <c r="H134" s="141">
        <v>146</v>
      </c>
      <c r="I134" s="162"/>
      <c r="J134" s="159"/>
    </row>
    <row r="135" spans="1:11" ht="24">
      <c r="A135" s="173" t="s">
        <v>551</v>
      </c>
      <c r="B135" s="163" t="s">
        <v>687</v>
      </c>
      <c r="C135" s="164" t="s">
        <v>678</v>
      </c>
      <c r="D135" s="91" t="s">
        <v>759</v>
      </c>
      <c r="E135" s="89" t="s">
        <v>688</v>
      </c>
      <c r="F135" s="89" t="s">
        <v>689</v>
      </c>
      <c r="G135" s="75"/>
      <c r="H135" s="141">
        <v>439</v>
      </c>
      <c r="I135" s="162"/>
      <c r="J135" s="159"/>
    </row>
    <row r="136" spans="1:11" ht="36">
      <c r="A136" s="174"/>
      <c r="B136" s="163"/>
      <c r="C136" s="164"/>
      <c r="D136" s="91" t="s">
        <v>759</v>
      </c>
      <c r="E136" s="89" t="s">
        <v>690</v>
      </c>
      <c r="F136" s="89" t="s">
        <v>684</v>
      </c>
      <c r="G136" s="75">
        <v>4</v>
      </c>
      <c r="H136" s="135">
        <v>586</v>
      </c>
      <c r="I136" s="162"/>
      <c r="J136" s="159"/>
    </row>
    <row r="137" spans="1:11" ht="24">
      <c r="A137" s="174"/>
      <c r="B137" s="163"/>
      <c r="C137" s="164"/>
      <c r="D137" s="91" t="s">
        <v>759</v>
      </c>
      <c r="E137" s="89" t="s">
        <v>691</v>
      </c>
      <c r="F137" s="89" t="s">
        <v>692</v>
      </c>
      <c r="G137" s="75">
        <v>4</v>
      </c>
      <c r="H137" s="135">
        <v>586</v>
      </c>
      <c r="I137" s="162"/>
      <c r="J137" s="159"/>
    </row>
    <row r="138" spans="1:11" ht="24">
      <c r="A138" s="175"/>
      <c r="B138" s="163"/>
      <c r="C138" s="164"/>
      <c r="D138" s="91" t="s">
        <v>759</v>
      </c>
      <c r="E138" s="89" t="s">
        <v>693</v>
      </c>
      <c r="F138" s="89" t="s">
        <v>694</v>
      </c>
      <c r="G138" s="75">
        <v>4</v>
      </c>
      <c r="H138" s="135">
        <v>146</v>
      </c>
      <c r="I138" s="162"/>
      <c r="J138" s="159"/>
    </row>
    <row r="139" spans="1:11" ht="24">
      <c r="A139" s="173" t="s">
        <v>551</v>
      </c>
      <c r="B139" s="176" t="s">
        <v>695</v>
      </c>
      <c r="C139" s="179" t="s">
        <v>696</v>
      </c>
      <c r="D139" s="91" t="s">
        <v>759</v>
      </c>
      <c r="E139" s="89" t="s">
        <v>697</v>
      </c>
      <c r="F139" s="89" t="s">
        <v>698</v>
      </c>
      <c r="G139" s="75">
        <v>1</v>
      </c>
      <c r="H139" s="141">
        <v>1275</v>
      </c>
      <c r="I139" s="162" t="s">
        <v>699</v>
      </c>
      <c r="J139" s="159" t="s">
        <v>700</v>
      </c>
    </row>
    <row r="140" spans="1:11" ht="24">
      <c r="A140" s="174"/>
      <c r="B140" s="177"/>
      <c r="C140" s="180"/>
      <c r="D140" s="91" t="s">
        <v>759</v>
      </c>
      <c r="E140" s="89" t="s">
        <v>701</v>
      </c>
      <c r="F140" s="89" t="s">
        <v>702</v>
      </c>
      <c r="G140" s="75">
        <v>1</v>
      </c>
      <c r="H140" s="169">
        <v>1124</v>
      </c>
      <c r="I140" s="162"/>
      <c r="J140" s="159"/>
    </row>
    <row r="141" spans="1:11" ht="24">
      <c r="A141" s="174"/>
      <c r="B141" s="177"/>
      <c r="C141" s="180"/>
      <c r="D141" s="91" t="s">
        <v>759</v>
      </c>
      <c r="E141" s="89" t="s">
        <v>703</v>
      </c>
      <c r="F141" s="89" t="s">
        <v>704</v>
      </c>
      <c r="G141" s="75" t="s">
        <v>705</v>
      </c>
      <c r="H141" s="170"/>
      <c r="I141" s="162"/>
      <c r="J141" s="159"/>
    </row>
    <row r="142" spans="1:11" ht="24">
      <c r="A142" s="174"/>
      <c r="B142" s="177"/>
      <c r="C142" s="180"/>
      <c r="D142" s="91" t="s">
        <v>759</v>
      </c>
      <c r="E142" s="89" t="s">
        <v>706</v>
      </c>
      <c r="F142" s="89" t="s">
        <v>707</v>
      </c>
      <c r="G142" s="75">
        <v>100</v>
      </c>
      <c r="H142" s="171"/>
      <c r="I142" s="162"/>
      <c r="J142" s="159"/>
    </row>
    <row r="143" spans="1:11" ht="24">
      <c r="A143" s="162" t="s">
        <v>551</v>
      </c>
      <c r="B143" s="163" t="s">
        <v>739</v>
      </c>
      <c r="C143" s="164" t="s">
        <v>740</v>
      </c>
      <c r="D143" s="91" t="s">
        <v>759</v>
      </c>
      <c r="E143" s="89" t="s">
        <v>741</v>
      </c>
      <c r="F143" s="89" t="s">
        <v>742</v>
      </c>
      <c r="G143" s="118">
        <v>0.8</v>
      </c>
      <c r="H143" s="135">
        <v>4113</v>
      </c>
      <c r="I143" s="162" t="s">
        <v>743</v>
      </c>
      <c r="J143" s="168" t="s">
        <v>744</v>
      </c>
    </row>
    <row r="144" spans="1:11" ht="24">
      <c r="A144" s="162"/>
      <c r="B144" s="163"/>
      <c r="C144" s="164"/>
      <c r="D144" s="91" t="s">
        <v>759</v>
      </c>
      <c r="E144" s="89" t="s">
        <v>745</v>
      </c>
      <c r="F144" s="89" t="s">
        <v>746</v>
      </c>
      <c r="G144" s="118">
        <v>0.25</v>
      </c>
      <c r="H144" s="135">
        <v>36</v>
      </c>
      <c r="I144" s="162"/>
      <c r="J144" s="168"/>
    </row>
    <row r="145" spans="1:11" ht="24">
      <c r="A145" s="162"/>
      <c r="B145" s="163"/>
      <c r="C145" s="164"/>
      <c r="D145" s="91" t="s">
        <v>759</v>
      </c>
      <c r="E145" s="89" t="s">
        <v>747</v>
      </c>
      <c r="F145" s="89" t="s">
        <v>748</v>
      </c>
      <c r="G145" s="118">
        <v>0.25</v>
      </c>
      <c r="H145" s="135">
        <v>36</v>
      </c>
      <c r="I145" s="162"/>
      <c r="J145" s="168"/>
    </row>
    <row r="146" spans="1:11" ht="48">
      <c r="A146" s="75" t="s">
        <v>551</v>
      </c>
      <c r="B146" s="96" t="s">
        <v>653</v>
      </c>
      <c r="C146" s="91" t="s">
        <v>654</v>
      </c>
      <c r="D146" s="91" t="s">
        <v>759</v>
      </c>
      <c r="E146" s="89" t="s">
        <v>655</v>
      </c>
      <c r="F146" s="89" t="s">
        <v>656</v>
      </c>
      <c r="G146" s="114">
        <v>1</v>
      </c>
      <c r="H146" s="135">
        <v>1008</v>
      </c>
      <c r="I146" s="75" t="s">
        <v>657</v>
      </c>
      <c r="J146" s="110" t="s">
        <v>657</v>
      </c>
    </row>
    <row r="147" spans="1:11" ht="48">
      <c r="A147" s="75" t="s">
        <v>551</v>
      </c>
      <c r="B147" s="96" t="s">
        <v>658</v>
      </c>
      <c r="C147" s="91" t="s">
        <v>659</v>
      </c>
      <c r="D147" s="91" t="s">
        <v>759</v>
      </c>
      <c r="E147" s="89" t="s">
        <v>658</v>
      </c>
      <c r="F147" s="89" t="s">
        <v>660</v>
      </c>
      <c r="G147" s="114">
        <v>1</v>
      </c>
      <c r="H147" s="135">
        <v>3200</v>
      </c>
      <c r="I147" s="162" t="s">
        <v>661</v>
      </c>
      <c r="J147" s="159" t="s">
        <v>662</v>
      </c>
    </row>
    <row r="148" spans="1:11" ht="48">
      <c r="A148" s="75" t="s">
        <v>551</v>
      </c>
      <c r="B148" s="96" t="s">
        <v>663</v>
      </c>
      <c r="C148" s="91" t="s">
        <v>664</v>
      </c>
      <c r="D148" s="91" t="s">
        <v>759</v>
      </c>
      <c r="E148" s="89" t="s">
        <v>665</v>
      </c>
      <c r="F148" s="89" t="s">
        <v>666</v>
      </c>
      <c r="G148" s="114">
        <v>1</v>
      </c>
      <c r="H148" s="135">
        <v>3200</v>
      </c>
      <c r="I148" s="162"/>
      <c r="J148" s="159"/>
    </row>
    <row r="149" spans="1:11" ht="21" customHeight="1">
      <c r="A149" s="162" t="s">
        <v>551</v>
      </c>
      <c r="B149" s="163" t="s">
        <v>667</v>
      </c>
      <c r="C149" s="164" t="s">
        <v>668</v>
      </c>
      <c r="D149" s="91" t="s">
        <v>759</v>
      </c>
      <c r="E149" s="89" t="s">
        <v>669</v>
      </c>
      <c r="F149" s="89" t="s">
        <v>670</v>
      </c>
      <c r="G149" s="114">
        <v>1</v>
      </c>
      <c r="H149" s="135">
        <v>216</v>
      </c>
      <c r="I149" s="162" t="s">
        <v>769</v>
      </c>
      <c r="J149" s="159"/>
    </row>
    <row r="150" spans="1:11" ht="24">
      <c r="A150" s="162"/>
      <c r="B150" s="163"/>
      <c r="C150" s="164"/>
      <c r="D150" s="91" t="s">
        <v>759</v>
      </c>
      <c r="E150" s="91" t="s">
        <v>671</v>
      </c>
      <c r="F150" s="89" t="s">
        <v>672</v>
      </c>
      <c r="G150" s="114">
        <v>1</v>
      </c>
      <c r="H150" s="135">
        <v>450</v>
      </c>
      <c r="I150" s="162"/>
      <c r="J150" s="159"/>
    </row>
    <row r="151" spans="1:11" ht="24">
      <c r="A151" s="162"/>
      <c r="B151" s="163"/>
      <c r="C151" s="164"/>
      <c r="D151" s="91" t="s">
        <v>759</v>
      </c>
      <c r="E151" s="91" t="s">
        <v>673</v>
      </c>
      <c r="F151" s="89" t="s">
        <v>674</v>
      </c>
      <c r="G151" s="114">
        <v>1</v>
      </c>
      <c r="H151" s="135">
        <v>289</v>
      </c>
      <c r="I151" s="162"/>
      <c r="J151" s="159"/>
    </row>
    <row r="152" spans="1:11" ht="36">
      <c r="A152" s="162"/>
      <c r="B152" s="163"/>
      <c r="C152" s="164"/>
      <c r="D152" s="91" t="s">
        <v>759</v>
      </c>
      <c r="E152" s="91" t="s">
        <v>675</v>
      </c>
      <c r="F152" s="89" t="s">
        <v>676</v>
      </c>
      <c r="G152" s="114">
        <v>1</v>
      </c>
      <c r="H152" s="135">
        <v>108</v>
      </c>
      <c r="I152" s="162"/>
      <c r="J152" s="159"/>
    </row>
    <row r="153" spans="1:11" s="123" customFormat="1" ht="48">
      <c r="A153" s="75" t="s">
        <v>551</v>
      </c>
      <c r="B153" s="96" t="s">
        <v>597</v>
      </c>
      <c r="C153" s="91" t="s">
        <v>598</v>
      </c>
      <c r="D153" s="91" t="s">
        <v>759</v>
      </c>
      <c r="E153" s="89" t="s">
        <v>599</v>
      </c>
      <c r="F153" s="89"/>
      <c r="G153" s="114"/>
      <c r="H153" s="135">
        <v>414</v>
      </c>
      <c r="I153" s="75" t="s">
        <v>600</v>
      </c>
      <c r="J153" s="74"/>
      <c r="K153" s="138"/>
    </row>
    <row r="154" spans="1:11">
      <c r="H154" s="133"/>
    </row>
    <row r="155" spans="1:11">
      <c r="H155" s="133"/>
    </row>
    <row r="156" spans="1:11">
      <c r="H156" s="133"/>
    </row>
    <row r="157" spans="1:11">
      <c r="H157" s="133"/>
    </row>
    <row r="158" spans="1:11">
      <c r="H158" s="133"/>
    </row>
    <row r="159" spans="1:11">
      <c r="H159" s="133"/>
    </row>
    <row r="160" spans="1:11">
      <c r="H160" s="133"/>
    </row>
    <row r="161" spans="8:8">
      <c r="H161" s="133"/>
    </row>
    <row r="162" spans="8:8">
      <c r="H162" s="133"/>
    </row>
    <row r="163" spans="8:8">
      <c r="H163" s="133"/>
    </row>
    <row r="164" spans="8:8">
      <c r="H164" s="133"/>
    </row>
    <row r="165" spans="8:8">
      <c r="H165" s="133"/>
    </row>
    <row r="166" spans="8:8">
      <c r="H166" s="133"/>
    </row>
    <row r="167" spans="8:8">
      <c r="H167" s="133"/>
    </row>
    <row r="168" spans="8:8">
      <c r="H168" s="133"/>
    </row>
    <row r="169" spans="8:8">
      <c r="H169" s="133"/>
    </row>
    <row r="170" spans="8:8">
      <c r="H170" s="133"/>
    </row>
    <row r="171" spans="8:8">
      <c r="H171" s="133"/>
    </row>
    <row r="172" spans="8:8">
      <c r="H172" s="133"/>
    </row>
    <row r="173" spans="8:8">
      <c r="H173" s="133"/>
    </row>
    <row r="174" spans="8:8">
      <c r="H174" s="133"/>
    </row>
    <row r="175" spans="8:8">
      <c r="H175" s="133"/>
    </row>
    <row r="176" spans="8:8">
      <c r="H176" s="133"/>
    </row>
    <row r="177" spans="8:8">
      <c r="H177" s="133"/>
    </row>
    <row r="178" spans="8:8">
      <c r="H178" s="133"/>
    </row>
    <row r="179" spans="8:8">
      <c r="H179" s="133"/>
    </row>
    <row r="180" spans="8:8">
      <c r="H180" s="133"/>
    </row>
    <row r="181" spans="8:8">
      <c r="H181" s="133"/>
    </row>
    <row r="182" spans="8:8">
      <c r="H182" s="133"/>
    </row>
    <row r="183" spans="8:8">
      <c r="H183" s="133"/>
    </row>
    <row r="184" spans="8:8">
      <c r="H184" s="133"/>
    </row>
    <row r="185" spans="8:8">
      <c r="H185" s="133"/>
    </row>
    <row r="186" spans="8:8">
      <c r="H186" s="133"/>
    </row>
    <row r="187" spans="8:8">
      <c r="H187" s="133"/>
    </row>
    <row r="188" spans="8:8">
      <c r="H188" s="133"/>
    </row>
    <row r="189" spans="8:8">
      <c r="H189" s="133"/>
    </row>
    <row r="190" spans="8:8">
      <c r="H190" s="133"/>
    </row>
    <row r="191" spans="8:8">
      <c r="H191" s="133"/>
    </row>
    <row r="192" spans="8:8">
      <c r="H192" s="133"/>
    </row>
    <row r="193" spans="8:8">
      <c r="H193" s="133"/>
    </row>
    <row r="194" spans="8:8">
      <c r="H194" s="133"/>
    </row>
    <row r="195" spans="8:8">
      <c r="H195" s="133"/>
    </row>
    <row r="196" spans="8:8">
      <c r="H196" s="133"/>
    </row>
    <row r="197" spans="8:8">
      <c r="H197" s="133"/>
    </row>
    <row r="198" spans="8:8">
      <c r="H198" s="133"/>
    </row>
    <row r="199" spans="8:8">
      <c r="H199" s="133"/>
    </row>
    <row r="200" spans="8:8">
      <c r="H200" s="133"/>
    </row>
    <row r="201" spans="8:8">
      <c r="H201" s="133"/>
    </row>
    <row r="202" spans="8:8">
      <c r="H202" s="133"/>
    </row>
    <row r="203" spans="8:8">
      <c r="H203" s="133"/>
    </row>
    <row r="204" spans="8:8">
      <c r="H204" s="133"/>
    </row>
    <row r="205" spans="8:8">
      <c r="H205" s="133"/>
    </row>
    <row r="206" spans="8:8">
      <c r="H206" s="133"/>
    </row>
    <row r="207" spans="8:8">
      <c r="H207" s="133"/>
    </row>
    <row r="208" spans="8:8">
      <c r="H208" s="133"/>
    </row>
    <row r="209" spans="8:8">
      <c r="H209" s="133"/>
    </row>
    <row r="210" spans="8:8">
      <c r="H210" s="133"/>
    </row>
    <row r="211" spans="8:8">
      <c r="H211" s="133"/>
    </row>
    <row r="212" spans="8:8">
      <c r="H212" s="133"/>
    </row>
    <row r="213" spans="8:8">
      <c r="H213" s="133"/>
    </row>
    <row r="214" spans="8:8">
      <c r="H214" s="133"/>
    </row>
    <row r="215" spans="8:8">
      <c r="H215" s="133"/>
    </row>
    <row r="216" spans="8:8">
      <c r="H216" s="133"/>
    </row>
    <row r="217" spans="8:8">
      <c r="H217" s="133"/>
    </row>
    <row r="218" spans="8:8">
      <c r="H218" s="133"/>
    </row>
    <row r="219" spans="8:8">
      <c r="H219" s="133"/>
    </row>
    <row r="220" spans="8:8">
      <c r="H220" s="133"/>
    </row>
    <row r="221" spans="8:8">
      <c r="H221" s="133"/>
    </row>
    <row r="222" spans="8:8">
      <c r="H222" s="133"/>
    </row>
    <row r="223" spans="8:8">
      <c r="H223" s="133"/>
    </row>
    <row r="224" spans="8:8">
      <c r="H224" s="133"/>
    </row>
    <row r="225" spans="8:8">
      <c r="H225" s="133"/>
    </row>
    <row r="226" spans="8:8">
      <c r="H226" s="133"/>
    </row>
    <row r="227" spans="8:8">
      <c r="H227" s="133"/>
    </row>
    <row r="228" spans="8:8">
      <c r="H228" s="133"/>
    </row>
    <row r="229" spans="8:8">
      <c r="H229" s="133"/>
    </row>
    <row r="230" spans="8:8">
      <c r="H230" s="133"/>
    </row>
    <row r="231" spans="8:8">
      <c r="H231" s="133"/>
    </row>
    <row r="232" spans="8:8">
      <c r="H232" s="133"/>
    </row>
    <row r="233" spans="8:8">
      <c r="H233" s="133"/>
    </row>
    <row r="234" spans="8:8">
      <c r="H234" s="133"/>
    </row>
    <row r="235" spans="8:8">
      <c r="H235" s="133"/>
    </row>
    <row r="236" spans="8:8">
      <c r="H236" s="133"/>
    </row>
    <row r="237" spans="8:8">
      <c r="H237" s="133"/>
    </row>
    <row r="238" spans="8:8">
      <c r="H238" s="133"/>
    </row>
    <row r="239" spans="8:8">
      <c r="H239" s="133"/>
    </row>
    <row r="240" spans="8:8">
      <c r="H240" s="133"/>
    </row>
    <row r="241" spans="8:8">
      <c r="H241" s="133"/>
    </row>
    <row r="242" spans="8:8">
      <c r="H242" s="133"/>
    </row>
    <row r="243" spans="8:8">
      <c r="H243" s="133"/>
    </row>
    <row r="244" spans="8:8">
      <c r="H244" s="133"/>
    </row>
    <row r="245" spans="8:8">
      <c r="H245" s="133"/>
    </row>
    <row r="246" spans="8:8">
      <c r="H246" s="133"/>
    </row>
    <row r="247" spans="8:8">
      <c r="H247" s="133"/>
    </row>
    <row r="248" spans="8:8">
      <c r="H248" s="133"/>
    </row>
    <row r="249" spans="8:8">
      <c r="H249" s="133"/>
    </row>
    <row r="250" spans="8:8">
      <c r="H250" s="133"/>
    </row>
    <row r="251" spans="8:8">
      <c r="H251" s="133"/>
    </row>
    <row r="252" spans="8:8">
      <c r="H252" s="133"/>
    </row>
    <row r="253" spans="8:8">
      <c r="H253" s="133"/>
    </row>
    <row r="254" spans="8:8">
      <c r="H254" s="133"/>
    </row>
    <row r="255" spans="8:8">
      <c r="H255" s="133"/>
    </row>
    <row r="256" spans="8:8">
      <c r="H256" s="133"/>
    </row>
    <row r="257" spans="8:8">
      <c r="H257" s="133"/>
    </row>
    <row r="258" spans="8:8">
      <c r="H258" s="133"/>
    </row>
    <row r="259" spans="8:8">
      <c r="H259" s="133"/>
    </row>
    <row r="260" spans="8:8">
      <c r="H260" s="133"/>
    </row>
    <row r="261" spans="8:8">
      <c r="H261" s="133"/>
    </row>
    <row r="262" spans="8:8">
      <c r="H262" s="133"/>
    </row>
    <row r="263" spans="8:8">
      <c r="H263" s="133"/>
    </row>
    <row r="264" spans="8:8">
      <c r="H264" s="133"/>
    </row>
    <row r="265" spans="8:8">
      <c r="H265" s="133"/>
    </row>
    <row r="266" spans="8:8">
      <c r="H266" s="133"/>
    </row>
    <row r="267" spans="8:8">
      <c r="H267" s="133"/>
    </row>
    <row r="268" spans="8:8">
      <c r="H268" s="133"/>
    </row>
    <row r="269" spans="8:8">
      <c r="H269" s="133"/>
    </row>
    <row r="270" spans="8:8">
      <c r="H270" s="133"/>
    </row>
    <row r="271" spans="8:8">
      <c r="H271" s="133"/>
    </row>
    <row r="272" spans="8:8">
      <c r="H272" s="133"/>
    </row>
    <row r="273" spans="8:8">
      <c r="H273" s="133"/>
    </row>
    <row r="274" spans="8:8">
      <c r="H274" s="133"/>
    </row>
    <row r="275" spans="8:8">
      <c r="H275" s="133"/>
    </row>
  </sheetData>
  <mergeCells count="124">
    <mergeCell ref="A94:A105"/>
    <mergeCell ref="B94:B105"/>
    <mergeCell ref="C94:C105"/>
    <mergeCell ref="I94:I105"/>
    <mergeCell ref="I139:I142"/>
    <mergeCell ref="A6:A14"/>
    <mergeCell ref="B6:B14"/>
    <mergeCell ref="C6:C14"/>
    <mergeCell ref="I6:I15"/>
    <mergeCell ref="J6:J15"/>
    <mergeCell ref="A17:A20"/>
    <mergeCell ref="B17:B20"/>
    <mergeCell ref="C17:C20"/>
    <mergeCell ref="I17:I20"/>
    <mergeCell ref="J17:J20"/>
    <mergeCell ref="H6:H8"/>
    <mergeCell ref="H10:H14"/>
    <mergeCell ref="A21:A29"/>
    <mergeCell ref="B21:B29"/>
    <mergeCell ref="C21:C29"/>
    <mergeCell ref="I21:I29"/>
    <mergeCell ref="J21:J29"/>
    <mergeCell ref="A30:A36"/>
    <mergeCell ref="B30:B36"/>
    <mergeCell ref="C30:C36"/>
    <mergeCell ref="I30:I36"/>
    <mergeCell ref="J30:J36"/>
    <mergeCell ref="A38:A40"/>
    <mergeCell ref="B38:B40"/>
    <mergeCell ref="C38:C40"/>
    <mergeCell ref="J38:J40"/>
    <mergeCell ref="I38:I40"/>
    <mergeCell ref="A50:A53"/>
    <mergeCell ref="B50:B53"/>
    <mergeCell ref="C50:C53"/>
    <mergeCell ref="A42:A49"/>
    <mergeCell ref="B42:B49"/>
    <mergeCell ref="C42:C49"/>
    <mergeCell ref="I42:I49"/>
    <mergeCell ref="J42:J49"/>
    <mergeCell ref="I50:I53"/>
    <mergeCell ref="J50:J53"/>
    <mergeCell ref="A54:A61"/>
    <mergeCell ref="B54:B61"/>
    <mergeCell ref="C54:C61"/>
    <mergeCell ref="I54:I61"/>
    <mergeCell ref="J54:J61"/>
    <mergeCell ref="A67:A69"/>
    <mergeCell ref="B67:B69"/>
    <mergeCell ref="C67:C69"/>
    <mergeCell ref="I67:I69"/>
    <mergeCell ref="A63:A66"/>
    <mergeCell ref="B63:B66"/>
    <mergeCell ref="C63:C66"/>
    <mergeCell ref="I63:I66"/>
    <mergeCell ref="J70:J76"/>
    <mergeCell ref="A77:A78"/>
    <mergeCell ref="B77:B78"/>
    <mergeCell ref="C77:C78"/>
    <mergeCell ref="I77:I81"/>
    <mergeCell ref="J77:J81"/>
    <mergeCell ref="A79:A81"/>
    <mergeCell ref="B79:B81"/>
    <mergeCell ref="C79:C81"/>
    <mergeCell ref="C70:C72"/>
    <mergeCell ref="B70:B72"/>
    <mergeCell ref="C73:C76"/>
    <mergeCell ref="B73:B76"/>
    <mergeCell ref="I70:I72"/>
    <mergeCell ref="I73:I76"/>
    <mergeCell ref="A70:A76"/>
    <mergeCell ref="J82:J86"/>
    <mergeCell ref="A91:A93"/>
    <mergeCell ref="B91:B93"/>
    <mergeCell ref="C91:C93"/>
    <mergeCell ref="I91:I93"/>
    <mergeCell ref="J91:J93"/>
    <mergeCell ref="C82:C90"/>
    <mergeCell ref="B82:B90"/>
    <mergeCell ref="A82:A90"/>
    <mergeCell ref="I82:I90"/>
    <mergeCell ref="J94:J105"/>
    <mergeCell ref="A106:A111"/>
    <mergeCell ref="B106:B111"/>
    <mergeCell ref="C106:C111"/>
    <mergeCell ref="I106:I111"/>
    <mergeCell ref="J106:J111"/>
    <mergeCell ref="I147:I148"/>
    <mergeCell ref="J147:J148"/>
    <mergeCell ref="A149:A152"/>
    <mergeCell ref="B149:B152"/>
    <mergeCell ref="C149:C152"/>
    <mergeCell ref="I149:I152"/>
    <mergeCell ref="J149:J152"/>
    <mergeCell ref="J132:J138"/>
    <mergeCell ref="A135:A138"/>
    <mergeCell ref="B135:B138"/>
    <mergeCell ref="C135:C138"/>
    <mergeCell ref="A132:A134"/>
    <mergeCell ref="B132:B134"/>
    <mergeCell ref="C132:C134"/>
    <mergeCell ref="I132:I138"/>
    <mergeCell ref="A139:A142"/>
    <mergeCell ref="B139:B142"/>
    <mergeCell ref="C139:C142"/>
    <mergeCell ref="J139:J142"/>
    <mergeCell ref="J112:J122"/>
    <mergeCell ref="A113:A121"/>
    <mergeCell ref="B113:B121"/>
    <mergeCell ref="C113:C121"/>
    <mergeCell ref="I113:I122"/>
    <mergeCell ref="I143:I145"/>
    <mergeCell ref="J143:J145"/>
    <mergeCell ref="A143:A145"/>
    <mergeCell ref="B143:B145"/>
    <mergeCell ref="C143:C145"/>
    <mergeCell ref="H140:H142"/>
    <mergeCell ref="A129:A131"/>
    <mergeCell ref="B129:B131"/>
    <mergeCell ref="C129:C131"/>
    <mergeCell ref="I129:I131"/>
    <mergeCell ref="A123:A128"/>
    <mergeCell ref="B123:B128"/>
    <mergeCell ref="I123:I12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39" orientation="landscape" r:id="rId1"/>
  <headerFooter>
    <oddFooter>&amp;LInforme Plan de Acción 3T 2022
Fecha de corte: viernes 30 de septiembre de 2022&amp;Cpagina &amp;P de &amp;N</oddFooter>
  </headerFooter>
  <rowBreaks count="4" manualBreakCount="4">
    <brk id="31" max="16383" man="1"/>
    <brk id="51" max="16383" man="1"/>
    <brk id="77" max="16383" man="1"/>
    <brk id="14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F5412-56FE-4758-B1DB-66CC50AE2176}">
  <dimension ref="A3:C207"/>
  <sheetViews>
    <sheetView workbookViewId="0"/>
  </sheetViews>
  <sheetFormatPr baseColWidth="10" defaultRowHeight="15"/>
  <cols>
    <col min="1" max="1" width="22.85546875" bestFit="1" customWidth="1"/>
    <col min="2" max="2" width="115.42578125" bestFit="1" customWidth="1"/>
    <col min="3" max="5" width="56.85546875" bestFit="1" customWidth="1"/>
  </cols>
  <sheetData>
    <row r="3" spans="1:3">
      <c r="A3" s="46" t="s">
        <v>2</v>
      </c>
      <c r="B3" s="46" t="s">
        <v>3</v>
      </c>
      <c r="C3" t="s">
        <v>340</v>
      </c>
    </row>
    <row r="4" spans="1:3">
      <c r="A4" t="s">
        <v>60</v>
      </c>
      <c r="B4" t="s">
        <v>64</v>
      </c>
      <c r="C4">
        <v>0</v>
      </c>
    </row>
    <row r="5" spans="1:3">
      <c r="B5" t="s">
        <v>62</v>
      </c>
      <c r="C5">
        <v>8676618639</v>
      </c>
    </row>
    <row r="6" spans="1:3">
      <c r="B6" t="s">
        <v>63</v>
      </c>
      <c r="C6">
        <v>1897640186</v>
      </c>
    </row>
    <row r="7" spans="1:3">
      <c r="B7" t="s">
        <v>65</v>
      </c>
      <c r="C7">
        <v>5715690724</v>
      </c>
    </row>
    <row r="8" spans="1:3">
      <c r="B8" t="s">
        <v>61</v>
      </c>
      <c r="C8">
        <v>9740065621</v>
      </c>
    </row>
    <row r="9" spans="1:3">
      <c r="A9" t="s">
        <v>40</v>
      </c>
      <c r="B9" t="s">
        <v>42</v>
      </c>
      <c r="C9">
        <v>5216791011</v>
      </c>
    </row>
    <row r="10" spans="1:3">
      <c r="B10" t="s">
        <v>41</v>
      </c>
      <c r="C10">
        <v>3003238665</v>
      </c>
    </row>
    <row r="11" spans="1:3">
      <c r="A11" t="s">
        <v>234</v>
      </c>
      <c r="B11" t="s">
        <v>219</v>
      </c>
      <c r="C11">
        <v>21157520000</v>
      </c>
    </row>
    <row r="12" spans="1:3">
      <c r="B12" t="s">
        <v>243</v>
      </c>
      <c r="C12">
        <v>0</v>
      </c>
    </row>
    <row r="13" spans="1:3">
      <c r="B13" t="s">
        <v>213</v>
      </c>
      <c r="C13">
        <v>3064991965</v>
      </c>
    </row>
    <row r="14" spans="1:3">
      <c r="B14" t="s">
        <v>244</v>
      </c>
      <c r="C14">
        <v>392480000</v>
      </c>
    </row>
    <row r="15" spans="1:3">
      <c r="B15" t="s">
        <v>245</v>
      </c>
      <c r="C15">
        <v>4980755271.6800003</v>
      </c>
    </row>
    <row r="16" spans="1:3">
      <c r="B16" t="s">
        <v>231</v>
      </c>
      <c r="C16">
        <v>691604283</v>
      </c>
    </row>
    <row r="17" spans="1:3">
      <c r="B17" t="s">
        <v>237</v>
      </c>
      <c r="C17">
        <v>19943557139</v>
      </c>
    </row>
    <row r="18" spans="1:3">
      <c r="B18" t="s">
        <v>240</v>
      </c>
      <c r="C18">
        <v>470717141</v>
      </c>
    </row>
    <row r="19" spans="1:3">
      <c r="B19" t="s">
        <v>238</v>
      </c>
      <c r="C19">
        <v>77186026437</v>
      </c>
    </row>
    <row r="20" spans="1:3">
      <c r="B20" t="s">
        <v>235</v>
      </c>
      <c r="C20">
        <v>6083285990</v>
      </c>
    </row>
    <row r="21" spans="1:3">
      <c r="B21" t="s">
        <v>236</v>
      </c>
      <c r="C21">
        <v>19474636347</v>
      </c>
    </row>
    <row r="22" spans="1:3">
      <c r="B22" t="s">
        <v>239</v>
      </c>
      <c r="C22">
        <v>0</v>
      </c>
    </row>
    <row r="23" spans="1:3">
      <c r="B23" t="s">
        <v>241</v>
      </c>
      <c r="C23">
        <v>757760000</v>
      </c>
    </row>
    <row r="24" spans="1:3">
      <c r="B24" t="s">
        <v>242</v>
      </c>
      <c r="C24">
        <v>4061586172.928</v>
      </c>
    </row>
    <row r="25" spans="1:3">
      <c r="B25" t="s">
        <v>232</v>
      </c>
      <c r="C25">
        <v>4403200000</v>
      </c>
    </row>
    <row r="26" spans="1:3">
      <c r="B26" t="s">
        <v>284</v>
      </c>
      <c r="C26">
        <v>2000000000</v>
      </c>
    </row>
    <row r="27" spans="1:3">
      <c r="B27" t="s">
        <v>283</v>
      </c>
      <c r="C27">
        <v>4162560000</v>
      </c>
    </row>
    <row r="28" spans="1:3">
      <c r="B28" t="s">
        <v>285</v>
      </c>
      <c r="C28">
        <v>471790005</v>
      </c>
    </row>
    <row r="29" spans="1:3">
      <c r="A29" t="s">
        <v>107</v>
      </c>
      <c r="B29" t="s">
        <v>108</v>
      </c>
      <c r="C29">
        <v>130000000000</v>
      </c>
    </row>
    <row r="30" spans="1:3">
      <c r="A30" t="s">
        <v>109</v>
      </c>
      <c r="B30" t="s">
        <v>103</v>
      </c>
      <c r="C30">
        <v>2290706254</v>
      </c>
    </row>
    <row r="31" spans="1:3">
      <c r="B31" t="s">
        <v>110</v>
      </c>
      <c r="C31">
        <v>1914624156</v>
      </c>
    </row>
    <row r="32" spans="1:3">
      <c r="B32" t="s">
        <v>83</v>
      </c>
      <c r="C32">
        <v>0</v>
      </c>
    </row>
    <row r="33" spans="1:3">
      <c r="B33" t="s">
        <v>100</v>
      </c>
      <c r="C33">
        <v>691065000</v>
      </c>
    </row>
    <row r="34" spans="1:3">
      <c r="A34" t="s">
        <v>113</v>
      </c>
      <c r="B34" t="s">
        <v>128</v>
      </c>
      <c r="C34">
        <v>0</v>
      </c>
    </row>
    <row r="35" spans="1:3">
      <c r="B35" t="s">
        <v>118</v>
      </c>
      <c r="C35">
        <v>10405716792</v>
      </c>
    </row>
    <row r="36" spans="1:3">
      <c r="B36" t="s">
        <v>114</v>
      </c>
      <c r="C36">
        <v>240000000</v>
      </c>
    </row>
    <row r="37" spans="1:3">
      <c r="B37" t="s">
        <v>137</v>
      </c>
      <c r="C37">
        <v>0</v>
      </c>
    </row>
    <row r="38" spans="1:3">
      <c r="B38" t="s">
        <v>115</v>
      </c>
      <c r="C38">
        <v>2861197648</v>
      </c>
    </row>
    <row r="39" spans="1:3">
      <c r="B39" t="s">
        <v>130</v>
      </c>
      <c r="C39">
        <v>0</v>
      </c>
    </row>
    <row r="40" spans="1:3">
      <c r="B40" t="s">
        <v>134</v>
      </c>
      <c r="C40">
        <v>3316033218</v>
      </c>
    </row>
    <row r="41" spans="1:3">
      <c r="B41" t="s">
        <v>124</v>
      </c>
      <c r="C41">
        <v>12054344143</v>
      </c>
    </row>
    <row r="42" spans="1:3">
      <c r="B42" t="s">
        <v>125</v>
      </c>
      <c r="C42">
        <v>3618386485</v>
      </c>
    </row>
    <row r="43" spans="1:3">
      <c r="B43" t="s">
        <v>136</v>
      </c>
      <c r="C43">
        <v>0</v>
      </c>
    </row>
    <row r="44" spans="1:3">
      <c r="B44" t="s">
        <v>135</v>
      </c>
      <c r="C44">
        <v>3336840889</v>
      </c>
    </row>
    <row r="45" spans="1:3">
      <c r="B45" t="s">
        <v>131</v>
      </c>
      <c r="C45">
        <v>0</v>
      </c>
    </row>
    <row r="46" spans="1:3">
      <c r="B46" t="s">
        <v>121</v>
      </c>
      <c r="C46">
        <v>27874233472</v>
      </c>
    </row>
    <row r="47" spans="1:3">
      <c r="B47" t="s">
        <v>129</v>
      </c>
      <c r="C47">
        <v>0</v>
      </c>
    </row>
    <row r="48" spans="1:3">
      <c r="B48" t="s">
        <v>338</v>
      </c>
      <c r="C48">
        <v>544357048</v>
      </c>
    </row>
    <row r="49" spans="1:3">
      <c r="B49" t="s">
        <v>337</v>
      </c>
      <c r="C49">
        <v>1800000000</v>
      </c>
    </row>
    <row r="50" spans="1:3">
      <c r="A50" t="s">
        <v>200</v>
      </c>
      <c r="B50" t="s">
        <v>200</v>
      </c>
      <c r="C50">
        <v>4169638635</v>
      </c>
    </row>
    <row r="51" spans="1:3">
      <c r="A51" t="s">
        <v>201</v>
      </c>
      <c r="B51" t="s">
        <v>202</v>
      </c>
      <c r="C51">
        <v>0</v>
      </c>
    </row>
    <row r="52" spans="1:3">
      <c r="B52" t="s">
        <v>203</v>
      </c>
      <c r="C52">
        <v>0</v>
      </c>
    </row>
    <row r="53" spans="1:3">
      <c r="B53" t="s">
        <v>205</v>
      </c>
      <c r="C53">
        <v>1317318789</v>
      </c>
    </row>
    <row r="54" spans="1:3">
      <c r="B54" t="s">
        <v>204</v>
      </c>
      <c r="C54">
        <v>1200000000</v>
      </c>
    </row>
    <row r="55" spans="1:3">
      <c r="A55" t="s">
        <v>66</v>
      </c>
      <c r="B55" t="s">
        <v>76</v>
      </c>
      <c r="C55">
        <v>94257573072</v>
      </c>
    </row>
    <row r="56" spans="1:3">
      <c r="B56" t="s">
        <v>84</v>
      </c>
      <c r="C56">
        <v>0</v>
      </c>
    </row>
    <row r="57" spans="1:3">
      <c r="B57" t="s">
        <v>85</v>
      </c>
      <c r="C57">
        <v>0</v>
      </c>
    </row>
    <row r="58" spans="1:3">
      <c r="B58" t="s">
        <v>87</v>
      </c>
      <c r="C58">
        <v>0</v>
      </c>
    </row>
    <row r="59" spans="1:3">
      <c r="B59" t="s">
        <v>89</v>
      </c>
      <c r="C59">
        <v>0</v>
      </c>
    </row>
    <row r="60" spans="1:3">
      <c r="B60" t="s">
        <v>86</v>
      </c>
      <c r="C60">
        <v>0</v>
      </c>
    </row>
    <row r="61" spans="1:3">
      <c r="B61" t="s">
        <v>88</v>
      </c>
      <c r="C61">
        <v>0</v>
      </c>
    </row>
    <row r="62" spans="1:3">
      <c r="B62" t="s">
        <v>73</v>
      </c>
      <c r="C62">
        <v>6897166714</v>
      </c>
    </row>
    <row r="63" spans="1:3">
      <c r="B63" t="s">
        <v>79</v>
      </c>
      <c r="C63">
        <v>0</v>
      </c>
    </row>
    <row r="64" spans="1:3">
      <c r="B64" t="s">
        <v>72</v>
      </c>
      <c r="C64">
        <v>1944742007</v>
      </c>
    </row>
    <row r="65" spans="1:3">
      <c r="B65" t="s">
        <v>82</v>
      </c>
      <c r="C65">
        <v>6932624424</v>
      </c>
    </row>
    <row r="66" spans="1:3">
      <c r="B66" t="s">
        <v>75</v>
      </c>
      <c r="C66">
        <v>0</v>
      </c>
    </row>
    <row r="67" spans="1:3">
      <c r="B67" t="s">
        <v>68</v>
      </c>
      <c r="C67">
        <v>0</v>
      </c>
    </row>
    <row r="68" spans="1:3">
      <c r="B68" t="s">
        <v>70</v>
      </c>
      <c r="C68">
        <v>2108460978</v>
      </c>
    </row>
    <row r="69" spans="1:3">
      <c r="B69" t="s">
        <v>81</v>
      </c>
      <c r="C69">
        <v>0</v>
      </c>
    </row>
    <row r="70" spans="1:3">
      <c r="B70" t="s">
        <v>74</v>
      </c>
      <c r="C70">
        <v>0</v>
      </c>
    </row>
    <row r="71" spans="1:3">
      <c r="B71" t="s">
        <v>77</v>
      </c>
      <c r="C71">
        <v>0</v>
      </c>
    </row>
    <row r="72" spans="1:3">
      <c r="B72" t="s">
        <v>78</v>
      </c>
      <c r="C72">
        <v>2445180720</v>
      </c>
    </row>
    <row r="73" spans="1:3">
      <c r="B73" t="s">
        <v>67</v>
      </c>
      <c r="C73">
        <v>42286398308</v>
      </c>
    </row>
    <row r="74" spans="1:3">
      <c r="B74" t="s">
        <v>69</v>
      </c>
      <c r="C74">
        <v>26225760000</v>
      </c>
    </row>
    <row r="75" spans="1:3">
      <c r="B75" t="s">
        <v>71</v>
      </c>
      <c r="C75">
        <v>19576307546</v>
      </c>
    </row>
    <row r="76" spans="1:3">
      <c r="B76" t="s">
        <v>80</v>
      </c>
      <c r="C76">
        <v>6290902212</v>
      </c>
    </row>
    <row r="77" spans="1:3">
      <c r="B77" t="s">
        <v>83</v>
      </c>
      <c r="C77">
        <v>0</v>
      </c>
    </row>
    <row r="78" spans="1:3">
      <c r="A78" t="s">
        <v>167</v>
      </c>
      <c r="B78" t="s">
        <v>170</v>
      </c>
      <c r="C78">
        <v>5220684944</v>
      </c>
    </row>
    <row r="79" spans="1:3">
      <c r="B79" t="s">
        <v>169</v>
      </c>
      <c r="C79">
        <v>89115600</v>
      </c>
    </row>
    <row r="80" spans="1:3">
      <c r="B80" t="s">
        <v>171</v>
      </c>
      <c r="C80">
        <v>3602678176</v>
      </c>
    </row>
    <row r="81" spans="1:3">
      <c r="B81" t="s">
        <v>168</v>
      </c>
      <c r="C81">
        <v>3000000000</v>
      </c>
    </row>
    <row r="82" spans="1:3">
      <c r="A82" t="s">
        <v>33</v>
      </c>
      <c r="B82" t="s">
        <v>36</v>
      </c>
      <c r="C82">
        <v>0</v>
      </c>
    </row>
    <row r="83" spans="1:3">
      <c r="B83" t="s">
        <v>38</v>
      </c>
      <c r="C83">
        <v>253016268</v>
      </c>
    </row>
    <row r="84" spans="1:3">
      <c r="B84" t="s">
        <v>34</v>
      </c>
      <c r="C84">
        <v>4952213617</v>
      </c>
    </row>
    <row r="85" spans="1:3">
      <c r="B85" t="s">
        <v>37</v>
      </c>
      <c r="C85">
        <v>4829740122</v>
      </c>
    </row>
    <row r="86" spans="1:3">
      <c r="A86" t="s">
        <v>258</v>
      </c>
      <c r="B86" t="s">
        <v>268</v>
      </c>
      <c r="C86">
        <v>0</v>
      </c>
    </row>
    <row r="87" spans="1:3">
      <c r="B87" t="s">
        <v>259</v>
      </c>
      <c r="C87">
        <v>1536000000</v>
      </c>
    </row>
    <row r="88" spans="1:3">
      <c r="B88" t="s">
        <v>264</v>
      </c>
      <c r="C88">
        <v>2560000000</v>
      </c>
    </row>
    <row r="89" spans="1:3">
      <c r="B89" t="s">
        <v>263</v>
      </c>
      <c r="C89">
        <v>4096000000</v>
      </c>
    </row>
    <row r="90" spans="1:3">
      <c r="B90" t="s">
        <v>261</v>
      </c>
      <c r="C90">
        <v>6399441256</v>
      </c>
    </row>
    <row r="91" spans="1:3">
      <c r="B91" t="s">
        <v>260</v>
      </c>
      <c r="C91">
        <v>1000000000</v>
      </c>
    </row>
    <row r="92" spans="1:3">
      <c r="B92" t="s">
        <v>269</v>
      </c>
      <c r="C92">
        <v>1171338383</v>
      </c>
    </row>
    <row r="93" spans="1:3">
      <c r="B93" t="s">
        <v>262</v>
      </c>
      <c r="C93">
        <v>1233658429</v>
      </c>
    </row>
    <row r="94" spans="1:3">
      <c r="B94" t="s">
        <v>265</v>
      </c>
      <c r="C94">
        <v>0</v>
      </c>
    </row>
    <row r="95" spans="1:3">
      <c r="B95" t="s">
        <v>266</v>
      </c>
      <c r="C95">
        <v>12000000000</v>
      </c>
    </row>
    <row r="96" spans="1:3">
      <c r="B96" t="s">
        <v>267</v>
      </c>
      <c r="C96">
        <v>0</v>
      </c>
    </row>
    <row r="97" spans="1:3">
      <c r="A97" t="s">
        <v>54</v>
      </c>
      <c r="B97" t="s">
        <v>55</v>
      </c>
      <c r="C97">
        <v>0</v>
      </c>
    </row>
    <row r="98" spans="1:3">
      <c r="B98" t="s">
        <v>56</v>
      </c>
      <c r="C98">
        <v>6000000000</v>
      </c>
    </row>
    <row r="99" spans="1:3">
      <c r="A99" t="s">
        <v>247</v>
      </c>
      <c r="B99" t="s">
        <v>248</v>
      </c>
      <c r="C99">
        <v>4096000000</v>
      </c>
    </row>
    <row r="100" spans="1:3">
      <c r="B100" t="s">
        <v>250</v>
      </c>
      <c r="C100">
        <v>4145511074</v>
      </c>
    </row>
    <row r="101" spans="1:3">
      <c r="B101" t="s">
        <v>251</v>
      </c>
      <c r="C101">
        <v>6144000000</v>
      </c>
    </row>
    <row r="102" spans="1:3">
      <c r="B102" t="s">
        <v>249</v>
      </c>
      <c r="C102">
        <v>8711344962</v>
      </c>
    </row>
    <row r="103" spans="1:3">
      <c r="B103" t="s">
        <v>254</v>
      </c>
      <c r="C103">
        <v>13027182229.418667</v>
      </c>
    </row>
    <row r="104" spans="1:3">
      <c r="B104" t="s">
        <v>253</v>
      </c>
      <c r="C104">
        <v>91708505301</v>
      </c>
    </row>
    <row r="105" spans="1:3">
      <c r="B105" t="s">
        <v>257</v>
      </c>
      <c r="C105">
        <v>5172361779</v>
      </c>
    </row>
    <row r="106" spans="1:3">
      <c r="B106" t="s">
        <v>252</v>
      </c>
      <c r="C106">
        <v>9216000000</v>
      </c>
    </row>
    <row r="107" spans="1:3">
      <c r="B107" t="s">
        <v>255</v>
      </c>
      <c r="C107">
        <v>9809271086</v>
      </c>
    </row>
    <row r="108" spans="1:3">
      <c r="B108" t="s">
        <v>256</v>
      </c>
      <c r="C108">
        <v>2353367943</v>
      </c>
    </row>
    <row r="109" spans="1:3">
      <c r="A109" t="s">
        <v>191</v>
      </c>
      <c r="B109" t="s">
        <v>193</v>
      </c>
      <c r="C109">
        <v>1000000000</v>
      </c>
    </row>
    <row r="110" spans="1:3">
      <c r="B110" t="s">
        <v>195</v>
      </c>
      <c r="C110">
        <v>0</v>
      </c>
    </row>
    <row r="111" spans="1:3">
      <c r="B111" t="s">
        <v>194</v>
      </c>
      <c r="C111">
        <v>0</v>
      </c>
    </row>
    <row r="112" spans="1:3">
      <c r="B112" t="s">
        <v>196</v>
      </c>
      <c r="C112">
        <v>296074818</v>
      </c>
    </row>
    <row r="113" spans="1:3">
      <c r="B113" t="s">
        <v>192</v>
      </c>
      <c r="C113">
        <v>8400507062</v>
      </c>
    </row>
    <row r="114" spans="1:3">
      <c r="B114" t="s">
        <v>197</v>
      </c>
      <c r="C114">
        <v>667911856</v>
      </c>
    </row>
    <row r="115" spans="1:3">
      <c r="A115" t="s">
        <v>211</v>
      </c>
      <c r="B115" t="s">
        <v>219</v>
      </c>
      <c r="C115">
        <v>2042480000</v>
      </c>
    </row>
    <row r="116" spans="1:3">
      <c r="B116" t="s">
        <v>226</v>
      </c>
      <c r="C116">
        <v>0</v>
      </c>
    </row>
    <row r="117" spans="1:3">
      <c r="B117" t="s">
        <v>215</v>
      </c>
      <c r="C117">
        <v>0</v>
      </c>
    </row>
    <row r="118" spans="1:3">
      <c r="B118" t="s">
        <v>213</v>
      </c>
      <c r="C118">
        <v>471790005</v>
      </c>
    </row>
    <row r="119" spans="1:3">
      <c r="B119" t="s">
        <v>214</v>
      </c>
      <c r="C119">
        <v>0</v>
      </c>
    </row>
    <row r="120" spans="1:3">
      <c r="B120" t="s">
        <v>229</v>
      </c>
      <c r="C120">
        <v>2357910048</v>
      </c>
    </row>
    <row r="121" spans="1:3">
      <c r="B121" t="s">
        <v>228</v>
      </c>
      <c r="C121">
        <v>0</v>
      </c>
    </row>
    <row r="122" spans="1:3">
      <c r="B122" t="s">
        <v>216</v>
      </c>
      <c r="C122">
        <v>24989312000</v>
      </c>
    </row>
    <row r="123" spans="1:3">
      <c r="B123" t="s">
        <v>227</v>
      </c>
      <c r="C123">
        <v>0</v>
      </c>
    </row>
    <row r="124" spans="1:3">
      <c r="B124" t="s">
        <v>218</v>
      </c>
      <c r="C124">
        <v>0</v>
      </c>
    </row>
    <row r="125" spans="1:3">
      <c r="B125" t="s">
        <v>231</v>
      </c>
      <c r="C125">
        <v>0</v>
      </c>
    </row>
    <row r="126" spans="1:3">
      <c r="B126" t="s">
        <v>221</v>
      </c>
      <c r="C126">
        <v>0</v>
      </c>
    </row>
    <row r="127" spans="1:3">
      <c r="B127" t="s">
        <v>220</v>
      </c>
      <c r="C127">
        <v>921600000</v>
      </c>
    </row>
    <row r="128" spans="1:3">
      <c r="B128" t="s">
        <v>230</v>
      </c>
      <c r="C128">
        <v>0</v>
      </c>
    </row>
    <row r="129" spans="1:3">
      <c r="B129" t="s">
        <v>223</v>
      </c>
      <c r="C129">
        <v>337510400</v>
      </c>
    </row>
    <row r="130" spans="1:3">
      <c r="B130" t="s">
        <v>224</v>
      </c>
      <c r="C130">
        <v>2474049280</v>
      </c>
    </row>
    <row r="131" spans="1:3">
      <c r="B131" t="s">
        <v>232</v>
      </c>
      <c r="C131">
        <v>0</v>
      </c>
    </row>
    <row r="132" spans="1:3">
      <c r="B132" t="s">
        <v>233</v>
      </c>
      <c r="C132">
        <v>0</v>
      </c>
    </row>
    <row r="133" spans="1:3">
      <c r="B133" t="s">
        <v>212</v>
      </c>
      <c r="C133">
        <v>1612800000</v>
      </c>
    </row>
    <row r="134" spans="1:3">
      <c r="B134" t="s">
        <v>225</v>
      </c>
      <c r="C134">
        <v>0</v>
      </c>
    </row>
    <row r="135" spans="1:3">
      <c r="B135" t="s">
        <v>335</v>
      </c>
      <c r="C135">
        <v>1961779200</v>
      </c>
    </row>
    <row r="136" spans="1:3">
      <c r="B136" t="s">
        <v>336</v>
      </c>
      <c r="C136">
        <v>3428298315</v>
      </c>
    </row>
    <row r="137" spans="1:3">
      <c r="B137" t="s">
        <v>286</v>
      </c>
      <c r="C137">
        <v>350000000</v>
      </c>
    </row>
    <row r="138" spans="1:3">
      <c r="A138" t="s">
        <v>157</v>
      </c>
      <c r="B138" t="s">
        <v>162</v>
      </c>
      <c r="C138">
        <v>2409600000</v>
      </c>
    </row>
    <row r="139" spans="1:3">
      <c r="B139" t="s">
        <v>159</v>
      </c>
      <c r="C139">
        <v>10726510120</v>
      </c>
    </row>
    <row r="140" spans="1:3">
      <c r="B140" t="s">
        <v>163</v>
      </c>
      <c r="C140">
        <v>1833980038</v>
      </c>
    </row>
    <row r="141" spans="1:3">
      <c r="B141" t="s">
        <v>161</v>
      </c>
      <c r="C141">
        <v>293845165</v>
      </c>
    </row>
    <row r="142" spans="1:3">
      <c r="B142" t="s">
        <v>158</v>
      </c>
      <c r="C142">
        <v>23861620822.98</v>
      </c>
    </row>
    <row r="143" spans="1:3">
      <c r="B143" t="s">
        <v>165</v>
      </c>
      <c r="C143">
        <v>0</v>
      </c>
    </row>
    <row r="144" spans="1:3">
      <c r="B144" t="s">
        <v>160</v>
      </c>
      <c r="C144">
        <v>874443854</v>
      </c>
    </row>
    <row r="145" spans="1:3">
      <c r="A145" t="s">
        <v>173</v>
      </c>
      <c r="B145" t="s">
        <v>186</v>
      </c>
      <c r="C145">
        <v>118128640</v>
      </c>
    </row>
    <row r="146" spans="1:3">
      <c r="B146" t="s">
        <v>182</v>
      </c>
      <c r="C146">
        <v>563496960</v>
      </c>
    </row>
    <row r="147" spans="1:3">
      <c r="B147" t="s">
        <v>180</v>
      </c>
      <c r="C147">
        <v>2065715232.7679999</v>
      </c>
    </row>
    <row r="148" spans="1:3">
      <c r="B148" t="s">
        <v>185</v>
      </c>
      <c r="C148">
        <v>68044391.423999995</v>
      </c>
    </row>
    <row r="149" spans="1:3">
      <c r="B149" t="s">
        <v>189</v>
      </c>
      <c r="C149">
        <v>101649495</v>
      </c>
    </row>
    <row r="150" spans="1:3">
      <c r="B150" t="s">
        <v>176</v>
      </c>
      <c r="C150">
        <v>1100000000</v>
      </c>
    </row>
    <row r="151" spans="1:3">
      <c r="B151" t="s">
        <v>177</v>
      </c>
      <c r="C151">
        <v>0</v>
      </c>
    </row>
    <row r="152" spans="1:3">
      <c r="B152" t="s">
        <v>174</v>
      </c>
      <c r="C152">
        <v>0</v>
      </c>
    </row>
    <row r="153" spans="1:3">
      <c r="B153" t="s">
        <v>188</v>
      </c>
      <c r="C153">
        <v>1412000000</v>
      </c>
    </row>
    <row r="154" spans="1:3">
      <c r="B154" t="s">
        <v>175</v>
      </c>
      <c r="C154">
        <v>627690407</v>
      </c>
    </row>
    <row r="155" spans="1:3">
      <c r="B155" t="s">
        <v>190</v>
      </c>
      <c r="C155">
        <v>14155996844.744001</v>
      </c>
    </row>
    <row r="156" spans="1:3">
      <c r="B156" t="s">
        <v>178</v>
      </c>
      <c r="C156">
        <v>477184000</v>
      </c>
    </row>
    <row r="157" spans="1:3">
      <c r="B157" t="s">
        <v>179</v>
      </c>
      <c r="C157">
        <v>935410380.80000007</v>
      </c>
    </row>
    <row r="158" spans="1:3">
      <c r="B158" t="s">
        <v>184</v>
      </c>
      <c r="C158">
        <v>133450598.40000001</v>
      </c>
    </row>
    <row r="159" spans="1:3">
      <c r="B159" t="s">
        <v>187</v>
      </c>
      <c r="C159">
        <v>0</v>
      </c>
    </row>
    <row r="160" spans="1:3">
      <c r="B160" t="s">
        <v>181</v>
      </c>
      <c r="C160">
        <v>324443684.86400002</v>
      </c>
    </row>
    <row r="161" spans="1:3">
      <c r="B161" t="s">
        <v>183</v>
      </c>
      <c r="C161">
        <v>0</v>
      </c>
    </row>
    <row r="162" spans="1:3">
      <c r="A162" t="s">
        <v>43</v>
      </c>
      <c r="B162" t="s">
        <v>51</v>
      </c>
      <c r="C162">
        <v>0</v>
      </c>
    </row>
    <row r="163" spans="1:3">
      <c r="B163" t="s">
        <v>50</v>
      </c>
      <c r="C163">
        <v>3728196837</v>
      </c>
    </row>
    <row r="164" spans="1:3">
      <c r="B164" t="s">
        <v>48</v>
      </c>
      <c r="C164">
        <v>6616500785</v>
      </c>
    </row>
    <row r="165" spans="1:3">
      <c r="B165" t="s">
        <v>44</v>
      </c>
      <c r="C165">
        <v>4157317697</v>
      </c>
    </row>
    <row r="166" spans="1:3">
      <c r="B166" t="s">
        <v>46</v>
      </c>
      <c r="C166">
        <v>4633571330</v>
      </c>
    </row>
    <row r="167" spans="1:3">
      <c r="A167" t="s">
        <v>11</v>
      </c>
      <c r="B167" t="s">
        <v>15</v>
      </c>
      <c r="C167">
        <v>3445072396</v>
      </c>
    </row>
    <row r="168" spans="1:3">
      <c r="B168" t="s">
        <v>28</v>
      </c>
      <c r="C168">
        <v>0</v>
      </c>
    </row>
    <row r="169" spans="1:3">
      <c r="B169" t="s">
        <v>12</v>
      </c>
      <c r="C169">
        <v>2767969759</v>
      </c>
    </row>
    <row r="170" spans="1:3">
      <c r="B170" t="s">
        <v>19</v>
      </c>
      <c r="C170">
        <v>2510041568</v>
      </c>
    </row>
    <row r="171" spans="1:3">
      <c r="B171" t="s">
        <v>17</v>
      </c>
      <c r="C171">
        <v>0</v>
      </c>
    </row>
    <row r="172" spans="1:3">
      <c r="B172" t="s">
        <v>32</v>
      </c>
      <c r="C172">
        <v>1948286320</v>
      </c>
    </row>
    <row r="173" spans="1:3">
      <c r="B173" t="s">
        <v>26</v>
      </c>
      <c r="C173">
        <v>0</v>
      </c>
    </row>
    <row r="174" spans="1:3">
      <c r="B174" t="s">
        <v>25</v>
      </c>
      <c r="C174">
        <v>348662777</v>
      </c>
    </row>
    <row r="175" spans="1:3">
      <c r="B175" t="s">
        <v>14</v>
      </c>
      <c r="C175">
        <v>1350643120</v>
      </c>
    </row>
    <row r="176" spans="1:3">
      <c r="B176" t="s">
        <v>21</v>
      </c>
      <c r="C176">
        <v>0</v>
      </c>
    </row>
    <row r="177" spans="1:3">
      <c r="B177" t="s">
        <v>30</v>
      </c>
      <c r="C177">
        <v>1126400000</v>
      </c>
    </row>
    <row r="178" spans="1:3">
      <c r="B178" t="s">
        <v>206</v>
      </c>
      <c r="C178">
        <v>0</v>
      </c>
    </row>
    <row r="179" spans="1:3">
      <c r="B179" t="s">
        <v>23</v>
      </c>
      <c r="C179">
        <v>0</v>
      </c>
    </row>
    <row r="180" spans="1:3">
      <c r="A180" t="s">
        <v>90</v>
      </c>
      <c r="B180" t="s">
        <v>93</v>
      </c>
      <c r="C180">
        <v>0</v>
      </c>
    </row>
    <row r="181" spans="1:3">
      <c r="B181" t="s">
        <v>102</v>
      </c>
      <c r="C181">
        <v>0</v>
      </c>
    </row>
    <row r="182" spans="1:3">
      <c r="B182" t="s">
        <v>98</v>
      </c>
      <c r="C182">
        <v>0</v>
      </c>
    </row>
    <row r="183" spans="1:3">
      <c r="B183" t="s">
        <v>91</v>
      </c>
      <c r="C183">
        <v>0</v>
      </c>
    </row>
    <row r="184" spans="1:3">
      <c r="B184" t="s">
        <v>95</v>
      </c>
      <c r="C184">
        <v>313704010850</v>
      </c>
    </row>
    <row r="185" spans="1:3">
      <c r="B185" t="s">
        <v>101</v>
      </c>
      <c r="C185">
        <v>0</v>
      </c>
    </row>
    <row r="186" spans="1:3">
      <c r="B186" t="s">
        <v>99</v>
      </c>
      <c r="C186">
        <v>0</v>
      </c>
    </row>
    <row r="187" spans="1:3">
      <c r="B187" t="s">
        <v>94</v>
      </c>
      <c r="C187">
        <v>0</v>
      </c>
    </row>
    <row r="188" spans="1:3">
      <c r="B188" t="s">
        <v>92</v>
      </c>
      <c r="C188">
        <v>300850054</v>
      </c>
    </row>
    <row r="189" spans="1:3">
      <c r="B189" t="s">
        <v>96</v>
      </c>
      <c r="C189">
        <v>0</v>
      </c>
    </row>
    <row r="190" spans="1:3">
      <c r="B190" t="s">
        <v>106</v>
      </c>
      <c r="C190">
        <v>0</v>
      </c>
    </row>
    <row r="191" spans="1:3">
      <c r="B191" t="s">
        <v>103</v>
      </c>
      <c r="C191">
        <v>0</v>
      </c>
    </row>
    <row r="192" spans="1:3">
      <c r="B192" t="s">
        <v>97</v>
      </c>
      <c r="C192">
        <v>1777901915</v>
      </c>
    </row>
    <row r="193" spans="1:3">
      <c r="B193" t="s">
        <v>104</v>
      </c>
      <c r="C193">
        <v>0</v>
      </c>
    </row>
    <row r="194" spans="1:3">
      <c r="B194" t="s">
        <v>105</v>
      </c>
      <c r="C194">
        <v>0</v>
      </c>
    </row>
    <row r="195" spans="1:3">
      <c r="B195" t="s">
        <v>83</v>
      </c>
      <c r="C195">
        <v>0</v>
      </c>
    </row>
    <row r="196" spans="1:3">
      <c r="B196" t="s">
        <v>100</v>
      </c>
      <c r="C196">
        <v>0</v>
      </c>
    </row>
    <row r="197" spans="1:3">
      <c r="B197" t="s">
        <v>333</v>
      </c>
      <c r="C197">
        <v>13444680425</v>
      </c>
    </row>
    <row r="198" spans="1:3">
      <c r="B198" t="s">
        <v>334</v>
      </c>
      <c r="C198">
        <v>1587685676</v>
      </c>
    </row>
    <row r="199" spans="1:3">
      <c r="A199" t="s">
        <v>139</v>
      </c>
      <c r="B199" t="s">
        <v>151</v>
      </c>
      <c r="C199">
        <v>4210230861</v>
      </c>
    </row>
    <row r="200" spans="1:3">
      <c r="B200" t="s">
        <v>143</v>
      </c>
      <c r="C200">
        <v>7128155523.1999998</v>
      </c>
    </row>
    <row r="201" spans="1:3">
      <c r="B201" t="s">
        <v>140</v>
      </c>
      <c r="C201">
        <v>7428714630.1440001</v>
      </c>
    </row>
    <row r="202" spans="1:3">
      <c r="B202" t="s">
        <v>150</v>
      </c>
      <c r="C202">
        <v>230400000</v>
      </c>
    </row>
    <row r="203" spans="1:3">
      <c r="B203" t="s">
        <v>148</v>
      </c>
      <c r="C203">
        <v>10398121220.916</v>
      </c>
    </row>
    <row r="204" spans="1:3">
      <c r="B204" t="s">
        <v>154</v>
      </c>
      <c r="C204">
        <v>686779650.04799998</v>
      </c>
    </row>
    <row r="205" spans="1:3">
      <c r="B205" t="s">
        <v>141</v>
      </c>
      <c r="C205">
        <v>6606200000</v>
      </c>
    </row>
    <row r="206" spans="1:3">
      <c r="B206" t="s">
        <v>146</v>
      </c>
      <c r="C206">
        <v>1515847709.6960001</v>
      </c>
    </row>
    <row r="207" spans="1:3">
      <c r="A207" t="s">
        <v>273</v>
      </c>
      <c r="C207">
        <v>1347527000000.011</v>
      </c>
    </row>
  </sheetData>
  <pageMargins left="0.7" right="0.7" top="0.75" bottom="0.75" header="0.3" footer="0.3"/>
  <pageSetup paperSize="9" orientation="portrait" horizontalDpi="30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7B1C-B307-4465-91EF-D605475C66CD}">
  <dimension ref="A1:C137"/>
  <sheetViews>
    <sheetView showGridLines="0" topLeftCell="A28" workbookViewId="0">
      <selection activeCell="D6" sqref="D6"/>
    </sheetView>
  </sheetViews>
  <sheetFormatPr baseColWidth="10" defaultColWidth="55.5703125" defaultRowHeight="15"/>
  <cols>
    <col min="1" max="1" width="44.42578125" style="20" customWidth="1"/>
    <col min="2" max="2" width="48.7109375" style="20" customWidth="1"/>
    <col min="3" max="3" width="22.140625" style="21" customWidth="1"/>
    <col min="4" max="16384" width="55.5703125" style="19"/>
  </cols>
  <sheetData>
    <row r="1" spans="1:3" ht="21">
      <c r="A1" s="60" t="s">
        <v>342</v>
      </c>
    </row>
    <row r="3" spans="1:3" ht="31.5">
      <c r="A3" s="55" t="s">
        <v>2</v>
      </c>
      <c r="B3" s="55" t="s">
        <v>3</v>
      </c>
      <c r="C3" s="55" t="s">
        <v>331</v>
      </c>
    </row>
    <row r="4" spans="1:3" ht="30">
      <c r="A4" s="219" t="s">
        <v>60</v>
      </c>
      <c r="B4" s="56" t="s">
        <v>62</v>
      </c>
      <c r="C4" s="57">
        <v>8676618639</v>
      </c>
    </row>
    <row r="5" spans="1:3">
      <c r="A5" s="220"/>
      <c r="B5" s="56" t="s">
        <v>63</v>
      </c>
      <c r="C5" s="57">
        <v>1897640186</v>
      </c>
    </row>
    <row r="6" spans="1:3">
      <c r="A6" s="220"/>
      <c r="B6" s="56" t="s">
        <v>65</v>
      </c>
      <c r="C6" s="57">
        <v>5715690724</v>
      </c>
    </row>
    <row r="7" spans="1:3">
      <c r="A7" s="221"/>
      <c r="B7" s="56" t="s">
        <v>61</v>
      </c>
      <c r="C7" s="57">
        <v>9740065621</v>
      </c>
    </row>
    <row r="8" spans="1:3" ht="45" customHeight="1">
      <c r="A8" s="219" t="s">
        <v>40</v>
      </c>
      <c r="B8" s="56" t="s">
        <v>42</v>
      </c>
      <c r="C8" s="57">
        <v>5216791011</v>
      </c>
    </row>
    <row r="9" spans="1:3">
      <c r="A9" s="221"/>
      <c r="B9" s="56" t="s">
        <v>41</v>
      </c>
      <c r="C9" s="57">
        <v>3003238665</v>
      </c>
    </row>
    <row r="10" spans="1:3" ht="30" customHeight="1">
      <c r="A10" s="219" t="s">
        <v>234</v>
      </c>
      <c r="B10" s="56" t="s">
        <v>219</v>
      </c>
      <c r="C10" s="57">
        <v>21157520000</v>
      </c>
    </row>
    <row r="11" spans="1:3">
      <c r="A11" s="220"/>
      <c r="B11" s="56" t="s">
        <v>213</v>
      </c>
      <c r="C11" s="57">
        <v>3064991965</v>
      </c>
    </row>
    <row r="12" spans="1:3">
      <c r="A12" s="220"/>
      <c r="B12" s="56" t="s">
        <v>244</v>
      </c>
      <c r="C12" s="57">
        <v>392480000</v>
      </c>
    </row>
    <row r="13" spans="1:3">
      <c r="A13" s="220"/>
      <c r="B13" s="56" t="s">
        <v>245</v>
      </c>
      <c r="C13" s="57">
        <v>4980755271.6800003</v>
      </c>
    </row>
    <row r="14" spans="1:3">
      <c r="A14" s="220"/>
      <c r="B14" s="56" t="s">
        <v>231</v>
      </c>
      <c r="C14" s="57">
        <v>691604283</v>
      </c>
    </row>
    <row r="15" spans="1:3" ht="30">
      <c r="A15" s="220"/>
      <c r="B15" s="56" t="s">
        <v>237</v>
      </c>
      <c r="C15" s="57">
        <v>19943557139</v>
      </c>
    </row>
    <row r="16" spans="1:3" ht="30">
      <c r="A16" s="220"/>
      <c r="B16" s="56" t="s">
        <v>240</v>
      </c>
      <c r="C16" s="57">
        <v>470717141</v>
      </c>
    </row>
    <row r="17" spans="1:3" ht="30">
      <c r="A17" s="220"/>
      <c r="B17" s="56" t="s">
        <v>238</v>
      </c>
      <c r="C17" s="57">
        <v>77186026437</v>
      </c>
    </row>
    <row r="18" spans="1:3" ht="30">
      <c r="A18" s="220"/>
      <c r="B18" s="56" t="s">
        <v>235</v>
      </c>
      <c r="C18" s="57">
        <v>6083285990</v>
      </c>
    </row>
    <row r="19" spans="1:3">
      <c r="A19" s="220"/>
      <c r="B19" s="56" t="s">
        <v>236</v>
      </c>
      <c r="C19" s="57">
        <v>19474636347</v>
      </c>
    </row>
    <row r="20" spans="1:3" ht="30">
      <c r="A20" s="220"/>
      <c r="B20" s="56" t="s">
        <v>241</v>
      </c>
      <c r="C20" s="57">
        <v>757760000</v>
      </c>
    </row>
    <row r="21" spans="1:3" ht="30">
      <c r="A21" s="220"/>
      <c r="B21" s="56" t="s">
        <v>242</v>
      </c>
      <c r="C21" s="57">
        <v>4061586172.928</v>
      </c>
    </row>
    <row r="22" spans="1:3" ht="30">
      <c r="A22" s="220"/>
      <c r="B22" s="56" t="s">
        <v>232</v>
      </c>
      <c r="C22" s="57">
        <v>4403200000</v>
      </c>
    </row>
    <row r="23" spans="1:3" ht="30">
      <c r="A23" s="220"/>
      <c r="B23" s="56" t="s">
        <v>284</v>
      </c>
      <c r="C23" s="57">
        <v>2000000000</v>
      </c>
    </row>
    <row r="24" spans="1:3">
      <c r="A24" s="220"/>
      <c r="B24" s="56" t="s">
        <v>283</v>
      </c>
      <c r="C24" s="57">
        <v>4162560000</v>
      </c>
    </row>
    <row r="25" spans="1:3" ht="30">
      <c r="A25" s="221"/>
      <c r="B25" s="56" t="s">
        <v>285</v>
      </c>
      <c r="C25" s="57">
        <v>471790005</v>
      </c>
    </row>
    <row r="26" spans="1:3" ht="30">
      <c r="A26" s="58" t="s">
        <v>107</v>
      </c>
      <c r="B26" s="56" t="s">
        <v>108</v>
      </c>
      <c r="C26" s="57">
        <v>130000000000</v>
      </c>
    </row>
    <row r="27" spans="1:3" ht="45" customHeight="1">
      <c r="A27" s="219" t="s">
        <v>109</v>
      </c>
      <c r="B27" s="56" t="s">
        <v>103</v>
      </c>
      <c r="C27" s="57">
        <v>2290706254</v>
      </c>
    </row>
    <row r="28" spans="1:3">
      <c r="A28" s="220"/>
      <c r="B28" s="56" t="s">
        <v>110</v>
      </c>
      <c r="C28" s="57">
        <v>1914624156</v>
      </c>
    </row>
    <row r="29" spans="1:3">
      <c r="A29" s="221"/>
      <c r="B29" s="56" t="s">
        <v>100</v>
      </c>
      <c r="C29" s="57">
        <v>691065000</v>
      </c>
    </row>
    <row r="30" spans="1:3" ht="45" customHeight="1">
      <c r="A30" s="219" t="s">
        <v>113</v>
      </c>
      <c r="B30" s="56" t="s">
        <v>118</v>
      </c>
      <c r="C30" s="57">
        <v>10405716792</v>
      </c>
    </row>
    <row r="31" spans="1:3">
      <c r="A31" s="220"/>
      <c r="B31" s="56" t="s">
        <v>114</v>
      </c>
      <c r="C31" s="57">
        <v>240000000</v>
      </c>
    </row>
    <row r="32" spans="1:3" ht="45">
      <c r="A32" s="220"/>
      <c r="B32" s="56" t="s">
        <v>115</v>
      </c>
      <c r="C32" s="57">
        <v>2861197648</v>
      </c>
    </row>
    <row r="33" spans="1:3" ht="45">
      <c r="A33" s="220"/>
      <c r="B33" s="56" t="s">
        <v>134</v>
      </c>
      <c r="C33" s="57">
        <v>3316033218</v>
      </c>
    </row>
    <row r="34" spans="1:3" ht="30">
      <c r="A34" s="220"/>
      <c r="B34" s="56" t="s">
        <v>124</v>
      </c>
      <c r="C34" s="57">
        <v>12054344143</v>
      </c>
    </row>
    <row r="35" spans="1:3">
      <c r="A35" s="220"/>
      <c r="B35" s="56" t="s">
        <v>125</v>
      </c>
      <c r="C35" s="57">
        <v>3618386485</v>
      </c>
    </row>
    <row r="36" spans="1:3">
      <c r="A36" s="220"/>
      <c r="B36" s="56" t="s">
        <v>135</v>
      </c>
      <c r="C36" s="57">
        <v>3336840889</v>
      </c>
    </row>
    <row r="37" spans="1:3">
      <c r="A37" s="220"/>
      <c r="B37" s="56" t="s">
        <v>121</v>
      </c>
      <c r="C37" s="57">
        <v>27874233472</v>
      </c>
    </row>
    <row r="38" spans="1:3">
      <c r="A38" s="220"/>
      <c r="B38" s="56" t="s">
        <v>338</v>
      </c>
      <c r="C38" s="57">
        <v>544357048</v>
      </c>
    </row>
    <row r="39" spans="1:3" ht="45">
      <c r="A39" s="221"/>
      <c r="B39" s="56" t="s">
        <v>337</v>
      </c>
      <c r="C39" s="57">
        <v>1800000000</v>
      </c>
    </row>
    <row r="40" spans="1:3" ht="30">
      <c r="A40" s="58" t="s">
        <v>200</v>
      </c>
      <c r="B40" s="56" t="s">
        <v>200</v>
      </c>
      <c r="C40" s="57">
        <v>4169638635</v>
      </c>
    </row>
    <row r="41" spans="1:3" ht="30" customHeight="1">
      <c r="A41" s="219" t="s">
        <v>201</v>
      </c>
      <c r="B41" s="56" t="s">
        <v>205</v>
      </c>
      <c r="C41" s="57">
        <v>1317318789</v>
      </c>
    </row>
    <row r="42" spans="1:3" ht="30">
      <c r="A42" s="221"/>
      <c r="B42" s="56" t="s">
        <v>204</v>
      </c>
      <c r="C42" s="57">
        <v>1200000000</v>
      </c>
    </row>
    <row r="43" spans="1:3" ht="30" customHeight="1">
      <c r="A43" s="219" t="s">
        <v>66</v>
      </c>
      <c r="B43" s="56" t="s">
        <v>76</v>
      </c>
      <c r="C43" s="57">
        <v>94257573072</v>
      </c>
    </row>
    <row r="44" spans="1:3" ht="30">
      <c r="A44" s="220"/>
      <c r="B44" s="56" t="s">
        <v>73</v>
      </c>
      <c r="C44" s="57">
        <v>6897166714</v>
      </c>
    </row>
    <row r="45" spans="1:3">
      <c r="A45" s="220"/>
      <c r="B45" s="56" t="s">
        <v>72</v>
      </c>
      <c r="C45" s="57">
        <v>1944742007</v>
      </c>
    </row>
    <row r="46" spans="1:3">
      <c r="A46" s="220"/>
      <c r="B46" s="56" t="s">
        <v>82</v>
      </c>
      <c r="C46" s="57">
        <v>6932624424</v>
      </c>
    </row>
    <row r="47" spans="1:3" ht="30">
      <c r="A47" s="220"/>
      <c r="B47" s="56" t="s">
        <v>70</v>
      </c>
      <c r="C47" s="57">
        <v>2108460978</v>
      </c>
    </row>
    <row r="48" spans="1:3">
      <c r="A48" s="220"/>
      <c r="B48" s="56" t="s">
        <v>78</v>
      </c>
      <c r="C48" s="57">
        <v>2445180720</v>
      </c>
    </row>
    <row r="49" spans="1:3">
      <c r="A49" s="220"/>
      <c r="B49" s="56" t="s">
        <v>67</v>
      </c>
      <c r="C49" s="57">
        <v>42286398308</v>
      </c>
    </row>
    <row r="50" spans="1:3">
      <c r="A50" s="220"/>
      <c r="B50" s="56" t="s">
        <v>69</v>
      </c>
      <c r="C50" s="57">
        <v>26225760000</v>
      </c>
    </row>
    <row r="51" spans="1:3">
      <c r="A51" s="220"/>
      <c r="B51" s="56" t="s">
        <v>71</v>
      </c>
      <c r="C51" s="57">
        <v>19576307546</v>
      </c>
    </row>
    <row r="52" spans="1:3">
      <c r="A52" s="221"/>
      <c r="B52" s="56" t="s">
        <v>80</v>
      </c>
      <c r="C52" s="57">
        <v>6290902212</v>
      </c>
    </row>
    <row r="53" spans="1:3" ht="30" customHeight="1">
      <c r="A53" s="219" t="s">
        <v>167</v>
      </c>
      <c r="B53" s="56" t="s">
        <v>170</v>
      </c>
      <c r="C53" s="57">
        <v>5220684944</v>
      </c>
    </row>
    <row r="54" spans="1:3">
      <c r="A54" s="220"/>
      <c r="B54" s="56" t="s">
        <v>169</v>
      </c>
      <c r="C54" s="57">
        <v>89115600</v>
      </c>
    </row>
    <row r="55" spans="1:3">
      <c r="A55" s="220"/>
      <c r="B55" s="56" t="s">
        <v>171</v>
      </c>
      <c r="C55" s="57">
        <v>3602678176</v>
      </c>
    </row>
    <row r="56" spans="1:3">
      <c r="A56" s="221"/>
      <c r="B56" s="56" t="s">
        <v>168</v>
      </c>
      <c r="C56" s="57">
        <v>3000000000</v>
      </c>
    </row>
    <row r="57" spans="1:3" ht="30" customHeight="1">
      <c r="A57" s="219" t="s">
        <v>33</v>
      </c>
      <c r="B57" s="56" t="s">
        <v>38</v>
      </c>
      <c r="C57" s="57">
        <v>253016268</v>
      </c>
    </row>
    <row r="58" spans="1:3">
      <c r="A58" s="220"/>
      <c r="B58" s="56" t="s">
        <v>34</v>
      </c>
      <c r="C58" s="57">
        <v>4952213617</v>
      </c>
    </row>
    <row r="59" spans="1:3" ht="30">
      <c r="A59" s="221"/>
      <c r="B59" s="56" t="s">
        <v>37</v>
      </c>
      <c r="C59" s="57">
        <v>4829740122</v>
      </c>
    </row>
    <row r="60" spans="1:3" ht="30" customHeight="1">
      <c r="A60" s="219" t="s">
        <v>258</v>
      </c>
      <c r="B60" s="56" t="s">
        <v>259</v>
      </c>
      <c r="C60" s="57">
        <v>1536000000</v>
      </c>
    </row>
    <row r="61" spans="1:3">
      <c r="A61" s="220"/>
      <c r="B61" s="56" t="s">
        <v>264</v>
      </c>
      <c r="C61" s="57">
        <v>2560000000</v>
      </c>
    </row>
    <row r="62" spans="1:3">
      <c r="A62" s="220"/>
      <c r="B62" s="56" t="s">
        <v>263</v>
      </c>
      <c r="C62" s="57">
        <v>4096000000</v>
      </c>
    </row>
    <row r="63" spans="1:3">
      <c r="A63" s="220"/>
      <c r="B63" s="56" t="s">
        <v>261</v>
      </c>
      <c r="C63" s="57">
        <v>6399441256</v>
      </c>
    </row>
    <row r="64" spans="1:3">
      <c r="A64" s="220"/>
      <c r="B64" s="56" t="s">
        <v>260</v>
      </c>
      <c r="C64" s="57">
        <v>1000000000</v>
      </c>
    </row>
    <row r="65" spans="1:3">
      <c r="A65" s="220"/>
      <c r="B65" s="56" t="s">
        <v>269</v>
      </c>
      <c r="C65" s="57">
        <v>1171338383</v>
      </c>
    </row>
    <row r="66" spans="1:3" ht="30">
      <c r="A66" s="220"/>
      <c r="B66" s="56" t="s">
        <v>262</v>
      </c>
      <c r="C66" s="57">
        <v>1233658429</v>
      </c>
    </row>
    <row r="67" spans="1:3" ht="30">
      <c r="A67" s="221"/>
      <c r="B67" s="56" t="s">
        <v>266</v>
      </c>
      <c r="C67" s="57">
        <v>12000000000</v>
      </c>
    </row>
    <row r="68" spans="1:3" ht="45">
      <c r="A68" s="58" t="s">
        <v>54</v>
      </c>
      <c r="B68" s="56" t="s">
        <v>56</v>
      </c>
      <c r="C68" s="57">
        <v>6000000000</v>
      </c>
    </row>
    <row r="69" spans="1:3">
      <c r="A69" s="219" t="s">
        <v>247</v>
      </c>
      <c r="B69" s="56" t="s">
        <v>248</v>
      </c>
      <c r="C69" s="57">
        <v>4096000000</v>
      </c>
    </row>
    <row r="70" spans="1:3">
      <c r="A70" s="220"/>
      <c r="B70" s="56" t="s">
        <v>250</v>
      </c>
      <c r="C70" s="57">
        <v>4145511074</v>
      </c>
    </row>
    <row r="71" spans="1:3">
      <c r="A71" s="220"/>
      <c r="B71" s="56" t="s">
        <v>251</v>
      </c>
      <c r="C71" s="57">
        <v>6144000000</v>
      </c>
    </row>
    <row r="72" spans="1:3">
      <c r="A72" s="220"/>
      <c r="B72" s="56" t="s">
        <v>249</v>
      </c>
      <c r="C72" s="57">
        <v>8711344962</v>
      </c>
    </row>
    <row r="73" spans="1:3">
      <c r="A73" s="220"/>
      <c r="B73" s="56" t="s">
        <v>254</v>
      </c>
      <c r="C73" s="57">
        <v>13027182229.418667</v>
      </c>
    </row>
    <row r="74" spans="1:3">
      <c r="A74" s="220"/>
      <c r="B74" s="56" t="s">
        <v>253</v>
      </c>
      <c r="C74" s="57">
        <v>91708505301</v>
      </c>
    </row>
    <row r="75" spans="1:3">
      <c r="A75" s="220"/>
      <c r="B75" s="56" t="s">
        <v>257</v>
      </c>
      <c r="C75" s="57">
        <v>5172361779</v>
      </c>
    </row>
    <row r="76" spans="1:3">
      <c r="A76" s="220"/>
      <c r="B76" s="56" t="s">
        <v>252</v>
      </c>
      <c r="C76" s="57">
        <v>9216000000</v>
      </c>
    </row>
    <row r="77" spans="1:3">
      <c r="A77" s="220"/>
      <c r="B77" s="56" t="s">
        <v>255</v>
      </c>
      <c r="C77" s="57">
        <v>9809271086</v>
      </c>
    </row>
    <row r="78" spans="1:3">
      <c r="A78" s="221"/>
      <c r="B78" s="56" t="s">
        <v>256</v>
      </c>
      <c r="C78" s="57">
        <v>2353367943</v>
      </c>
    </row>
    <row r="79" spans="1:3" ht="30" customHeight="1">
      <c r="A79" s="219" t="s">
        <v>191</v>
      </c>
      <c r="B79" s="56" t="s">
        <v>193</v>
      </c>
      <c r="C79" s="57">
        <v>1000000000</v>
      </c>
    </row>
    <row r="80" spans="1:3">
      <c r="A80" s="220"/>
      <c r="B80" s="56" t="s">
        <v>196</v>
      </c>
      <c r="C80" s="57">
        <v>296074818</v>
      </c>
    </row>
    <row r="81" spans="1:3">
      <c r="A81" s="220"/>
      <c r="B81" s="56" t="s">
        <v>192</v>
      </c>
      <c r="C81" s="57">
        <v>8400507062</v>
      </c>
    </row>
    <row r="82" spans="1:3">
      <c r="A82" s="221"/>
      <c r="B82" s="56" t="s">
        <v>197</v>
      </c>
      <c r="C82" s="57">
        <v>667911856</v>
      </c>
    </row>
    <row r="83" spans="1:3" ht="30" customHeight="1">
      <c r="A83" s="219" t="s">
        <v>211</v>
      </c>
      <c r="B83" s="56" t="s">
        <v>219</v>
      </c>
      <c r="C83" s="57">
        <v>2042480000</v>
      </c>
    </row>
    <row r="84" spans="1:3">
      <c r="A84" s="220"/>
      <c r="B84" s="56" t="s">
        <v>213</v>
      </c>
      <c r="C84" s="57">
        <v>471790005</v>
      </c>
    </row>
    <row r="85" spans="1:3" ht="30">
      <c r="A85" s="220"/>
      <c r="B85" s="56" t="s">
        <v>229</v>
      </c>
      <c r="C85" s="57">
        <v>2357910048</v>
      </c>
    </row>
    <row r="86" spans="1:3" ht="45">
      <c r="A86" s="220"/>
      <c r="B86" s="56" t="s">
        <v>216</v>
      </c>
      <c r="C86" s="57">
        <v>24989312000</v>
      </c>
    </row>
    <row r="87" spans="1:3">
      <c r="A87" s="220"/>
      <c r="B87" s="56" t="s">
        <v>220</v>
      </c>
      <c r="C87" s="57">
        <v>921600000</v>
      </c>
    </row>
    <row r="88" spans="1:3">
      <c r="A88" s="220"/>
      <c r="B88" s="56" t="s">
        <v>223</v>
      </c>
      <c r="C88" s="57">
        <v>337510400</v>
      </c>
    </row>
    <row r="89" spans="1:3">
      <c r="A89" s="220"/>
      <c r="B89" s="56" t="s">
        <v>224</v>
      </c>
      <c r="C89" s="57">
        <v>2474049280</v>
      </c>
    </row>
    <row r="90" spans="1:3">
      <c r="A90" s="220"/>
      <c r="B90" s="56" t="s">
        <v>212</v>
      </c>
      <c r="C90" s="57">
        <v>1612800000</v>
      </c>
    </row>
    <row r="91" spans="1:3" ht="30">
      <c r="A91" s="220"/>
      <c r="B91" s="56" t="s">
        <v>335</v>
      </c>
      <c r="C91" s="57">
        <v>1961779200</v>
      </c>
    </row>
    <row r="92" spans="1:3" ht="30">
      <c r="A92" s="220"/>
      <c r="B92" s="56" t="s">
        <v>336</v>
      </c>
      <c r="C92" s="57">
        <v>3428298315</v>
      </c>
    </row>
    <row r="93" spans="1:3">
      <c r="A93" s="221"/>
      <c r="B93" s="56" t="s">
        <v>286</v>
      </c>
      <c r="C93" s="57">
        <v>350000000</v>
      </c>
    </row>
    <row r="94" spans="1:3" ht="45" customHeight="1">
      <c r="A94" s="219" t="s">
        <v>157</v>
      </c>
      <c r="B94" s="56" t="s">
        <v>162</v>
      </c>
      <c r="C94" s="57">
        <v>2409600000</v>
      </c>
    </row>
    <row r="95" spans="1:3">
      <c r="A95" s="220"/>
      <c r="B95" s="56" t="s">
        <v>159</v>
      </c>
      <c r="C95" s="57">
        <v>10726510120</v>
      </c>
    </row>
    <row r="96" spans="1:3">
      <c r="A96" s="220"/>
      <c r="B96" s="56" t="s">
        <v>163</v>
      </c>
      <c r="C96" s="57">
        <v>1833980038</v>
      </c>
    </row>
    <row r="97" spans="1:3">
      <c r="A97" s="220"/>
      <c r="B97" s="56" t="s">
        <v>161</v>
      </c>
      <c r="C97" s="57">
        <v>293845165</v>
      </c>
    </row>
    <row r="98" spans="1:3">
      <c r="A98" s="220"/>
      <c r="B98" s="56" t="s">
        <v>158</v>
      </c>
      <c r="C98" s="57">
        <v>23861620822.98</v>
      </c>
    </row>
    <row r="99" spans="1:3">
      <c r="A99" s="221"/>
      <c r="B99" s="56" t="s">
        <v>160</v>
      </c>
      <c r="C99" s="57">
        <v>874443854</v>
      </c>
    </row>
    <row r="100" spans="1:3" ht="30">
      <c r="A100" s="219" t="s">
        <v>173</v>
      </c>
      <c r="B100" s="56" t="s">
        <v>186</v>
      </c>
      <c r="C100" s="57">
        <v>118128640</v>
      </c>
    </row>
    <row r="101" spans="1:3">
      <c r="A101" s="220"/>
      <c r="B101" s="56" t="s">
        <v>182</v>
      </c>
      <c r="C101" s="57">
        <v>563496960</v>
      </c>
    </row>
    <row r="102" spans="1:3">
      <c r="A102" s="220"/>
      <c r="B102" s="56" t="s">
        <v>180</v>
      </c>
      <c r="C102" s="57">
        <v>2065715232.7679999</v>
      </c>
    </row>
    <row r="103" spans="1:3" ht="45">
      <c r="A103" s="220"/>
      <c r="B103" s="56" t="s">
        <v>185</v>
      </c>
      <c r="C103" s="57">
        <v>68044391.423999995</v>
      </c>
    </row>
    <row r="104" spans="1:3">
      <c r="A104" s="220"/>
      <c r="B104" s="56" t="s">
        <v>189</v>
      </c>
      <c r="C104" s="57">
        <v>101649495</v>
      </c>
    </row>
    <row r="105" spans="1:3">
      <c r="A105" s="220"/>
      <c r="B105" s="56" t="s">
        <v>176</v>
      </c>
      <c r="C105" s="57">
        <v>1100000000</v>
      </c>
    </row>
    <row r="106" spans="1:3">
      <c r="A106" s="220"/>
      <c r="B106" s="56" t="s">
        <v>188</v>
      </c>
      <c r="C106" s="57">
        <v>1412000000</v>
      </c>
    </row>
    <row r="107" spans="1:3">
      <c r="A107" s="220"/>
      <c r="B107" s="56" t="s">
        <v>175</v>
      </c>
      <c r="C107" s="57">
        <v>627690407</v>
      </c>
    </row>
    <row r="108" spans="1:3">
      <c r="A108" s="220"/>
      <c r="B108" s="56" t="s">
        <v>190</v>
      </c>
      <c r="C108" s="57">
        <v>14155996844.744001</v>
      </c>
    </row>
    <row r="109" spans="1:3">
      <c r="A109" s="220"/>
      <c r="B109" s="56" t="s">
        <v>178</v>
      </c>
      <c r="C109" s="57">
        <v>477184000</v>
      </c>
    </row>
    <row r="110" spans="1:3">
      <c r="A110" s="220"/>
      <c r="B110" s="56" t="s">
        <v>179</v>
      </c>
      <c r="C110" s="57">
        <v>935410380.80000007</v>
      </c>
    </row>
    <row r="111" spans="1:3">
      <c r="A111" s="220"/>
      <c r="B111" s="56" t="s">
        <v>184</v>
      </c>
      <c r="C111" s="57">
        <v>133450598.40000001</v>
      </c>
    </row>
    <row r="112" spans="1:3">
      <c r="A112" s="221"/>
      <c r="B112" s="56" t="s">
        <v>181</v>
      </c>
      <c r="C112" s="57">
        <v>324443684.86400002</v>
      </c>
    </row>
    <row r="113" spans="1:3" ht="45" customHeight="1">
      <c r="A113" s="219" t="s">
        <v>43</v>
      </c>
      <c r="B113" s="56" t="s">
        <v>50</v>
      </c>
      <c r="C113" s="57">
        <v>3728196837</v>
      </c>
    </row>
    <row r="114" spans="1:3">
      <c r="A114" s="220"/>
      <c r="B114" s="56" t="s">
        <v>48</v>
      </c>
      <c r="C114" s="57">
        <v>6616500785</v>
      </c>
    </row>
    <row r="115" spans="1:3" ht="30">
      <c r="A115" s="220"/>
      <c r="B115" s="56" t="s">
        <v>44</v>
      </c>
      <c r="C115" s="57">
        <v>4157317697</v>
      </c>
    </row>
    <row r="116" spans="1:3">
      <c r="A116" s="221"/>
      <c r="B116" s="56" t="s">
        <v>46</v>
      </c>
      <c r="C116" s="57">
        <v>4633571330</v>
      </c>
    </row>
    <row r="117" spans="1:3" ht="45" customHeight="1">
      <c r="A117" s="219" t="s">
        <v>11</v>
      </c>
      <c r="B117" s="56" t="s">
        <v>15</v>
      </c>
      <c r="C117" s="57">
        <v>3445072396</v>
      </c>
    </row>
    <row r="118" spans="1:3">
      <c r="A118" s="220"/>
      <c r="B118" s="56" t="s">
        <v>12</v>
      </c>
      <c r="C118" s="57">
        <v>2767969759</v>
      </c>
    </row>
    <row r="119" spans="1:3">
      <c r="A119" s="220"/>
      <c r="B119" s="56" t="s">
        <v>19</v>
      </c>
      <c r="C119" s="57">
        <v>2510041568</v>
      </c>
    </row>
    <row r="120" spans="1:3">
      <c r="A120" s="220"/>
      <c r="B120" s="56" t="s">
        <v>32</v>
      </c>
      <c r="C120" s="57">
        <v>1948286320</v>
      </c>
    </row>
    <row r="121" spans="1:3">
      <c r="A121" s="220"/>
      <c r="B121" s="56" t="s">
        <v>25</v>
      </c>
      <c r="C121" s="57">
        <v>348662777</v>
      </c>
    </row>
    <row r="122" spans="1:3">
      <c r="A122" s="220"/>
      <c r="B122" s="56" t="s">
        <v>14</v>
      </c>
      <c r="C122" s="57">
        <v>1350643120</v>
      </c>
    </row>
    <row r="123" spans="1:3">
      <c r="A123" s="221"/>
      <c r="B123" s="56" t="s">
        <v>30</v>
      </c>
      <c r="C123" s="57">
        <v>1126400000</v>
      </c>
    </row>
    <row r="124" spans="1:3" ht="45" customHeight="1">
      <c r="A124" s="219" t="s">
        <v>90</v>
      </c>
      <c r="B124" s="56" t="s">
        <v>95</v>
      </c>
      <c r="C124" s="57">
        <v>313704010850</v>
      </c>
    </row>
    <row r="125" spans="1:3">
      <c r="A125" s="220"/>
      <c r="B125" s="56" t="s">
        <v>92</v>
      </c>
      <c r="C125" s="57">
        <v>300850054</v>
      </c>
    </row>
    <row r="126" spans="1:3">
      <c r="A126" s="220"/>
      <c r="B126" s="56" t="s">
        <v>97</v>
      </c>
      <c r="C126" s="57">
        <v>1777901915</v>
      </c>
    </row>
    <row r="127" spans="1:3">
      <c r="A127" s="220"/>
      <c r="B127" s="56" t="s">
        <v>333</v>
      </c>
      <c r="C127" s="57">
        <v>13444680425</v>
      </c>
    </row>
    <row r="128" spans="1:3">
      <c r="A128" s="221"/>
      <c r="B128" s="56" t="s">
        <v>334</v>
      </c>
      <c r="C128" s="57">
        <v>1587685676</v>
      </c>
    </row>
    <row r="129" spans="1:3" ht="60" customHeight="1">
      <c r="A129" s="219" t="s">
        <v>139</v>
      </c>
      <c r="B129" s="56" t="s">
        <v>151</v>
      </c>
      <c r="C129" s="57">
        <v>4210230861</v>
      </c>
    </row>
    <row r="130" spans="1:3">
      <c r="A130" s="220"/>
      <c r="B130" s="56" t="s">
        <v>143</v>
      </c>
      <c r="C130" s="57">
        <v>7128155523.1999998</v>
      </c>
    </row>
    <row r="131" spans="1:3">
      <c r="A131" s="220"/>
      <c r="B131" s="56" t="s">
        <v>140</v>
      </c>
      <c r="C131" s="57">
        <v>7428714630.1440001</v>
      </c>
    </row>
    <row r="132" spans="1:3">
      <c r="A132" s="220"/>
      <c r="B132" s="56" t="s">
        <v>150</v>
      </c>
      <c r="C132" s="57">
        <v>230400000</v>
      </c>
    </row>
    <row r="133" spans="1:3">
      <c r="A133" s="220"/>
      <c r="B133" s="56" t="s">
        <v>148</v>
      </c>
      <c r="C133" s="57">
        <v>10398121220.916</v>
      </c>
    </row>
    <row r="134" spans="1:3">
      <c r="A134" s="220"/>
      <c r="B134" s="56" t="s">
        <v>154</v>
      </c>
      <c r="C134" s="57">
        <v>686779650.04799998</v>
      </c>
    </row>
    <row r="135" spans="1:3">
      <c r="A135" s="220"/>
      <c r="B135" s="56" t="s">
        <v>141</v>
      </c>
      <c r="C135" s="57">
        <v>6606200000</v>
      </c>
    </row>
    <row r="136" spans="1:3">
      <c r="A136" s="221"/>
      <c r="B136" s="56" t="s">
        <v>146</v>
      </c>
      <c r="C136" s="57">
        <v>1515847709.6960001</v>
      </c>
    </row>
    <row r="137" spans="1:3">
      <c r="A137" s="222" t="s">
        <v>273</v>
      </c>
      <c r="B137" s="223"/>
      <c r="C137" s="59">
        <v>1347527000000.011</v>
      </c>
    </row>
  </sheetData>
  <autoFilter ref="A3:C137" xr:uid="{98DF7B1C-B307-4465-91EF-D605475C66CD}"/>
  <mergeCells count="20">
    <mergeCell ref="A129:A136"/>
    <mergeCell ref="A137:B137"/>
    <mergeCell ref="A83:A93"/>
    <mergeCell ref="A94:A99"/>
    <mergeCell ref="A100:A112"/>
    <mergeCell ref="A113:A116"/>
    <mergeCell ref="A117:A123"/>
    <mergeCell ref="A124:A128"/>
    <mergeCell ref="A79:A82"/>
    <mergeCell ref="A4:A7"/>
    <mergeCell ref="A8:A9"/>
    <mergeCell ref="A10:A25"/>
    <mergeCell ref="A27:A29"/>
    <mergeCell ref="A41:A42"/>
    <mergeCell ref="A30:A39"/>
    <mergeCell ref="A43:A52"/>
    <mergeCell ref="A53:A56"/>
    <mergeCell ref="A57:A59"/>
    <mergeCell ref="A60:A67"/>
    <mergeCell ref="A69:A7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zoomScale="90" zoomScaleNormal="90" workbookViewId="0">
      <selection activeCell="C21" sqref="C21"/>
    </sheetView>
  </sheetViews>
  <sheetFormatPr baseColWidth="10" defaultRowHeight="15"/>
  <cols>
    <col min="1" max="1" width="30" style="30" customWidth="1"/>
    <col min="2" max="2" width="20.28515625" style="30" customWidth="1"/>
    <col min="3" max="3" width="32.140625" style="30" customWidth="1"/>
    <col min="4" max="4" width="59" style="30" customWidth="1"/>
    <col min="5" max="5" width="40.85546875" style="30" customWidth="1"/>
    <col min="6" max="16384" width="11.42578125" style="30"/>
  </cols>
  <sheetData>
    <row r="1" spans="1:5" ht="30.75" thickBot="1">
      <c r="A1" s="36" t="s">
        <v>317</v>
      </c>
      <c r="B1" s="35" t="s">
        <v>316</v>
      </c>
      <c r="C1" s="35" t="s">
        <v>315</v>
      </c>
      <c r="D1" s="35" t="s">
        <v>314</v>
      </c>
      <c r="E1" s="35" t="s">
        <v>318</v>
      </c>
    </row>
    <row r="2" spans="1:5" ht="60.75" thickBot="1">
      <c r="A2" s="33" t="s">
        <v>313</v>
      </c>
      <c r="B2" s="40">
        <v>19475</v>
      </c>
      <c r="C2" s="31" t="s">
        <v>311</v>
      </c>
      <c r="D2" s="31" t="s">
        <v>310</v>
      </c>
      <c r="E2" s="39" t="s">
        <v>319</v>
      </c>
    </row>
    <row r="3" spans="1:5" ht="66.75" customHeight="1" thickBot="1">
      <c r="A3" s="33" t="s">
        <v>312</v>
      </c>
      <c r="B3" s="40">
        <v>19944</v>
      </c>
      <c r="C3" s="31" t="s">
        <v>311</v>
      </c>
      <c r="D3" s="31" t="s">
        <v>310</v>
      </c>
      <c r="E3" s="39" t="s">
        <v>320</v>
      </c>
    </row>
    <row r="4" spans="1:5" ht="45.75" thickBot="1">
      <c r="A4" s="33" t="s">
        <v>309</v>
      </c>
      <c r="B4" s="32">
        <v>10035</v>
      </c>
      <c r="C4" s="31" t="s">
        <v>308</v>
      </c>
      <c r="D4" s="31" t="s">
        <v>307</v>
      </c>
      <c r="E4" s="31" t="s">
        <v>321</v>
      </c>
    </row>
    <row r="5" spans="1:5" ht="45" customHeight="1" thickBot="1">
      <c r="A5" s="33" t="s">
        <v>306</v>
      </c>
      <c r="B5" s="32">
        <v>6083</v>
      </c>
      <c r="C5" s="31" t="s">
        <v>293</v>
      </c>
      <c r="D5" s="31" t="s">
        <v>292</v>
      </c>
      <c r="E5" s="39" t="s">
        <v>293</v>
      </c>
    </row>
    <row r="6" spans="1:5" ht="167.25" customHeight="1" thickBot="1">
      <c r="A6" s="33" t="s">
        <v>305</v>
      </c>
      <c r="B6" s="32">
        <v>4403</v>
      </c>
      <c r="C6" s="31" t="s">
        <v>304</v>
      </c>
      <c r="D6" s="31" t="s">
        <v>303</v>
      </c>
      <c r="E6" s="41" t="s">
        <v>322</v>
      </c>
    </row>
    <row r="7" spans="1:5" ht="30" customHeight="1" thickBot="1">
      <c r="A7" s="33" t="s">
        <v>302</v>
      </c>
      <c r="B7" s="32">
        <v>4062</v>
      </c>
      <c r="C7" s="31" t="s">
        <v>293</v>
      </c>
      <c r="D7" s="31" t="s">
        <v>292</v>
      </c>
      <c r="E7" s="39" t="s">
        <v>293</v>
      </c>
    </row>
    <row r="8" spans="1:5">
      <c r="A8" s="224" t="s">
        <v>301</v>
      </c>
      <c r="B8" s="227">
        <v>3537</v>
      </c>
      <c r="C8" s="230" t="s">
        <v>288</v>
      </c>
      <c r="D8" s="34" t="s">
        <v>300</v>
      </c>
      <c r="E8" s="233" t="s">
        <v>323</v>
      </c>
    </row>
    <row r="9" spans="1:5" ht="24.75" customHeight="1">
      <c r="A9" s="225"/>
      <c r="B9" s="228"/>
      <c r="C9" s="231"/>
      <c r="D9" s="34" t="s">
        <v>299</v>
      </c>
      <c r="E9" s="234"/>
    </row>
    <row r="10" spans="1:5" ht="34.5" customHeight="1" thickBot="1">
      <c r="A10" s="226"/>
      <c r="B10" s="229"/>
      <c r="C10" s="232"/>
      <c r="D10" s="31" t="s">
        <v>298</v>
      </c>
      <c r="E10" s="235"/>
    </row>
    <row r="11" spans="1:5" ht="75.75" customHeight="1" thickBot="1">
      <c r="A11" s="33" t="s">
        <v>297</v>
      </c>
      <c r="B11" s="32">
        <v>1613</v>
      </c>
      <c r="C11" s="31" t="s">
        <v>296</v>
      </c>
      <c r="D11" s="31" t="s">
        <v>295</v>
      </c>
      <c r="E11" s="39" t="s">
        <v>324</v>
      </c>
    </row>
    <row r="12" spans="1:5" ht="15.75" thickBot="1">
      <c r="A12" s="33" t="s">
        <v>294</v>
      </c>
      <c r="B12" s="32">
        <v>758</v>
      </c>
      <c r="C12" s="31" t="s">
        <v>293</v>
      </c>
      <c r="D12" s="31" t="s">
        <v>292</v>
      </c>
      <c r="E12" s="39" t="s">
        <v>325</v>
      </c>
    </row>
    <row r="13" spans="1:5" ht="60.75" thickBot="1">
      <c r="A13" s="33" t="s">
        <v>291</v>
      </c>
      <c r="B13" s="32">
        <v>692</v>
      </c>
      <c r="C13" s="31" t="s">
        <v>290</v>
      </c>
      <c r="D13" s="31" t="s">
        <v>287</v>
      </c>
      <c r="E13" s="42" t="s">
        <v>326</v>
      </c>
    </row>
    <row r="14" spans="1:5" ht="60.75" thickBot="1">
      <c r="A14" s="33" t="s">
        <v>289</v>
      </c>
      <c r="B14" s="32">
        <v>392</v>
      </c>
      <c r="C14" s="31" t="s">
        <v>288</v>
      </c>
      <c r="D14" s="31" t="s">
        <v>287</v>
      </c>
      <c r="E14" s="43" t="s">
        <v>327</v>
      </c>
    </row>
    <row r="18" spans="1:2" ht="21" customHeight="1">
      <c r="A18" s="30" t="s">
        <v>329</v>
      </c>
      <c r="B18" s="44">
        <v>40947529248</v>
      </c>
    </row>
    <row r="19" spans="1:2" ht="23.25" customHeight="1">
      <c r="A19" s="30" t="s">
        <v>328</v>
      </c>
      <c r="B19" s="44">
        <v>169302470752</v>
      </c>
    </row>
    <row r="20" spans="1:2">
      <c r="A20" s="30" t="s">
        <v>330</v>
      </c>
      <c r="B20" s="44">
        <f>B18+B19</f>
        <v>210250000000</v>
      </c>
    </row>
  </sheetData>
  <mergeCells count="4">
    <mergeCell ref="A8:A10"/>
    <mergeCell ref="B8:B10"/>
    <mergeCell ref="C8:C10"/>
    <mergeCell ref="E8:E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FD649-8471-4C4D-9558-3E53B56296C1}">
  <dimension ref="A3:E38"/>
  <sheetViews>
    <sheetView zoomScale="70" zoomScaleNormal="70" workbookViewId="0">
      <selection activeCell="C15" sqref="C15"/>
    </sheetView>
  </sheetViews>
  <sheetFormatPr baseColWidth="10" defaultRowHeight="15"/>
  <cols>
    <col min="1" max="1" width="28.140625" bestFit="1" customWidth="1"/>
    <col min="2" max="2" width="115" style="1" customWidth="1"/>
    <col min="3" max="3" width="38.5703125" bestFit="1" customWidth="1"/>
  </cols>
  <sheetData>
    <row r="3" spans="1:5" s="16" customFormat="1" ht="30">
      <c r="A3" s="17" t="s">
        <v>1</v>
      </c>
      <c r="B3" s="17" t="s">
        <v>2</v>
      </c>
      <c r="C3" s="18" t="s">
        <v>274</v>
      </c>
    </row>
    <row r="4" spans="1:5">
      <c r="A4" t="s">
        <v>138</v>
      </c>
      <c r="B4" t="s">
        <v>139</v>
      </c>
      <c r="C4" s="3">
        <v>38204449595.003998</v>
      </c>
      <c r="E4">
        <v>1000000</v>
      </c>
    </row>
    <row r="5" spans="1:5">
      <c r="A5" t="s">
        <v>10</v>
      </c>
      <c r="B5" t="s">
        <v>33</v>
      </c>
      <c r="C5" s="3">
        <v>10034970007</v>
      </c>
    </row>
    <row r="6" spans="1:5">
      <c r="B6" t="s">
        <v>11</v>
      </c>
      <c r="C6" s="3">
        <v>13497075939</v>
      </c>
    </row>
    <row r="7" spans="1:5">
      <c r="A7" t="s">
        <v>246</v>
      </c>
      <c r="B7" t="s">
        <v>258</v>
      </c>
      <c r="C7" s="3">
        <v>29996438068</v>
      </c>
    </row>
    <row r="8" spans="1:5">
      <c r="B8" t="s">
        <v>247</v>
      </c>
      <c r="C8" s="3">
        <v>154383544374.41867</v>
      </c>
    </row>
    <row r="9" spans="1:5">
      <c r="A9" t="s">
        <v>53</v>
      </c>
      <c r="B9" t="s">
        <v>54</v>
      </c>
      <c r="C9" s="3">
        <v>6000000000</v>
      </c>
    </row>
    <row r="10" spans="1:5">
      <c r="A10" t="s">
        <v>112</v>
      </c>
      <c r="B10" t="s">
        <v>113</v>
      </c>
      <c r="C10" s="3">
        <v>66051109696</v>
      </c>
    </row>
    <row r="11" spans="1:5">
      <c r="A11" t="s">
        <v>59</v>
      </c>
      <c r="B11" t="s">
        <v>60</v>
      </c>
      <c r="C11" s="3">
        <v>26030015170</v>
      </c>
    </row>
    <row r="12" spans="1:5">
      <c r="B12" t="s">
        <v>107</v>
      </c>
      <c r="C12" s="3">
        <v>130000000000</v>
      </c>
    </row>
    <row r="13" spans="1:5">
      <c r="B13" t="s">
        <v>109</v>
      </c>
      <c r="C13" s="3">
        <v>4896395410</v>
      </c>
    </row>
    <row r="14" spans="1:5">
      <c r="B14" t="s">
        <v>66</v>
      </c>
      <c r="C14" s="3">
        <v>208965115981</v>
      </c>
    </row>
    <row r="15" spans="1:5">
      <c r="B15" t="s">
        <v>90</v>
      </c>
      <c r="C15" s="3">
        <v>330815128920</v>
      </c>
    </row>
    <row r="16" spans="1:5">
      <c r="A16" t="s">
        <v>210</v>
      </c>
      <c r="B16" t="s">
        <v>234</v>
      </c>
      <c r="C16" s="3">
        <v>143460867151</v>
      </c>
    </row>
    <row r="17" spans="1:3">
      <c r="B17" t="s">
        <v>211</v>
      </c>
      <c r="C17" s="3">
        <v>66789132848.744003</v>
      </c>
    </row>
    <row r="18" spans="1:3">
      <c r="A18" t="s">
        <v>156</v>
      </c>
      <c r="B18" t="s">
        <v>157</v>
      </c>
      <c r="C18" s="3">
        <v>40000000000</v>
      </c>
    </row>
    <row r="19" spans="1:3">
      <c r="A19" t="s">
        <v>172</v>
      </c>
      <c r="B19" t="s">
        <v>191</v>
      </c>
      <c r="C19" s="3">
        <v>10364493736</v>
      </c>
    </row>
    <row r="20" spans="1:3">
      <c r="B20" t="s">
        <v>173</v>
      </c>
      <c r="C20" s="3">
        <v>22083210635</v>
      </c>
    </row>
    <row r="21" spans="1:3">
      <c r="A21" t="s">
        <v>166</v>
      </c>
      <c r="B21" t="s">
        <v>167</v>
      </c>
      <c r="C21" s="3">
        <v>11912478720</v>
      </c>
    </row>
    <row r="22" spans="1:3">
      <c r="A22" t="s">
        <v>199</v>
      </c>
      <c r="B22" t="s">
        <v>200</v>
      </c>
      <c r="C22" s="3">
        <v>4169638635</v>
      </c>
    </row>
    <row r="23" spans="1:3">
      <c r="B23" t="s">
        <v>201</v>
      </c>
      <c r="C23" s="3">
        <v>2517318789</v>
      </c>
    </row>
    <row r="24" spans="1:3">
      <c r="A24" t="s">
        <v>39</v>
      </c>
      <c r="B24" t="s">
        <v>40</v>
      </c>
      <c r="C24" s="3">
        <v>8220029676</v>
      </c>
    </row>
    <row r="25" spans="1:3">
      <c r="B25" t="s">
        <v>43</v>
      </c>
      <c r="C25" s="3">
        <v>19135586649</v>
      </c>
    </row>
    <row r="26" spans="1:3">
      <c r="A26" t="s">
        <v>273</v>
      </c>
      <c r="B26"/>
      <c r="C26" s="3">
        <v>1347527000000.1665</v>
      </c>
    </row>
    <row r="27" spans="1:3">
      <c r="B27"/>
    </row>
    <row r="28" spans="1:3">
      <c r="B28"/>
    </row>
    <row r="29" spans="1:3">
      <c r="B29"/>
    </row>
    <row r="30" spans="1:3">
      <c r="B30"/>
    </row>
    <row r="31" spans="1:3">
      <c r="B31"/>
    </row>
    <row r="32" spans="1:3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</sheetData>
  <pageMargins left="0.7" right="0.7" top="0.75" bottom="0.75" header="0.3" footer="0.3"/>
  <pageSetup paperSize="9" orientation="portrait" horizontalDpi="300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6C7B8-FD59-4F76-AAF6-A4778FCCFE0C}">
  <dimension ref="A3:D26"/>
  <sheetViews>
    <sheetView showGridLines="0" topLeftCell="A13" workbookViewId="0">
      <selection activeCell="G10" sqref="G10"/>
    </sheetView>
  </sheetViews>
  <sheetFormatPr baseColWidth="10" defaultRowHeight="15"/>
  <cols>
    <col min="1" max="1" width="13.28515625" style="16" customWidth="1"/>
    <col min="2" max="2" width="20.42578125" style="2" bestFit="1" customWidth="1"/>
    <col min="3" max="3" width="68.28515625" style="20" customWidth="1"/>
    <col min="4" max="4" width="12.5703125" style="21" bestFit="1" customWidth="1"/>
    <col min="5" max="16384" width="11.42578125" style="19"/>
  </cols>
  <sheetData>
    <row r="3" spans="1:4" s="13" customFormat="1" ht="30">
      <c r="A3" s="28" t="s">
        <v>277</v>
      </c>
      <c r="B3" s="27" t="s">
        <v>276</v>
      </c>
      <c r="C3" s="28" t="s">
        <v>2</v>
      </c>
      <c r="D3" s="45" t="s">
        <v>282</v>
      </c>
    </row>
    <row r="4" spans="1:4">
      <c r="A4" s="236" t="s">
        <v>278</v>
      </c>
      <c r="B4" s="239" t="s">
        <v>59</v>
      </c>
      <c r="C4" s="23" t="s">
        <v>60</v>
      </c>
      <c r="D4" s="24">
        <v>26030.015169999999</v>
      </c>
    </row>
    <row r="5" spans="1:4">
      <c r="A5" s="237"/>
      <c r="B5" s="239"/>
      <c r="C5" s="23" t="s">
        <v>107</v>
      </c>
      <c r="D5" s="24">
        <v>130000</v>
      </c>
    </row>
    <row r="6" spans="1:4" ht="30">
      <c r="A6" s="237"/>
      <c r="B6" s="239"/>
      <c r="C6" s="23" t="s">
        <v>109</v>
      </c>
      <c r="D6" s="24">
        <v>4896.3954100000001</v>
      </c>
    </row>
    <row r="7" spans="1:4">
      <c r="A7" s="237"/>
      <c r="B7" s="239"/>
      <c r="C7" s="23" t="s">
        <v>66</v>
      </c>
      <c r="D7" s="24">
        <v>208965.11598100001</v>
      </c>
    </row>
    <row r="8" spans="1:4" ht="30">
      <c r="A8" s="238"/>
      <c r="B8" s="239"/>
      <c r="C8" s="23" t="s">
        <v>90</v>
      </c>
      <c r="D8" s="24">
        <v>330815.12891999999</v>
      </c>
    </row>
    <row r="9" spans="1:4">
      <c r="A9" s="236" t="s">
        <v>278</v>
      </c>
      <c r="B9" s="239" t="s">
        <v>10</v>
      </c>
      <c r="C9" s="23" t="s">
        <v>33</v>
      </c>
      <c r="D9" s="24">
        <v>10034.970007</v>
      </c>
    </row>
    <row r="10" spans="1:4" ht="30">
      <c r="A10" s="238"/>
      <c r="B10" s="239"/>
      <c r="C10" s="23" t="s">
        <v>11</v>
      </c>
      <c r="D10" s="24">
        <v>13497.075939</v>
      </c>
    </row>
    <row r="11" spans="1:4" ht="30">
      <c r="A11" s="236" t="s">
        <v>278</v>
      </c>
      <c r="B11" s="239" t="s">
        <v>39</v>
      </c>
      <c r="C11" s="23" t="s">
        <v>40</v>
      </c>
      <c r="D11" s="24">
        <v>8220.0296760000001</v>
      </c>
    </row>
    <row r="12" spans="1:4" ht="30">
      <c r="A12" s="238"/>
      <c r="B12" s="239"/>
      <c r="C12" s="23" t="s">
        <v>43</v>
      </c>
      <c r="D12" s="24">
        <v>19135.586649000001</v>
      </c>
    </row>
    <row r="13" spans="1:4">
      <c r="A13" s="236" t="s">
        <v>278</v>
      </c>
      <c r="B13" s="239" t="s">
        <v>210</v>
      </c>
      <c r="C13" s="23" t="s">
        <v>234</v>
      </c>
      <c r="D13" s="24">
        <v>143460.86715100001</v>
      </c>
    </row>
    <row r="14" spans="1:4" ht="30">
      <c r="A14" s="238"/>
      <c r="B14" s="239"/>
      <c r="C14" s="23" t="s">
        <v>211</v>
      </c>
      <c r="D14" s="24">
        <v>66789.132848744004</v>
      </c>
    </row>
    <row r="15" spans="1:4" ht="30">
      <c r="A15" s="25" t="s">
        <v>280</v>
      </c>
      <c r="B15" s="22" t="s">
        <v>112</v>
      </c>
      <c r="C15" s="23" t="s">
        <v>113</v>
      </c>
      <c r="D15" s="24">
        <v>66051.109696</v>
      </c>
    </row>
    <row r="16" spans="1:4" ht="45">
      <c r="A16" s="25" t="s">
        <v>280</v>
      </c>
      <c r="B16" s="22" t="s">
        <v>138</v>
      </c>
      <c r="C16" s="23" t="s">
        <v>275</v>
      </c>
      <c r="D16" s="24">
        <v>38204.449595004</v>
      </c>
    </row>
    <row r="17" spans="1:4" ht="30">
      <c r="A17" s="236" t="s">
        <v>280</v>
      </c>
      <c r="B17" s="239" t="s">
        <v>246</v>
      </c>
      <c r="C17" s="23" t="s">
        <v>258</v>
      </c>
      <c r="D17" s="24">
        <v>29996.438067999999</v>
      </c>
    </row>
    <row r="18" spans="1:4">
      <c r="A18" s="238"/>
      <c r="B18" s="239"/>
      <c r="C18" s="23" t="s">
        <v>247</v>
      </c>
      <c r="D18" s="24">
        <v>154383.54437441868</v>
      </c>
    </row>
    <row r="19" spans="1:4">
      <c r="A19" s="236" t="s">
        <v>52</v>
      </c>
      <c r="B19" s="239" t="s">
        <v>172</v>
      </c>
      <c r="C19" s="23" t="s">
        <v>191</v>
      </c>
      <c r="D19" s="24">
        <v>10364.493736</v>
      </c>
    </row>
    <row r="20" spans="1:4" ht="30">
      <c r="A20" s="238"/>
      <c r="B20" s="239"/>
      <c r="C20" s="23" t="s">
        <v>281</v>
      </c>
      <c r="D20" s="24">
        <v>22083.210634999999</v>
      </c>
    </row>
    <row r="21" spans="1:4" ht="30">
      <c r="A21" s="25" t="s">
        <v>52</v>
      </c>
      <c r="B21" s="22" t="s">
        <v>156</v>
      </c>
      <c r="C21" s="23" t="s">
        <v>157</v>
      </c>
      <c r="D21" s="24">
        <v>40000</v>
      </c>
    </row>
    <row r="22" spans="1:4" ht="30">
      <c r="A22" s="25" t="s">
        <v>52</v>
      </c>
      <c r="B22" s="22" t="s">
        <v>53</v>
      </c>
      <c r="C22" s="23" t="s">
        <v>54</v>
      </c>
      <c r="D22" s="24">
        <v>6000</v>
      </c>
    </row>
    <row r="23" spans="1:4" ht="30">
      <c r="A23" s="25" t="s">
        <v>52</v>
      </c>
      <c r="B23" s="22" t="s">
        <v>166</v>
      </c>
      <c r="C23" s="23" t="s">
        <v>167</v>
      </c>
      <c r="D23" s="24">
        <v>11912.478719999999</v>
      </c>
    </row>
    <row r="24" spans="1:4">
      <c r="A24" s="236" t="s">
        <v>279</v>
      </c>
      <c r="B24" s="239" t="s">
        <v>199</v>
      </c>
      <c r="C24" s="23" t="s">
        <v>200</v>
      </c>
      <c r="D24" s="24">
        <v>4169.6386350000002</v>
      </c>
    </row>
    <row r="25" spans="1:4">
      <c r="A25" s="238"/>
      <c r="B25" s="239"/>
      <c r="C25" s="23" t="s">
        <v>201</v>
      </c>
      <c r="D25" s="24">
        <v>2517.3187889999999</v>
      </c>
    </row>
    <row r="26" spans="1:4">
      <c r="A26" s="240" t="s">
        <v>273</v>
      </c>
      <c r="B26" s="240"/>
      <c r="C26" s="241"/>
      <c r="D26" s="26">
        <f>SUM(D4:D25)</f>
        <v>1347527.0000001665</v>
      </c>
    </row>
  </sheetData>
  <mergeCells count="15">
    <mergeCell ref="A24:A25"/>
    <mergeCell ref="B24:B25"/>
    <mergeCell ref="A26:C26"/>
    <mergeCell ref="A13:A14"/>
    <mergeCell ref="B13:B14"/>
    <mergeCell ref="A17:A18"/>
    <mergeCell ref="B17:B18"/>
    <mergeCell ref="A19:A20"/>
    <mergeCell ref="B19:B20"/>
    <mergeCell ref="A4:A8"/>
    <mergeCell ref="B4:B8"/>
    <mergeCell ref="A9:A10"/>
    <mergeCell ref="B9:B10"/>
    <mergeCell ref="A11:A12"/>
    <mergeCell ref="B11:B12"/>
  </mergeCells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deeb88-0a09-4023-bd20-c960ad2e2113">
      <Terms xmlns="http://schemas.microsoft.com/office/infopath/2007/PartnerControls"/>
    </lcf76f155ced4ddcb4097134ff3c332f>
    <TaxCatchAll xmlns="d51fc9c0-e4ae-458f-a128-e6e2c0f77f1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6355C61BE9304F8C6C046D93B098C0" ma:contentTypeVersion="13" ma:contentTypeDescription="Crear nuevo documento." ma:contentTypeScope="" ma:versionID="d913c79dee38021fea1726553e6f2514">
  <xsd:schema xmlns:xsd="http://www.w3.org/2001/XMLSchema" xmlns:xs="http://www.w3.org/2001/XMLSchema" xmlns:p="http://schemas.microsoft.com/office/2006/metadata/properties" xmlns:ns2="85deeb88-0a09-4023-bd20-c960ad2e2113" xmlns:ns3="d51fc9c0-e4ae-458f-a128-e6e2c0f77f12" targetNamespace="http://schemas.microsoft.com/office/2006/metadata/properties" ma:root="true" ma:fieldsID="861d1adf459a5696c8e6adb3d889b5bc" ns2:_="" ns3:_="">
    <xsd:import namespace="85deeb88-0a09-4023-bd20-c960ad2e2113"/>
    <xsd:import namespace="d51fc9c0-e4ae-458f-a128-e6e2c0f77f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eeb88-0a09-4023-bd20-c960ad2e21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c427b5ec-ef2e-485d-a942-29e3b2b0a2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1fc9c0-e4ae-458f-a128-e6e2c0f77f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f7b1aec-988c-4a8c-b8b9-7c10bbc220a0}" ma:internalName="TaxCatchAll" ma:showField="CatchAllData" ma:web="d51fc9c0-e4ae-458f-a128-e6e2c0f77f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9544B6-C9CB-4ECF-A385-C481C662B54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d51fc9c0-e4ae-458f-a128-e6e2c0f77f12"/>
    <ds:schemaRef ds:uri="http://purl.org/dc/elements/1.1/"/>
    <ds:schemaRef ds:uri="http://purl.org/dc/terms/"/>
    <ds:schemaRef ds:uri="http://schemas.microsoft.com/office/infopath/2007/PartnerControls"/>
    <ds:schemaRef ds:uri="85deeb88-0a09-4023-bd20-c960ad2e211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2587AC-9771-470E-AE4A-8856A9B821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930FFF-C53D-4B80-B572-57E4B711BA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eeb88-0a09-4023-bd20-c960ad2e2113"/>
    <ds:schemaRef ds:uri="d51fc9c0-e4ae-458f-a128-e6e2c0f77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Agenda Inversiones 2022 FUTIC</vt:lpstr>
      <vt:lpstr>2023 </vt:lpstr>
      <vt:lpstr>Dinámica</vt:lpstr>
      <vt:lpstr>Agenda 2023</vt:lpstr>
      <vt:lpstr>Agenda inversiones FUTIC 2022</vt:lpstr>
      <vt:lpstr>Publicación</vt:lpstr>
      <vt:lpstr>Financiación RTVC2022</vt:lpstr>
      <vt:lpstr>Consolidado ficha f</vt:lpstr>
      <vt:lpstr>cuadro</vt:lpstr>
      <vt:lpstr>Consolidado ficha</vt:lpstr>
      <vt:lpstr>Hoja1</vt:lpstr>
      <vt:lpstr>Solicitudes Nuevos Recursos</vt:lpstr>
      <vt:lpstr>'Agenda 2023'!Títulos_a_imprimir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Romero</dc:creator>
  <cp:keywords/>
  <dc:description/>
  <cp:lastModifiedBy>OAPES</cp:lastModifiedBy>
  <cp:revision/>
  <dcterms:created xsi:type="dcterms:W3CDTF">2021-08-30T23:54:26Z</dcterms:created>
  <dcterms:modified xsi:type="dcterms:W3CDTF">2022-12-23T19:00:03Z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0x010100136355C61BE9304F8C6C046D93B098C0</vt:lpwstr>
  </property>
  <property fmtid="{D5CDD505-2E9C-101B-9397-08002B2CF9AE}" pid="3" name="MediaServiceImageTags">
    <vt:lpwstr/>
  </property>
</Properties>
</file>