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Pc\Downloads\++ MinTIC\SOLICITUD PUBLICACION PLAN ESTRATEGICO SECTORIAL E INSTITUCIONAL CIERRE 2023 Y ACTUALIZACION 2024\"/>
    </mc:Choice>
  </mc:AlternateContent>
  <xr:revisionPtr revIDLastSave="0" documentId="13_ncr:1_{2C51C213-E8EC-4CCB-A498-EAD43375194A}" xr6:coauthVersionLast="47" xr6:coauthVersionMax="47" xr10:uidLastSave="{00000000-0000-0000-0000-000000000000}"/>
  <bookViews>
    <workbookView xWindow="-108" yWindow="-108" windowWidth="23256" windowHeight="12456" activeTab="1" xr2:uid="{4ABAACE8-2734-4D16-9388-850765DC7796}"/>
  </bookViews>
  <sheets>
    <sheet name="CONV" sheetId="2" r:id="rId1"/>
    <sheet name="PES 2024" sheetId="1" r:id="rId2"/>
  </sheets>
  <externalReferences>
    <externalReference r:id="rId3"/>
    <externalReference r:id="rId4"/>
    <externalReference r:id="rId5"/>
    <externalReference r:id="rId6"/>
  </externalReferences>
  <definedNames>
    <definedName name="_xlnm._FilterDatabase" localSheetId="1" hidden="1">'PES 2024'!$A$9:$AM$87</definedName>
    <definedName name="AF">#REF!</definedName>
    <definedName name="AFFFMM">#REF!</definedName>
    <definedName name="AFOCHO">#REF!</definedName>
    <definedName name="AFPONAL">#REF!</definedName>
    <definedName name="AI">#REF!</definedName>
    <definedName name="AMFFMM">#REF!</definedName>
    <definedName name="AMOCHO">#REF!</definedName>
    <definedName name="AMPONAL">#REF!</definedName>
    <definedName name="AMYC">#REF!</definedName>
    <definedName name="AMYM">#REF!</definedName>
    <definedName name="AP">#REF!</definedName>
    <definedName name="_xlnm.Print_Area" localSheetId="1">'PES 2024'!$A$1:$AK$90</definedName>
    <definedName name="areas_f">[1]enunciados!$A$4:$A$9</definedName>
    <definedName name="AS">#REF!</definedName>
    <definedName name="B">#REF!</definedName>
    <definedName name="CGI">#REF!</definedName>
    <definedName name="CGMYC">#REF!</definedName>
    <definedName name="CGMYM">#REF!</definedName>
    <definedName name="CGS">#REF!</definedName>
    <definedName name="EF">#REF!</definedName>
    <definedName name="EI">#REF!</definedName>
    <definedName name="EMYC">#REF!</definedName>
    <definedName name="EMYM">#REF!</definedName>
    <definedName name="EP">#REF!</definedName>
    <definedName name="ES">#REF!</definedName>
    <definedName name="FF">#REF!</definedName>
    <definedName name="FFMMAF">#REF!</definedName>
    <definedName name="FFMMAM">#REF!</definedName>
    <definedName name="FI">#REF!</definedName>
    <definedName name="FMYC">#REF!</definedName>
    <definedName name="FMYM">#REF!</definedName>
    <definedName name="FP">#REF!</definedName>
    <definedName name="FS">#REF!</definedName>
    <definedName name="GCH">#REF!</definedName>
    <definedName name="GD">#REF!</definedName>
    <definedName name="i">#REF!</definedName>
    <definedName name="in_001" localSheetId="0">#REF!</definedName>
    <definedName name="in_001" localSheetId="1">#REF!</definedName>
    <definedName name="in_001">#REF!</definedName>
    <definedName name="ini_10" localSheetId="0">#REF!</definedName>
    <definedName name="ini_10" localSheetId="1">#REF!</definedName>
    <definedName name="ini_10">#REF!</definedName>
    <definedName name="ini_11" localSheetId="0">#REF!</definedName>
    <definedName name="ini_11" localSheetId="1">#REF!</definedName>
    <definedName name="ini_11">#REF!</definedName>
    <definedName name="ini_12" localSheetId="0">#REF!</definedName>
    <definedName name="ini_12" localSheetId="1">#REF!</definedName>
    <definedName name="ini_12">#REF!</definedName>
    <definedName name="ini_13" localSheetId="0">#REF!</definedName>
    <definedName name="ini_13" localSheetId="1">#REF!</definedName>
    <definedName name="ini_13">#REF!</definedName>
    <definedName name="ini_14" localSheetId="0">#REF!</definedName>
    <definedName name="ini_14" localSheetId="1">#REF!</definedName>
    <definedName name="ini_14">#REF!</definedName>
    <definedName name="ini_15" localSheetId="0">#REF!</definedName>
    <definedName name="ini_15" localSheetId="1">#REF!</definedName>
    <definedName name="ini_15">#REF!</definedName>
    <definedName name="ini_16" localSheetId="0">#REF!</definedName>
    <definedName name="ini_16" localSheetId="1">#REF!</definedName>
    <definedName name="ini_16">#REF!</definedName>
    <definedName name="ini_17" localSheetId="0">#REF!</definedName>
    <definedName name="ini_17" localSheetId="1">#REF!</definedName>
    <definedName name="ini_17">#REF!</definedName>
    <definedName name="ini_18" localSheetId="0">#REF!</definedName>
    <definedName name="ini_18" localSheetId="1">#REF!</definedName>
    <definedName name="ini_18">#REF!</definedName>
    <definedName name="ini_19" localSheetId="0">#REF!</definedName>
    <definedName name="ini_19" localSheetId="1">#REF!</definedName>
    <definedName name="ini_19">#REF!</definedName>
    <definedName name="ini_2" localSheetId="0">#REF!</definedName>
    <definedName name="ini_2" localSheetId="1">#REF!</definedName>
    <definedName name="ini_2">#REF!</definedName>
    <definedName name="ini_20" localSheetId="0">#REF!</definedName>
    <definedName name="ini_20" localSheetId="1">#REF!</definedName>
    <definedName name="ini_20">#REF!</definedName>
    <definedName name="ini_21" localSheetId="0">#REF!</definedName>
    <definedName name="ini_21" localSheetId="1">#REF!</definedName>
    <definedName name="ini_21">#REF!</definedName>
    <definedName name="ini_22" localSheetId="0">#REF!</definedName>
    <definedName name="ini_22" localSheetId="1">#REF!</definedName>
    <definedName name="ini_22">#REF!</definedName>
    <definedName name="ini_23" localSheetId="0">#REF!</definedName>
    <definedName name="ini_23" localSheetId="1">#REF!</definedName>
    <definedName name="ini_23">#REF!</definedName>
    <definedName name="ini_24" localSheetId="0">#REF!</definedName>
    <definedName name="ini_24" localSheetId="1">#REF!</definedName>
    <definedName name="ini_24">#REF!</definedName>
    <definedName name="ini_25" localSheetId="0">#REF!</definedName>
    <definedName name="ini_25" localSheetId="1">#REF!</definedName>
    <definedName name="ini_25">#REF!</definedName>
    <definedName name="ini_26" localSheetId="0">#REF!</definedName>
    <definedName name="ini_26" localSheetId="1">#REF!</definedName>
    <definedName name="ini_26">#REF!</definedName>
    <definedName name="ini_27" localSheetId="0">#REF!</definedName>
    <definedName name="ini_27" localSheetId="1">#REF!</definedName>
    <definedName name="ini_27">#REF!</definedName>
    <definedName name="ini_28" localSheetId="0">#REF!</definedName>
    <definedName name="ini_28" localSheetId="1">#REF!</definedName>
    <definedName name="ini_28">#REF!</definedName>
    <definedName name="ini_29" localSheetId="0">#REF!</definedName>
    <definedName name="ini_29" localSheetId="1">#REF!</definedName>
    <definedName name="ini_29">#REF!</definedName>
    <definedName name="ini_3" localSheetId="0">#REF!</definedName>
    <definedName name="ini_3" localSheetId="1">#REF!</definedName>
    <definedName name="ini_3">#REF!</definedName>
    <definedName name="ini_30" localSheetId="0">#REF!</definedName>
    <definedName name="ini_30" localSheetId="1">#REF!</definedName>
    <definedName name="ini_30">#REF!</definedName>
    <definedName name="ini_31" localSheetId="0">#REF!</definedName>
    <definedName name="ini_31" localSheetId="1">#REF!</definedName>
    <definedName name="ini_31">#REF!</definedName>
    <definedName name="ini_32" localSheetId="0">#REF!</definedName>
    <definedName name="ini_32" localSheetId="1">#REF!</definedName>
    <definedName name="ini_32">#REF!</definedName>
    <definedName name="ini_33" localSheetId="0">#REF!</definedName>
    <definedName name="ini_33" localSheetId="1">#REF!</definedName>
    <definedName name="ini_33">#REF!</definedName>
    <definedName name="ini_34" localSheetId="0">#REF!</definedName>
    <definedName name="ini_34" localSheetId="1">#REF!</definedName>
    <definedName name="ini_34">#REF!</definedName>
    <definedName name="ini_35" localSheetId="0">#REF!</definedName>
    <definedName name="ini_35" localSheetId="1">#REF!</definedName>
    <definedName name="ini_35">#REF!</definedName>
    <definedName name="ini_36" localSheetId="0">#REF!</definedName>
    <definedName name="ini_36" localSheetId="1">#REF!</definedName>
    <definedName name="ini_36">#REF!</definedName>
    <definedName name="ini_37" localSheetId="0">#REF!</definedName>
    <definedName name="ini_37" localSheetId="1">#REF!</definedName>
    <definedName name="ini_37">#REF!</definedName>
    <definedName name="ini_38" localSheetId="0">#REF!</definedName>
    <definedName name="ini_38" localSheetId="1">#REF!</definedName>
    <definedName name="ini_38">#REF!</definedName>
    <definedName name="ini_39" localSheetId="0">#REF!</definedName>
    <definedName name="ini_39" localSheetId="1">#REF!</definedName>
    <definedName name="ini_39">#REF!</definedName>
    <definedName name="ini_4" localSheetId="0">#REF!</definedName>
    <definedName name="ini_4" localSheetId="1">#REF!</definedName>
    <definedName name="ini_4">#REF!</definedName>
    <definedName name="ini_40" localSheetId="0">#REF!</definedName>
    <definedName name="ini_40" localSheetId="1">#REF!</definedName>
    <definedName name="ini_40">#REF!</definedName>
    <definedName name="ini_41" localSheetId="0">#REF!</definedName>
    <definedName name="ini_41" localSheetId="1">#REF!</definedName>
    <definedName name="ini_41">#REF!</definedName>
    <definedName name="ini_42" localSheetId="0">#REF!</definedName>
    <definedName name="ini_42" localSheetId="1">#REF!</definedName>
    <definedName name="ini_42">#REF!</definedName>
    <definedName name="ini_43" localSheetId="0">#REF!</definedName>
    <definedName name="ini_43" localSheetId="1">#REF!</definedName>
    <definedName name="ini_43">#REF!</definedName>
    <definedName name="ini_44" localSheetId="0">#REF!</definedName>
    <definedName name="ini_44" localSheetId="1">#REF!</definedName>
    <definedName name="ini_44">#REF!</definedName>
    <definedName name="ini_45" localSheetId="0">#REF!</definedName>
    <definedName name="ini_45" localSheetId="1">#REF!</definedName>
    <definedName name="ini_45">#REF!</definedName>
    <definedName name="ini_46" localSheetId="0">#REF!</definedName>
    <definedName name="ini_46" localSheetId="1">#REF!</definedName>
    <definedName name="ini_46">#REF!</definedName>
    <definedName name="ini_47" localSheetId="0">#REF!</definedName>
    <definedName name="ini_47" localSheetId="1">#REF!</definedName>
    <definedName name="ini_47">#REF!</definedName>
    <definedName name="ini_48" localSheetId="0">#REF!</definedName>
    <definedName name="ini_48" localSheetId="1">#REF!</definedName>
    <definedName name="ini_48">#REF!</definedName>
    <definedName name="ini_49" localSheetId="0">#REF!</definedName>
    <definedName name="ini_49" localSheetId="1">#REF!</definedName>
    <definedName name="ini_49">#REF!</definedName>
    <definedName name="ini_5" localSheetId="0">#REF!</definedName>
    <definedName name="ini_5" localSheetId="1">#REF!</definedName>
    <definedName name="ini_5">#REF!</definedName>
    <definedName name="ini_50" localSheetId="0">#REF!</definedName>
    <definedName name="ini_50" localSheetId="1">#REF!</definedName>
    <definedName name="ini_50">#REF!</definedName>
    <definedName name="ini_51" localSheetId="0">#REF!</definedName>
    <definedName name="ini_51" localSheetId="1">#REF!</definedName>
    <definedName name="ini_51">#REF!</definedName>
    <definedName name="ini_52" localSheetId="0">#REF!</definedName>
    <definedName name="ini_52" localSheetId="1">#REF!</definedName>
    <definedName name="ini_52">#REF!</definedName>
    <definedName name="ini_53" localSheetId="0">#REF!</definedName>
    <definedName name="ini_53" localSheetId="1">#REF!</definedName>
    <definedName name="ini_53">#REF!</definedName>
    <definedName name="ini_54" localSheetId="0">#REF!</definedName>
    <definedName name="ini_54" localSheetId="1">#REF!</definedName>
    <definedName name="ini_54">#REF!</definedName>
    <definedName name="ini_55" localSheetId="0">#REF!</definedName>
    <definedName name="ini_55" localSheetId="1">#REF!</definedName>
    <definedName name="ini_55">#REF!</definedName>
    <definedName name="ini_56" localSheetId="0">#REF!</definedName>
    <definedName name="ini_56" localSheetId="1">#REF!</definedName>
    <definedName name="ini_56">#REF!</definedName>
    <definedName name="ini_57" localSheetId="0">#REF!</definedName>
    <definedName name="ini_57" localSheetId="1">#REF!</definedName>
    <definedName name="ini_57">#REF!</definedName>
    <definedName name="ini_58" localSheetId="0">#REF!</definedName>
    <definedName name="ini_58" localSheetId="1">#REF!</definedName>
    <definedName name="ini_58">#REF!</definedName>
    <definedName name="ini_59" localSheetId="0">#REF!</definedName>
    <definedName name="ini_59" localSheetId="1">#REF!</definedName>
    <definedName name="ini_59">#REF!</definedName>
    <definedName name="ini_6" localSheetId="0">#REF!</definedName>
    <definedName name="ini_6" localSheetId="1">#REF!</definedName>
    <definedName name="ini_6">#REF!</definedName>
    <definedName name="ini_60" localSheetId="0">#REF!</definedName>
    <definedName name="ini_60" localSheetId="1">#REF!</definedName>
    <definedName name="ini_60">#REF!</definedName>
    <definedName name="ini_61" localSheetId="0">#REF!</definedName>
    <definedName name="ini_61" localSheetId="1">#REF!</definedName>
    <definedName name="ini_61">#REF!</definedName>
    <definedName name="ini_62" localSheetId="0">#REF!</definedName>
    <definedName name="ini_62" localSheetId="1">#REF!</definedName>
    <definedName name="ini_62">#REF!</definedName>
    <definedName name="ini_63" localSheetId="0">#REF!</definedName>
    <definedName name="ini_63" localSheetId="1">#REF!</definedName>
    <definedName name="ini_63">#REF!</definedName>
    <definedName name="ini_64" localSheetId="0">#REF!</definedName>
    <definedName name="ini_64" localSheetId="1">#REF!</definedName>
    <definedName name="ini_64">#REF!</definedName>
    <definedName name="ini_65" localSheetId="0">#REF!</definedName>
    <definedName name="ini_65" localSheetId="1">#REF!</definedName>
    <definedName name="ini_65">#REF!</definedName>
    <definedName name="ini_66" localSheetId="0">#REF!</definedName>
    <definedName name="ini_66" localSheetId="1">#REF!</definedName>
    <definedName name="ini_66">#REF!</definedName>
    <definedName name="ini_67" localSheetId="0">#REF!</definedName>
    <definedName name="ini_67" localSheetId="1">#REF!</definedName>
    <definedName name="ini_67">#REF!</definedName>
    <definedName name="ini_68" localSheetId="0">#REF!</definedName>
    <definedName name="ini_68" localSheetId="1">#REF!</definedName>
    <definedName name="ini_68">#REF!</definedName>
    <definedName name="ini_69" localSheetId="0">#REF!</definedName>
    <definedName name="ini_69" localSheetId="1">#REF!</definedName>
    <definedName name="ini_69">#REF!</definedName>
    <definedName name="ini_7" localSheetId="0">#REF!</definedName>
    <definedName name="ini_7" localSheetId="1">#REF!</definedName>
    <definedName name="ini_7">#REF!</definedName>
    <definedName name="ini_70" localSheetId="0">#REF!</definedName>
    <definedName name="ini_70" localSheetId="1">#REF!</definedName>
    <definedName name="ini_70">#REF!</definedName>
    <definedName name="ini_71" localSheetId="0">#REF!</definedName>
    <definedName name="ini_71" localSheetId="1">#REF!</definedName>
    <definedName name="ini_71">#REF!</definedName>
    <definedName name="ini_72" localSheetId="0">#REF!</definedName>
    <definedName name="ini_72" localSheetId="1">#REF!</definedName>
    <definedName name="ini_72">#REF!</definedName>
    <definedName name="ini_73" localSheetId="0">#REF!</definedName>
    <definedName name="ini_73" localSheetId="1">#REF!</definedName>
    <definedName name="ini_73">#REF!</definedName>
    <definedName name="ini_74" localSheetId="0">#REF!</definedName>
    <definedName name="ini_74" localSheetId="1">#REF!</definedName>
    <definedName name="ini_74">#REF!</definedName>
    <definedName name="ini_75" localSheetId="0">#REF!</definedName>
    <definedName name="ini_75" localSheetId="1">#REF!</definedName>
    <definedName name="ini_75">#REF!</definedName>
    <definedName name="ini_76" localSheetId="0">#REF!</definedName>
    <definedName name="ini_76" localSheetId="1">#REF!</definedName>
    <definedName name="ini_76">#REF!</definedName>
    <definedName name="ini_77" localSheetId="0">#REF!</definedName>
    <definedName name="ini_77" localSheetId="1">#REF!</definedName>
    <definedName name="ini_77">#REF!</definedName>
    <definedName name="ini_78" localSheetId="0">#REF!</definedName>
    <definedName name="ini_78" localSheetId="1">#REF!</definedName>
    <definedName name="ini_78">#REF!</definedName>
    <definedName name="ini_79" localSheetId="0">#REF!</definedName>
    <definedName name="ini_79" localSheetId="1">#REF!</definedName>
    <definedName name="ini_79">#REF!</definedName>
    <definedName name="ini_8" localSheetId="0">#REF!</definedName>
    <definedName name="ini_8" localSheetId="1">#REF!</definedName>
    <definedName name="ini_8">#REF!</definedName>
    <definedName name="ini_80" localSheetId="0">#REF!</definedName>
    <definedName name="ini_80" localSheetId="1">#REF!</definedName>
    <definedName name="ini_80">#REF!</definedName>
    <definedName name="ini_81" localSheetId="0">#REF!</definedName>
    <definedName name="ini_81" localSheetId="1">#REF!</definedName>
    <definedName name="ini_81">#REF!</definedName>
    <definedName name="ini_82" localSheetId="0">#REF!</definedName>
    <definedName name="ini_82" localSheetId="1">#REF!</definedName>
    <definedName name="ini_82">#REF!</definedName>
    <definedName name="ini_83" localSheetId="0">#REF!</definedName>
    <definedName name="ini_83" localSheetId="1">#REF!</definedName>
    <definedName name="ini_83">#REF!</definedName>
    <definedName name="ini_84" localSheetId="0">#REF!</definedName>
    <definedName name="ini_84" localSheetId="1">#REF!</definedName>
    <definedName name="ini_84">#REF!</definedName>
    <definedName name="ini_85" localSheetId="0">#REF!</definedName>
    <definedName name="ini_85" localSheetId="1">#REF!</definedName>
    <definedName name="ini_85">#REF!</definedName>
    <definedName name="ini_86" localSheetId="0">#REF!</definedName>
    <definedName name="ini_86" localSheetId="1">#REF!</definedName>
    <definedName name="ini_86">#REF!</definedName>
    <definedName name="ini_87" localSheetId="0">#REF!</definedName>
    <definedName name="ini_87" localSheetId="1">#REF!</definedName>
    <definedName name="ini_87">#REF!</definedName>
    <definedName name="ini_88" localSheetId="0">#REF!</definedName>
    <definedName name="ini_88" localSheetId="1">#REF!</definedName>
    <definedName name="ini_88">#REF!</definedName>
    <definedName name="ini_89" localSheetId="0">#REF!</definedName>
    <definedName name="ini_89" localSheetId="1">#REF!</definedName>
    <definedName name="ini_89">#REF!</definedName>
    <definedName name="ini_9" localSheetId="0">#REF!</definedName>
    <definedName name="ini_9" localSheetId="1">#REF!</definedName>
    <definedName name="ini_9">#REF!</definedName>
    <definedName name="ini_90" localSheetId="0">#REF!</definedName>
    <definedName name="ini_90" localSheetId="1">#REF!</definedName>
    <definedName name="ini_90">#REF!</definedName>
    <definedName name="ini_91" localSheetId="0">#REF!</definedName>
    <definedName name="ini_91" localSheetId="1">#REF!</definedName>
    <definedName name="ini_91">#REF!</definedName>
    <definedName name="ini_92" localSheetId="0">#REF!</definedName>
    <definedName name="ini_92" localSheetId="1">#REF!</definedName>
    <definedName name="ini_92">#REF!</definedName>
    <definedName name="ini_93" localSheetId="0">#REF!</definedName>
    <definedName name="ini_93" localSheetId="1">#REF!</definedName>
    <definedName name="ini_93">#REF!</definedName>
    <definedName name="inter" localSheetId="0">#REF!</definedName>
    <definedName name="inter" localSheetId="1">#REF!</definedName>
    <definedName name="inter">#REF!</definedName>
    <definedName name="J">#REF!</definedName>
    <definedName name="L">#REF!</definedName>
    <definedName name="MATRIZ" localSheetId="0">#REF!</definedName>
    <definedName name="MATRIZ" localSheetId="1">#REF!</definedName>
    <definedName name="MATRIZ">#REF!</definedName>
    <definedName name="MetasOb1">#REF!</definedName>
    <definedName name="MetasOb2">#REF!</definedName>
    <definedName name="MetasOb3">#REF!</definedName>
    <definedName name="MetasOb4">#REF!</definedName>
    <definedName name="MetasOb5">#REF!</definedName>
    <definedName name="MetasOb6">#REF!</definedName>
    <definedName name="MetasOb7">#REF!</definedName>
    <definedName name="MetasOb8">#REF!</definedName>
    <definedName name="MetasOb9">#REF!</definedName>
    <definedName name="MSC">#REF!</definedName>
    <definedName name="Objetivos">#REF!</definedName>
    <definedName name="oficina" localSheetId="0">#REF!</definedName>
    <definedName name="oficina" localSheetId="1">#REF!</definedName>
    <definedName name="oficina">#REF!</definedName>
    <definedName name="PC">#REF!</definedName>
    <definedName name="PI">#REF!</definedName>
    <definedName name="PIC">#REF!</definedName>
    <definedName name="PMYC">#REF!</definedName>
    <definedName name="PONAL">#REF!</definedName>
    <definedName name="PONALAF">#REF!</definedName>
    <definedName name="PONALAF2">#REF!</definedName>
    <definedName name="PONALAM">#REF!</definedName>
    <definedName name="PP">#REF!</definedName>
    <definedName name="prensa" localSheetId="0">#REF!</definedName>
    <definedName name="prensa" localSheetId="1">#REF!</definedName>
    <definedName name="prensa">#REF!</definedName>
    <definedName name="PS">#REF!</definedName>
    <definedName name="qwer" localSheetId="0">#REF!</definedName>
    <definedName name="qwer" localSheetId="1">#REF!</definedName>
    <definedName name="qwer">#REF!</definedName>
    <definedName name="S">#REF!</definedName>
    <definedName name="SO">#REF!</definedName>
    <definedName name="TICs">#REF!</definedName>
    <definedName name="tipos">[2]Hoja1!$D$7:$D$9</definedName>
    <definedName name="_xlnm.Print_Titles" localSheetId="1">'PES 2024'!$1:$9</definedName>
    <definedName name="v.total">#N/A</definedName>
    <definedName name="xxxxxxx" localSheetId="0">#REF!</definedName>
    <definedName name="xxxxxxx" localSheetId="1">#REF!</definedName>
    <definedName name="xx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8" i="1" l="1"/>
  <c r="AD87" i="1"/>
  <c r="AC87" i="1"/>
  <c r="T87" i="1"/>
  <c r="AD86" i="1"/>
  <c r="AC86" i="1"/>
  <c r="T86" i="1"/>
  <c r="AD85" i="1"/>
  <c r="AC85" i="1"/>
  <c r="AD84" i="1"/>
  <c r="AC84" i="1"/>
  <c r="AD83" i="1"/>
  <c r="AC83" i="1"/>
  <c r="M83" i="1"/>
  <c r="N83" i="1" s="1"/>
  <c r="AD82" i="1"/>
  <c r="T82" i="1"/>
  <c r="AD81" i="1"/>
  <c r="T81" i="1"/>
  <c r="AD80" i="1"/>
  <c r="AC80" i="1"/>
  <c r="T80" i="1"/>
  <c r="AD79" i="1"/>
  <c r="AC79" i="1"/>
  <c r="AD78" i="1"/>
  <c r="AC78" i="1"/>
  <c r="T78" i="1"/>
  <c r="AD77" i="1"/>
  <c r="AC77" i="1"/>
  <c r="T77" i="1"/>
  <c r="AD76" i="1"/>
  <c r="AC76" i="1"/>
  <c r="T76" i="1"/>
  <c r="AD75" i="1"/>
  <c r="AC75" i="1"/>
  <c r="T75" i="1"/>
  <c r="AD74" i="1"/>
  <c r="AC74" i="1"/>
  <c r="T74" i="1"/>
  <c r="AD73" i="1"/>
  <c r="T73" i="1"/>
  <c r="AD72" i="1"/>
  <c r="AC72" i="1"/>
  <c r="T72" i="1"/>
  <c r="AD71" i="1"/>
  <c r="AC71" i="1"/>
  <c r="AD70" i="1"/>
  <c r="AC70" i="1"/>
  <c r="AC69" i="1"/>
  <c r="AD68" i="1"/>
  <c r="AC68" i="1"/>
  <c r="M68" i="1"/>
  <c r="N68" i="1" s="1"/>
  <c r="J68" i="1"/>
  <c r="AD67" i="1"/>
  <c r="AC67" i="1"/>
  <c r="M67" i="1"/>
  <c r="N67" i="1" s="1"/>
  <c r="AD66" i="1"/>
  <c r="AC66" i="1"/>
  <c r="M66" i="1"/>
  <c r="N66" i="1" s="1"/>
  <c r="K66" i="1"/>
  <c r="J66" i="1"/>
  <c r="AD65" i="1"/>
  <c r="AC65" i="1"/>
  <c r="AD64" i="1"/>
  <c r="AC64" i="1"/>
  <c r="T64" i="1"/>
  <c r="AD63" i="1"/>
  <c r="AC63" i="1"/>
  <c r="M63" i="1"/>
  <c r="N63" i="1" s="1"/>
  <c r="AC62" i="1"/>
  <c r="AD61" i="1"/>
  <c r="AC61" i="1"/>
  <c r="T61" i="1"/>
  <c r="N61" i="1"/>
  <c r="M61" i="1"/>
  <c r="AD60" i="1"/>
  <c r="AC60" i="1"/>
  <c r="T60" i="1"/>
  <c r="AD59" i="1"/>
  <c r="AC59" i="1"/>
  <c r="T59" i="1"/>
  <c r="N59" i="1"/>
  <c r="M59" i="1"/>
  <c r="AD58" i="1"/>
  <c r="AC58" i="1"/>
  <c r="T58" i="1"/>
  <c r="AD57" i="1"/>
  <c r="AC57" i="1"/>
  <c r="T57" i="1"/>
  <c r="AD56" i="1"/>
  <c r="AC56" i="1"/>
  <c r="M56" i="1"/>
  <c r="N56" i="1" s="1"/>
  <c r="AD55" i="1"/>
  <c r="AD54" i="1"/>
  <c r="AC54" i="1"/>
  <c r="T54" i="1"/>
  <c r="AD53" i="1"/>
  <c r="AC53" i="1"/>
  <c r="AD52" i="1"/>
  <c r="AC52" i="1"/>
  <c r="T52" i="1"/>
  <c r="AD51" i="1"/>
  <c r="AC51" i="1"/>
  <c r="AD50" i="1"/>
  <c r="AC50" i="1"/>
  <c r="AD49" i="1"/>
  <c r="AC49" i="1"/>
  <c r="T49" i="1"/>
  <c r="M49" i="1"/>
  <c r="N49" i="1" s="1"/>
  <c r="K49" i="1"/>
  <c r="K88" i="1" s="1"/>
  <c r="J49" i="1"/>
  <c r="AD48" i="1"/>
  <c r="AC48" i="1"/>
  <c r="AD47" i="1"/>
  <c r="T47" i="1"/>
  <c r="AD46" i="1"/>
  <c r="T46" i="1"/>
  <c r="AD45" i="1"/>
  <c r="AC45" i="1"/>
  <c r="AD44" i="1"/>
  <c r="AC44" i="1"/>
  <c r="AD43" i="1"/>
  <c r="AD42" i="1"/>
  <c r="AC42" i="1"/>
  <c r="T42" i="1"/>
  <c r="M42" i="1"/>
  <c r="N42" i="1" s="1"/>
  <c r="AD40" i="1"/>
  <c r="AC40" i="1"/>
  <c r="AD39" i="1"/>
  <c r="AC39" i="1"/>
  <c r="AD38" i="1"/>
  <c r="AC38" i="1"/>
  <c r="AD37" i="1"/>
  <c r="AC37" i="1"/>
  <c r="AD36" i="1"/>
  <c r="AC36" i="1"/>
  <c r="AD35" i="1"/>
  <c r="AC35" i="1"/>
  <c r="AD34" i="1"/>
  <c r="AC34" i="1"/>
  <c r="AD33" i="1"/>
  <c r="AC33" i="1"/>
  <c r="AD32" i="1"/>
  <c r="AC32" i="1"/>
  <c r="AD31" i="1"/>
  <c r="AC31" i="1"/>
  <c r="T31" i="1"/>
  <c r="AD30" i="1"/>
  <c r="AC30" i="1"/>
  <c r="AD29" i="1"/>
  <c r="AC29" i="1"/>
  <c r="AD28" i="1"/>
  <c r="AC28" i="1"/>
  <c r="AD27" i="1"/>
  <c r="AC27" i="1"/>
  <c r="T27" i="1"/>
  <c r="AD26" i="1"/>
  <c r="AC26" i="1"/>
  <c r="AD25" i="1"/>
  <c r="AC25" i="1"/>
  <c r="T25" i="1"/>
  <c r="AD24" i="1"/>
  <c r="AC24" i="1"/>
  <c r="AD23" i="1"/>
  <c r="AC23" i="1"/>
  <c r="AD22" i="1"/>
  <c r="AC22" i="1"/>
  <c r="T22" i="1"/>
  <c r="AD21" i="1"/>
  <c r="AC21" i="1"/>
  <c r="T21" i="1"/>
  <c r="AD20" i="1"/>
  <c r="AC20" i="1"/>
  <c r="T20" i="1"/>
  <c r="AD19" i="1"/>
  <c r="M19" i="1"/>
  <c r="N19" i="1" s="1"/>
  <c r="AD18" i="1"/>
  <c r="AD16" i="1"/>
  <c r="AC16" i="1"/>
  <c r="M16" i="1"/>
  <c r="N16" i="1" s="1"/>
  <c r="M15" i="1"/>
  <c r="N15" i="1" s="1"/>
  <c r="AD14" i="1"/>
  <c r="AC14" i="1"/>
  <c r="AD13" i="1"/>
  <c r="AC13" i="1"/>
  <c r="M13" i="1"/>
  <c r="N13" i="1" s="1"/>
  <c r="AD12" i="1"/>
  <c r="T12" i="1"/>
  <c r="AD11" i="1"/>
  <c r="AC11" i="1"/>
  <c r="T11" i="1"/>
  <c r="AD10" i="1"/>
  <c r="AC10" i="1"/>
  <c r="T10" i="1"/>
  <c r="M10" i="1"/>
  <c r="AJ1" i="1"/>
  <c r="M88" i="1" l="1"/>
  <c r="J88" i="1"/>
  <c r="N10" i="1"/>
  <c r="N8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author>
    <author>CAROLINA</author>
    <author>tc={19EC695C-01D3-47A4-A205-3BF55777DF10}</author>
    <author>tc={571981F4-5FCB-4F6B-BC61-B1F3C3AD45E2}</author>
    <author>tc={51FC8F2D-37A6-4548-819D-12A4EA29F301}</author>
    <author>tc={6275DAA0-37FA-4BC5-9F4B-FCFB090755C5}</author>
    <author>tc={7521B178-B202-439B-B0DA-DA49780B53DA}</author>
    <author>tc={50561DEE-CE46-4F11-9E89-8B7AD2F604A2}</author>
    <author>tc={55A117F6-3562-4A93-9FF4-9D81A5C119E4}</author>
    <author>tc={B82669E9-AE94-4B79-B840-2CA03174E0A1}</author>
    <author>tc={D5A5D92F-54EB-4737-8DC4-3A236B209F77}</author>
  </authors>
  <commentList>
    <comment ref="R9" authorId="0" shapeId="0" xr:uid="{E2CEEFA4-8414-42EF-8397-E92712686BBA}">
      <text>
        <r>
          <rPr>
            <b/>
            <sz val="9"/>
            <color indexed="81"/>
            <rFont val="Tahoma"/>
            <family val="2"/>
          </rPr>
          <t>Carolina:</t>
        </r>
        <r>
          <rPr>
            <sz val="9"/>
            <color indexed="81"/>
            <rFont val="Tahoma"/>
            <family val="2"/>
          </rPr>
          <t xml:space="preserve">
para completar y revisar una vez se tengan las hv de los indicadores</t>
        </r>
      </text>
    </comment>
    <comment ref="J19" authorId="1" shapeId="0" xr:uid="{5C1BFD6E-FFC3-48E5-B078-D233D5E6CBA3}">
      <text>
        <r>
          <rPr>
            <b/>
            <sz val="9"/>
            <color indexed="81"/>
            <rFont val="Tahoma"/>
            <family val="2"/>
          </rPr>
          <t>CAROLINA:</t>
        </r>
        <r>
          <rPr>
            <sz val="9"/>
            <color indexed="81"/>
            <rFont val="Tahoma"/>
            <family val="2"/>
          </rPr>
          <t xml:space="preserve">
TRASLADO DE RECURSOS EN TRAMITE</t>
        </r>
      </text>
    </comment>
    <comment ref="L44" authorId="2" shapeId="0" xr:uid="{19EC695C-01D3-47A4-A205-3BF55777DF1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solicito al area soporte de la modificacion pptal y la inclusion de los dos propyectos de inversion</t>
      </text>
    </comment>
    <comment ref="D48" authorId="3" shapeId="0" xr:uid="{571981F4-5FCB-4F6B-BC61-B1F3C3AD45E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Reiterear como va a ser la articulacion </t>
      </text>
    </comment>
    <comment ref="P48" authorId="4" shapeId="0" xr:uid="{51FC8F2D-37A6-4548-819D-12A4EA29F301}">
      <text>
        <t>[Comentario encadenado]
Su versión de Excel le permite leer este comentario encadenado; sin embargo, las ediciones que se apliquen se quitarán si el archivo se abre en una versión más reciente de Excel. Más información: https://go.microsoft.com/fwlink/?linkid=870924
Comentario:
    Se modifica el nombre del producto con el fin de completitud en el mismo</t>
      </text>
    </comment>
    <comment ref="V48" authorId="5" shapeId="0" xr:uid="{6275DAA0-37FA-4BC5-9F4B-FCFB090755C5}">
      <text>
        <t>[Comentario encadenado]
Su versión de Excel le permite leer este comentario encadenado; sin embargo, las ediciones que se apliquen se quitarán si el archivo se abre en una versión más reciente de Excel. Más información: https://go.microsoft.com/fwlink/?linkid=870924
Comentario:
    Rezago en ejecucion meta 2024</t>
      </text>
    </comment>
    <comment ref="B50" authorId="6" shapeId="0" xr:uid="{7521B178-B202-439B-B0DA-DA49780B53DA}">
      <text>
        <t>[Comentario encadenado]
Su versión de Excel le permite leer este comentario encadenado; sin embargo, las ediciones que se apliquen se quitarán si el archivo se abre en una versión más reciente de Excel. Más información: https://go.microsoft.com/fwlink/?linkid=870924
Comentario:
    AGENDAR REUNION CON ELLOS YA QUE ESTAN ASOCIANDO MAL EL CATALIZADOR EN EL ARCHIVO Q ELLOS ENVIAN "Desarrollar la sociedad del conocimiento y la tecnología" Y ES EL DE FORTALECIMIENTO</t>
      </text>
    </comment>
    <comment ref="L50" authorId="7" shapeId="0" xr:uid="{50561DEE-CE46-4F11-9E89-8B7AD2F604A2}">
      <text>
        <t>[Comentario encadenado]
Su versión de Excel le permite leer este comentario encadenado; sin embargo, las ediciones que se apliquen se quitarán si el archivo se abre en una versión más reciente de Excel. Más información: https://go.microsoft.com/fwlink/?linkid=870924
Comentario:
    Se solicito al area validar mediante oficio</t>
      </text>
    </comment>
    <comment ref="L56" authorId="8" shapeId="0" xr:uid="{55A117F6-3562-4A93-9FF4-9D81A5C119E4}">
      <text>
        <t>[Comentario encadenado]
Su versión de Excel le permite leer este comentario encadenado; sin embargo, las ediciones que se apliquen se quitarán si el archivo se abre en una versión más reciente de Excel. Más información: https://go.microsoft.com/fwlink/?linkid=870924
Comentario:
    Pendiente memorando con solicitudes 2024</t>
      </text>
    </comment>
    <comment ref="M69" authorId="9" shapeId="0" xr:uid="{B82669E9-AE94-4B79-B840-2CA03174E0A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Area debe enviar validacion ene memorando de las modificaciones
</t>
      </text>
    </comment>
    <comment ref="V77" authorId="10" shapeId="0" xr:uid="{D5A5D92F-54EB-4737-8DC4-3A236B209F7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SE CUMPLIO EN 2023, NO SE PROGRAMA PARA 2024 PRO EN 2024 SE REPORTA COMO Rezago de 2023
</t>
      </text>
    </comment>
  </commentList>
</comments>
</file>

<file path=xl/sharedStrings.xml><?xml version="1.0" encoding="utf-8"?>
<sst xmlns="http://schemas.openxmlformats.org/spreadsheetml/2006/main" count="951" uniqueCount="365">
  <si>
    <t>PLAN ESTRATEGICO SECTORIAL PES 2024</t>
  </si>
  <si>
    <t>CIERRE PRESUPUESTAL 2023</t>
  </si>
  <si>
    <t>CIERRE METAS 2023</t>
  </si>
  <si>
    <t>Bases PND
(Transformaciones)</t>
  </si>
  <si>
    <t>Catalizadores-Componentes PND</t>
  </si>
  <si>
    <t>Enfonque</t>
  </si>
  <si>
    <t>Línea estratégica / Dimensión MIG</t>
  </si>
  <si>
    <t>Iniciativa</t>
  </si>
  <si>
    <t>Objetivo Iniciativa</t>
  </si>
  <si>
    <t>Política de Gestión y Desempeño Institucional</t>
  </si>
  <si>
    <t>Objetivo de Desarrollo Sostenible (ODS)</t>
  </si>
  <si>
    <t>Proceso MIG</t>
  </si>
  <si>
    <t>Apropiación 2023</t>
  </si>
  <si>
    <t>EJECUCION 2023</t>
  </si>
  <si>
    <t>Apropiación vigente  2024</t>
  </si>
  <si>
    <t>Apropiación 2025</t>
  </si>
  <si>
    <t>Apropiación 2026</t>
  </si>
  <si>
    <t>Proyecto Fuente de Recursos vigencia 2024</t>
  </si>
  <si>
    <t>Producto de la Iniciativa</t>
  </si>
  <si>
    <t>Indicador de la Iniciativa</t>
  </si>
  <si>
    <t>Tipologia del indicador</t>
  </si>
  <si>
    <t xml:space="preserve">Línea Base </t>
  </si>
  <si>
    <t>Línea Base 2024</t>
  </si>
  <si>
    <t>Meta 2023</t>
  </si>
  <si>
    <t>CIERRE EJECUCION META 2023</t>
  </si>
  <si>
    <t>Meta 2024</t>
  </si>
  <si>
    <t>Avance 2024</t>
  </si>
  <si>
    <t>Meta 2025</t>
  </si>
  <si>
    <t>Avance 2025</t>
  </si>
  <si>
    <t>meta 2026</t>
  </si>
  <si>
    <t>Avance 2026</t>
  </si>
  <si>
    <t>Meta Cuatrienio</t>
  </si>
  <si>
    <t>Avance meta cuatrienio</t>
  </si>
  <si>
    <t>Dependencia Responsable</t>
  </si>
  <si>
    <t>COLUMNA PARA FILTRAR POR DEPENDENCIA</t>
  </si>
  <si>
    <t>mintic por despachos</t>
  </si>
  <si>
    <t>ENTIDADES Y MINITIC MISIONALES</t>
  </si>
  <si>
    <t>Código ANTIGUO iniciativa (ASPA)</t>
  </si>
  <si>
    <t>Código NUEVO iniciativa (ASPA)</t>
  </si>
  <si>
    <t>responsable area GITPSE</t>
  </si>
  <si>
    <t>Seguridad Humana y Justicia Social</t>
  </si>
  <si>
    <t>Conectividad digital para cambiar vidas</t>
  </si>
  <si>
    <t>1. Enfoque Estratégico</t>
  </si>
  <si>
    <t>1.1 Conectividad reduccion de la Brecha digital y la Pobreza</t>
  </si>
  <si>
    <t>Supervisión Inteligente</t>
  </si>
  <si>
    <t>Realizar los ejercicios de verificación de las obligaciones de los operadores de telecomunicaciones y postales bajo una supervisión inteligente basada en ciencias de datos.</t>
  </si>
  <si>
    <t>01. Planeación Institucional.</t>
  </si>
  <si>
    <t>N/A</t>
  </si>
  <si>
    <t xml:space="preserve">Vigilancia, Inspección, y Control </t>
  </si>
  <si>
    <t xml:space="preserve">Transformación del modelo de vigilancia, inspección y control del sector tic desde 2024/Fortalecimiento y modernización del modelo de Inspección, Vigilancia y Control del sector TIC. Nacional 2023 </t>
  </si>
  <si>
    <t>Documentos de inspección y vigilancia</t>
  </si>
  <si>
    <t>Realizar las verificaciones, bajo el enfoque de riesgo a los PRST y Operadores Postales, conforme a la planeación establecida.</t>
  </si>
  <si>
    <t>Acumulado</t>
  </si>
  <si>
    <t xml:space="preserve">2.3 Dirección de Vigilancia, Inspección y Control </t>
  </si>
  <si>
    <t>viceministerio de conectividad</t>
  </si>
  <si>
    <t>MINTIC MISIONALES PES</t>
  </si>
  <si>
    <t>E1-L1-1000</t>
  </si>
  <si>
    <t>Giselle</t>
  </si>
  <si>
    <t>Realizar los trámites que impactan la gestión de las actuaciones administrativas.</t>
  </si>
  <si>
    <t>Servicio de información actualizado</t>
  </si>
  <si>
    <t>Mejora, desarrollo y/o actualización de herramientas tecnológicas para la verificación y control del cumplimiento de obligaciones a cargo de los PRST. (sistema actualizado y mejorado)</t>
  </si>
  <si>
    <t>stock</t>
  </si>
  <si>
    <t>Catalizador:  Conectividad digital para cambiar vidas</t>
  </si>
  <si>
    <t xml:space="preserve">Ampliación Programa de Telecomunicaciones Sociales Nacional </t>
  </si>
  <si>
    <t>Garantizar la culminación del despliegue de la red de alta velocidad y la oferta de conectividad asociada, conforme lo previsto en el Documento CONPES 3769 de 2013.</t>
  </si>
  <si>
    <t>9.c. Aumentar de forma significativa el acceso a la tecnología de la información y las comunicaciones y esforzarse por facilitar el acceso universal y asequible a Internet en los países menos adelantados a más tardar en 2020 (Mintic-Líder).</t>
  </si>
  <si>
    <t>Acceso a las TIC</t>
  </si>
  <si>
    <t>Ampliación programa de telecomunicaciones sociales nacional</t>
  </si>
  <si>
    <t xml:space="preserve">  Servicio de acceso y uso de Tecnologías de la Información y las Comunicaciones</t>
  </si>
  <si>
    <t>Cabeceras con redes de transporte de alta velocidad (Municipios/Áreas no municipalizadas (AMN) en operación Proyecto Alta Velocidad)</t>
  </si>
  <si>
    <t xml:space="preserve">2.1 Dirección de Infraestructura </t>
  </si>
  <si>
    <t>E1-L1-2000</t>
  </si>
  <si>
    <t>Carlos Garzon, IVAN</t>
  </si>
  <si>
    <t>Servicio de acceso y uso de Tecnologías de la Información y las Comunicaciones</t>
  </si>
  <si>
    <t>Masificación de Accesos</t>
  </si>
  <si>
    <t>Contribuir al cierre de la brecha digital mediante el despliegue de accesos de última milla en condiciones asequibles</t>
  </si>
  <si>
    <t>Desarrollo masificación acceso a internet nacional</t>
  </si>
  <si>
    <t>Servicio de conexiones a redes de acceso</t>
  </si>
  <si>
    <t xml:space="preserve"> Conexiones a internet fijo en operación</t>
  </si>
  <si>
    <t>flujo</t>
  </si>
  <si>
    <t>E1-L1-3000</t>
  </si>
  <si>
    <t>Implementación Soluciones de Acceso Comunitario a las Tecnologías de la Información y las Comunicaciones Nacional</t>
  </si>
  <si>
    <t>Garantizar las condiciones para la universalización del acceso a Internet en Zonas rurales</t>
  </si>
  <si>
    <t>Implementación soluciones de acceso comunitario a las tecnologías de la información y las comunicaciones nacional</t>
  </si>
  <si>
    <t xml:space="preserve">Centros Digitales en Operación </t>
  </si>
  <si>
    <t>Centros Digitales Instalados y en Operación</t>
  </si>
  <si>
    <t>E1-L1-4000</t>
  </si>
  <si>
    <t>Zonas de acceso público a internet</t>
  </si>
  <si>
    <t>Soluciones de acceso comunitario a internet</t>
  </si>
  <si>
    <t xml:space="preserve">1.090 puntos de conectividad </t>
  </si>
  <si>
    <t>cumplido</t>
  </si>
  <si>
    <t>1.3. EDUCACION DIGITAL</t>
  </si>
  <si>
    <t>Apoyo financiero a Computadores para Educar (CPE)</t>
  </si>
  <si>
    <t>Realizar el Traslado de recursos y seguimiento a la ejecución  financiera destinada a la actividad para el desarrollo misional de Computadores para Educar CPE (Resolución de Transferencia).</t>
  </si>
  <si>
    <t xml:space="preserve">Apoyo financiero para el programa computadores para educar </t>
  </si>
  <si>
    <t>Recursos financieros desembolsados</t>
  </si>
  <si>
    <t>Porcentaje de recursos desembolsados de acuerdo con la programación realizados</t>
  </si>
  <si>
    <t>E1-L1-5000</t>
  </si>
  <si>
    <t>E1-L3-1000</t>
  </si>
  <si>
    <t>4.Conectividad digital para cambiar vidas</t>
  </si>
  <si>
    <t>Gestión integral de espectro para el incremento del bienestar social</t>
  </si>
  <si>
    <t>Implementar las acciones encaminadas a fortalecer la planeación, la alineación internacional, la atribución, la gestión técnica, la vigilancia, inspección y control de este recurso; así como también ejecutar programas de investigación, innovación y divulgación del conocimiento en espectro radioeléctrico para la apropiación por parte de los grupos de valor y partes interesadas para contribuir con el desarrollo de las comunicaciones, la maximización del bienestar y la calidad de vida de los colombianos.</t>
  </si>
  <si>
    <t>*ODS 4: Educación de calidad
*ODS 8: Trabajo decente y desarrollo
económico
*ODS 9: Industria, innovación e
infraestructura
*ODS 10: Reducción de las
desigualdades
*ODS 11: Ciudades y comunidades
sostenibles
*ODS 16: Paz, justicia e instituciones
sólidas
*ODS 17: Alianza para lograr los objetivos</t>
  </si>
  <si>
    <t>Fortalecimiento de la planeación, gestión, vigilancia y control del espectro radioeléctrico, acorde con la evolución tecnológica, la innovación, armonización internacional, adquisición y transferencia de conocimiento para el beneficio nacional</t>
  </si>
  <si>
    <t>Informe de ejecución del Proyecto de actualización anual del Plan Maestro de Gestión de Espectro</t>
  </si>
  <si>
    <t>Porcentaje de avance del proyecto</t>
  </si>
  <si>
    <t>Agencia Nacional del Espectro</t>
  </si>
  <si>
    <t>Octavio</t>
  </si>
  <si>
    <t>Modificación de canales de los Planes Técnicos de Radiodifusión Sonora expedidos</t>
  </si>
  <si>
    <t>Número de resoluciones expedidas</t>
  </si>
  <si>
    <t>Documentos con propuestas para definición de posiciones de Colombia en temas de espectro</t>
  </si>
  <si>
    <t>Número de documentos con propuestas para definición de posiciones de Colombia</t>
  </si>
  <si>
    <t>Informe de ejecución del Plan de Monitoreo de Espectro</t>
  </si>
  <si>
    <t>Porcentaje de ejecución del Plan de Monitoreo de Espectro</t>
  </si>
  <si>
    <t>Informe de ejecución del Plan de Gestión del Conocimiento del Espectro</t>
  </si>
  <si>
    <t>Porcentaje de ejecución del del Plan de Gestión del Conocimiento del Espectro</t>
  </si>
  <si>
    <t xml:space="preserve">Facilitar el acceso y uso de las tecnologías de la información y las comunicaciones en todo el territorio nacional </t>
  </si>
  <si>
    <t>Incremento en la  dotación de terminales de cómputo y capacitación de docentes en sedes educativas oficiales a nivel nacional y Recuperación de equipos de cómputo obsoletos existentes en las sedes educativas oficiales a nivel nacional</t>
  </si>
  <si>
    <t>Incremento de la dotación directa de soluciones tecnológicas para estudiantes, menores de edad ubicados en zonas urbanas, rurales, apartadas y de difícil acceso, e I.E.S y realizar la gestión adecuada de equipos obsoletos y en desuso a nivel Nacional desde 2024 / Incremento en la  dotación de terminales de cómputo y capacitación de docentes en sedes educativas oficiales a nivel nacional 2023</t>
  </si>
  <si>
    <t xml:space="preserve">Servicio de apoyo en tecnologías de la información y las comunicaciones para la educación básica, primaria y secundaria </t>
  </si>
  <si>
    <t>Relación de estudiantes por terminal de cómputo en sedes educativas oficiales</t>
  </si>
  <si>
    <t>Computadores para Educar</t>
  </si>
  <si>
    <t>E1-L3-2000</t>
  </si>
  <si>
    <t>Terminales de cómputo con contenidos digitales entregadas</t>
  </si>
  <si>
    <t>Terminales de cómputo con contenidos digitales entregadas a sedes educativas para uso de docentes</t>
  </si>
  <si>
    <t>Estudiantes de sedes educativas oficiales beneficiados con el servicio de apoyo en tecnologías de la información y las comunicaciones para la educación</t>
  </si>
  <si>
    <t>Requerimientos técnicos atendidos</t>
  </si>
  <si>
    <t>Sedes educativas oficiales con acceso a terminales de cómputo y contenidos digitales</t>
  </si>
  <si>
    <t>Servicio de educación para el trabajo en temas de uso pedagógico de tecnologías de la información y las comunicaciones</t>
  </si>
  <si>
    <t xml:space="preserve">Docentes formados en uso pedagógico de tecnologías de la información y las comunicaciones. </t>
  </si>
  <si>
    <t xml:space="preserve">Docentes acompañados en procesos de educativos con tecnologías digitales </t>
  </si>
  <si>
    <t xml:space="preserve">Eventos de socialización de experiencias exitosas en el uso práctico de las tecnologías de la información en la educación. </t>
  </si>
  <si>
    <t>Estudiantes acompañados en procesos educativos con tecnologías digitales.</t>
  </si>
  <si>
    <t>Personas capacitadas en temas TIC</t>
  </si>
  <si>
    <t>Servicio de recolección y gestión de residuos electrónicos</t>
  </si>
  <si>
    <t>Equipos obsoletos retomados</t>
  </si>
  <si>
    <t>Residuos electrónicos dispuestos correctamente. (Demanufactura)</t>
  </si>
  <si>
    <t>Kits para procesos de aprendizaje elaborados con residuos eléctricos y electrónicos</t>
  </si>
  <si>
    <t>Personas de la comunidad capacitadas en la correcta disposición de residuos de aparatos eléctricos y electrónicos</t>
  </si>
  <si>
    <t>Eventos De Difusión Realizados</t>
  </si>
  <si>
    <t xml:space="preserve">Servicio de asistencia técnica - Complemento	</t>
  </si>
  <si>
    <t>Terminales de cómputo con contenidos digitales entrega Directa</t>
  </si>
  <si>
    <t>por definir</t>
  </si>
  <si>
    <t>Catalizador:  Conectividad digital para cambiar vidas
Comp: Estrategia de apropiación digital</t>
  </si>
  <si>
    <t>Apropiación TIC para el Cambio</t>
  </si>
  <si>
    <t xml:space="preserve">Promover la apropiación masiva de las TIC a través del diseño e implementación de estrategias incluyentes y con enfoque diferencial que permitan fomentar y fortalecer las habilidades digitales de los colombianos para que logren un mayor nivel de uso de la tecnología. </t>
  </si>
  <si>
    <t>10. Reducción de las desigualdades</t>
  </si>
  <si>
    <t>Uso y Apropiación de las TIC</t>
  </si>
  <si>
    <t>Servicio de asistencia, capacitación y apoyo para el uso y apropiación de las TIC, con enfoque diferencial y en beneficio de la comunidad para participar en la
economía digital nacional</t>
  </si>
  <si>
    <t>Formaciones</t>
  </si>
  <si>
    <t>Formaciones en habilidades digitales</t>
  </si>
  <si>
    <t>Dirección de Apropiación</t>
  </si>
  <si>
    <t>viceministerio de transformacion digital</t>
  </si>
  <si>
    <t>E1-L2-1000</t>
  </si>
  <si>
    <t>E1-L3-3000</t>
  </si>
  <si>
    <t>Comunicaciones relevadas entre personas sordas y oyentes a través del servicio del
Centro de Relevo</t>
  </si>
  <si>
    <t>Convergencia Regional</t>
  </si>
  <si>
    <t>Cat:Fortalecimiento institucional como motor de cambio para recuperar la confianza de la ciudadanía y para el fortalecimiento del vínculo Estado-Ciudadanía
Comp: Gobierno digital para la gente.</t>
  </si>
  <si>
    <t>1.2. ECOSISTEMAS DE INNOVACION</t>
  </si>
  <si>
    <t xml:space="preserve">Transformación Digital para la Productividad del Estado a través de la Política de Gobierno Digital
</t>
  </si>
  <si>
    <t>Incrementar el nivel de Transformación Digital del Estado a través de planes, programas y proyectos que impulsen la Política de Gobierno Digital</t>
  </si>
  <si>
    <t>ODS 17. Alianzas para lograr los objetivos</t>
  </si>
  <si>
    <t xml:space="preserve">Uso y Apropiación de las TIC
</t>
  </si>
  <si>
    <t>Aprovechamiento y uso de las tecnologías de la información y las comunicaciones en el sector público (desde 2024) /FORTALECIMIENTO DE LAS TECNOLOGÍAS DE LA INFORMACIÓN Y LAS COMUNICACIONES EN LAS ENTIDADES DEL ESTADO PARA LA TRANSFORMACIÓN DIGITAL (2023)</t>
  </si>
  <si>
    <t>Entidades Publicas del orden nacional transformadas digitalmente</t>
  </si>
  <si>
    <t xml:space="preserve">Índice de gobierno digital en entidades del Orden nacional </t>
  </si>
  <si>
    <t>Dirección Gobierno Digital</t>
  </si>
  <si>
    <t>E1-L2-2000</t>
  </si>
  <si>
    <t>Juan David</t>
  </si>
  <si>
    <t>Entidades Publicas del orden territorial transformadas digitalmente</t>
  </si>
  <si>
    <t xml:space="preserve">Índice de gobierno digital en entidades del Orden Territorial </t>
  </si>
  <si>
    <t>Servidores públicos que participan en los espacios de transferencia de conocimiento</t>
  </si>
  <si>
    <t>Servidores públicos de entidades de orden nacional y territorial que participan en los espacios de transferencia de conocimiento para la generación de competencias </t>
  </si>
  <si>
    <t>Entidades del orden nacional y territorial que aperturen, actualicen o usen los datos abiertos</t>
  </si>
  <si>
    <t xml:space="preserve">Seguridad Humana y justicia social/ </t>
  </si>
  <si>
    <t xml:space="preserve">Catalizador:  Conectividad digital para cambiar vidas Comp: Estrategia de apropiación digital para la vida
</t>
  </si>
  <si>
    <t>1.3. EDUCACION DIGITAL (GENERACION TIC)</t>
  </si>
  <si>
    <t xml:space="preserve">Desarrollo de habilidades digitales para la vida </t>
  </si>
  <si>
    <t>Aportar a la democratización de las TIC para desarrollar una sociedad del conocimiento y la tecnología durante el cuatrienio, a través de la  transformación digital y la formación de colombianos en habilidades TI para lograr el cambio que el país necesita.</t>
  </si>
  <si>
    <t>4.4  De aquí a 2030, aumentar considerablemente el número de jóvenes y adultos que tienen las competencias necesarias, en particular técnicas y profesionales, para acceder al empleo, el trabajo decente y el emprendimiento
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</si>
  <si>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$ 291.827.758.069</t>
  </si>
  <si>
    <t>$ 245.485.790.812</t>
  </si>
  <si>
    <t xml:space="preserve">
Fortalecimiento de la Industria TI Nacional/Fortalecimiento de la Economía Digital a nivel Nacional
</t>
  </si>
  <si>
    <t>Programa de formación en habilidades digitales</t>
  </si>
  <si>
    <t>Formaciones finalizadas en habilidades digitales</t>
  </si>
  <si>
    <t>Dirección de Economia Digital</t>
  </si>
  <si>
    <t>E1-L2-3000</t>
  </si>
  <si>
    <t>E1-L3-5000</t>
  </si>
  <si>
    <t>Internet Seguro y Responsable</t>
  </si>
  <si>
    <t>1, 2, 3 X TIC, desde un enfoque de salud mental, brinda herramientas para promover el uso seguro y responsable de las TIC y para prevenir los riesgos y delitos en Internet.</t>
  </si>
  <si>
    <t>Personas sensibilizadas</t>
  </si>
  <si>
    <t>Personas sensibilizadas en el Uso Seguro y Responsable de las TIC</t>
  </si>
  <si>
    <t>E1-L3-4000</t>
  </si>
  <si>
    <t>Cat: Fortalecimiento institucional como motor de cambio para recuperar la confianza de la ciudadanía y para el fortalecimiento del vínculo Estado-Ciudadanía	
Comp: Gobierno Digital para la gente</t>
  </si>
  <si>
    <t>Contribución a la consolidación digital del estado a través del aumento de las entidades vinculadas al ecosistema de información pública digital</t>
  </si>
  <si>
    <t xml:space="preserve"> Aumentar la vinculación 
de las entidades públicas al ecosistema de información pública digital</t>
  </si>
  <si>
    <t xml:space="preserve">Contribución al aumento de la vinculación de entidades públicas al ecosistema de información pública digital </t>
  </si>
  <si>
    <t>Servicio de asistencia técnica
para la implementación de la
Estrategia de Gobierno digital</t>
  </si>
  <si>
    <t>Infraestructura de interoperabilidad, autenticación digital y carpeta ciudadana digital en operación*</t>
  </si>
  <si>
    <t>Corporación Agencia Nacional Digital</t>
  </si>
  <si>
    <t>E1-L2-4000</t>
  </si>
  <si>
    <t>Entidades asistidas técnicamente*</t>
  </si>
  <si>
    <t>Modelo operativo-financiero para lograr la autosostenibilidad de la operación de los SCD base implementado*</t>
  </si>
  <si>
    <t>Desarrollos Digitales</t>
  </si>
  <si>
    <t>Productos Digitales Desarrollados</t>
  </si>
  <si>
    <t>acumulado</t>
  </si>
  <si>
    <t>Conformar una red de alianzas que permita fortalecer la generación de productos y servicios de la AND*</t>
  </si>
  <si>
    <t>Servicios de Información para la
implementación de la Estrategia
de Gobierno digital</t>
  </si>
  <si>
    <t>Herramientas tecnológicas de Gobierno digital implementadas*</t>
  </si>
  <si>
    <t>cumplido en la vigencia 2023</t>
  </si>
  <si>
    <t>Catalizador:  Conectividad digital para cambiar vidas
Comp: Estrategia de apropiación digital para la vida</t>
  </si>
  <si>
    <t>Capacidades para la resiliencia en seguridad digital</t>
  </si>
  <si>
    <t xml:space="preserve">Incrementar el conocimiento en materia de gestión de incidentes de seguridad digital en el país. </t>
  </si>
  <si>
    <t xml:space="preserve">Industria innovación e infraestructura </t>
  </si>
  <si>
    <t>Acceso uso y apropiación de las TC</t>
  </si>
  <si>
    <t>Fortalecimiento de las capacidades de prevención, detección y recuperación de incidentes de seguridad digital de los ciudadanos, del sector publico y del sector privado. Nacional</t>
  </si>
  <si>
    <t>Servicio de atención a incidentes de seguridad digital</t>
  </si>
  <si>
    <t>Cantidad de incidentes de Seguridad digital detectados en las plataformas de monitoreo o reportados a través de los canales de atención del ColCERT</t>
  </si>
  <si>
    <t>GIT COLCERT</t>
  </si>
  <si>
    <t>Servicio de información implementado</t>
  </si>
  <si>
    <t>Número de plataformas o sistemas de información disponibles para la seguridad digital del Estado</t>
  </si>
  <si>
    <t>Servicio de análisis de vulnerabilidades de seguridad digital</t>
  </si>
  <si>
    <t>Análisis de vulnerabilidades realizados en entidades del Estado</t>
  </si>
  <si>
    <t xml:space="preserve">Cultura de seguridad digital para prevención y preparación  del estado colombiano </t>
  </si>
  <si>
    <t>Apoyar en la implementación del marco de gobernanza en materia de seguridad digital en Colombia</t>
  </si>
  <si>
    <t>Documentos metodológicos</t>
  </si>
  <si>
    <t>Numero de Personas formadas a traves de cursos especializados en seguridad digital y paricipando en ejercicios de simulacros de crisis ciberneticas</t>
  </si>
  <si>
    <t>Documentos de evaluación</t>
  </si>
  <si>
    <t>Documentos desarrollados como habilitadores en la implementación de la Política de Seguridad Digital</t>
  </si>
  <si>
    <t>Acercamiento al usuario y mitigación de incumplimientos de las empresas del sector</t>
  </si>
  <si>
    <t>Realizar las acciones de promoción y prevención para fortalecer el cumplimiento de las obligaciones  de los operadores de telecomunicaciones y servicios postales</t>
  </si>
  <si>
    <t>Vigilancia, Inspección y Control</t>
  </si>
  <si>
    <t>Servicio de vigilancia y control de telecomunicaciones y servicios postales</t>
  </si>
  <si>
    <t>Informe de vigilancia y control generado</t>
  </si>
  <si>
    <t>E1-L4-1000</t>
  </si>
  <si>
    <t>E1-L1-6000</t>
  </si>
  <si>
    <t xml:space="preserve">Servicio de vigilancia y control </t>
  </si>
  <si>
    <t>Desarrollar Acciones de Promoción y Prevención</t>
  </si>
  <si>
    <t>Cat: Conectividad digital para cambiar vidas</t>
  </si>
  <si>
    <t>Fortalecimiento del sector TIC y Postal</t>
  </si>
  <si>
    <t>Generar lineamientos de política y estrategias enfocadas a mejorar la competitividad del sector, contribuyendo a la disminución de la brecha digital e implementando planes sectoriales de modernización, simplificación normativa y eliminación de barreras de entrada.</t>
  </si>
  <si>
    <t>Gestión de la Industria de Comunicaciones</t>
  </si>
  <si>
    <t>Fortalecimiento de
políticas sectoriales
para el desarrollo de la
industria de
comunicaciones_12.921.368.238</t>
  </si>
  <si>
    <t>Actualización normativa del sector TIC y sector Postal</t>
  </si>
  <si>
    <t>Proyectos de actualización normativa elaborados</t>
  </si>
  <si>
    <t xml:space="preserve">Direcciónde Industria de Comunicaciones </t>
  </si>
  <si>
    <t>Direcciónde Industria de Comunicaciones</t>
  </si>
  <si>
    <t>E1-L5-1000</t>
  </si>
  <si>
    <t>E1-L1-7000</t>
  </si>
  <si>
    <t>Moni Serpa</t>
  </si>
  <si>
    <t xml:space="preserve">Oferta de espectro </t>
  </si>
  <si>
    <t>Procesos de asignación de espectro aperturados</t>
  </si>
  <si>
    <t xml:space="preserve">Plan de Modernización del sector postal 2020-2024 </t>
  </si>
  <si>
    <t xml:space="preserve">Líneas de acción implementadas </t>
  </si>
  <si>
    <t>Fortalecimiento de la radio pública nacional</t>
  </si>
  <si>
    <t>Fortalecer la radio pública, a través del despliegue de nueva infraestructura de estaciones y estudios de la red de la radio pública nacional operada por Radio Televisión Nacional de Colombia - RTVC</t>
  </si>
  <si>
    <t>Fortalecimiento de la Radio Pública en el Territorio Nacional</t>
  </si>
  <si>
    <t xml:space="preserve">Estaciones y estudios de radiodifusión sonora en funcionamiento	</t>
  </si>
  <si>
    <t xml:space="preserve">Nuevas estaciones de radio pública nacional Instaladas </t>
  </si>
  <si>
    <t>E1-L5-2000</t>
  </si>
  <si>
    <t>E1-L2-5000</t>
  </si>
  <si>
    <t>Fortalecimiento integral de los operadores públicos del servicio de televisión nacional</t>
  </si>
  <si>
    <t xml:space="preserve">Fortalecer a los operadores públicos en las condiciones técnicas y operativas de la prestación del servicio de televisión </t>
  </si>
  <si>
    <t>Industria, Innovación e Infraestructura</t>
  </si>
  <si>
    <t>Fortalecimiento de la Industria TIC</t>
  </si>
  <si>
    <t>Fortalecimiento Integral de los Operadores Públicos del Servicio de Televisión Nacional</t>
  </si>
  <si>
    <t>Servicio de apoyo financiero a operadores de televisión pública</t>
  </si>
  <si>
    <t xml:space="preserve"> Operadores apoyados</t>
  </si>
  <si>
    <t>GIT Medios Publicos</t>
  </si>
  <si>
    <t>E1-L5-3000</t>
  </si>
  <si>
    <t>E1-L2-6000</t>
  </si>
  <si>
    <t>Control integral de las decisiones en segunda instancia en los servicios de comunicaciones (Móvil/ no móvil), postal, radiodifusión sonora y televisión</t>
  </si>
  <si>
    <t xml:space="preserve">Resolver los recursos de apelación presentados por los vigilados. </t>
  </si>
  <si>
    <t xml:space="preserve">Transformación del modelo de vigilancia, inspección y control del sector tic </t>
  </si>
  <si>
    <t>Resoluciones que resuelven los recursos de apelación</t>
  </si>
  <si>
    <t>Porcentaje de resoluciones expedidas que resuelven los recursos de apelación en los términos de ley</t>
  </si>
  <si>
    <t>GIT Apelaciones</t>
  </si>
  <si>
    <t>E1-L5-4000</t>
  </si>
  <si>
    <t>E1-L1-8000</t>
  </si>
  <si>
    <t>Carolina</t>
  </si>
  <si>
    <t xml:space="preserve"> transformación productiva, Internacionalización, acción climática</t>
  </si>
  <si>
    <t>Cat: De una economía extractivista a una sostenible y productiva: Política de Reindustrialización, hacia una economía del conocimiento, incluyente y sostenible	
Comp: Impulso a la industria de las tecnologías de la información (TI)</t>
  </si>
  <si>
    <t>Fortalecimiento de la Industria TI para la transformación productiva</t>
  </si>
  <si>
    <t>Fortalecer la Industria Digital Nacional durante el cuatrienio, para que responda a las demandas de adopción de tecnologías digitales por parte de los sectores productivos consolidando a Colombia como un país desarrollador de productos y servicios digitales.</t>
  </si>
  <si>
    <t xml:space="preserve">18. Seguimiento y evaluación del desempeño institucional </t>
  </si>
  <si>
    <t>8.2  Lograr niveles más elevados de productividad económica mediante la diversificación, la modernización tecnológica y la innovación, entre otras cosas centrándose en los sectores con gran valor añadido y un uso intensivo de la mano de obra</t>
  </si>
  <si>
    <t>Investigación, Desarrollo e Innovación en TIC</t>
  </si>
  <si>
    <t>$ 7.676.671.931</t>
  </si>
  <si>
    <t>$ 63.003.772.088</t>
  </si>
  <si>
    <t>Fortalecimiento a la transformación digital de las empresas a nivel nacional (hasta 31/12/2023)
Fortalecimiento de la Industria TI Nacional / Fortalecimiento de la Economía Digital a nivel Nacional</t>
  </si>
  <si>
    <t>Programa para la generación de habilidades digitales que promuevan la transformación</t>
  </si>
  <si>
    <t>Empresas y/o empresarios que adoptan tecnologías para la transformación digital.</t>
  </si>
  <si>
    <t>E1-L5-5000</t>
  </si>
  <si>
    <t>E1-L2-7000</t>
  </si>
  <si>
    <t>Programas de capacitación para el desarrollo de habilidades en la generación de negocios digitales </t>
  </si>
  <si>
    <t>Número de ciudadanos con herramientas para el emprendimiento digital</t>
  </si>
  <si>
    <t>Programas de acompañamiento, asistencia técnica y financiación para la Industria Digital</t>
  </si>
  <si>
    <t>Número de empresas de la Industria Digital fortalecidas para impulsar la transformación productiva del país.</t>
  </si>
  <si>
    <t>Cat: Fortalecimiento institucional como motor de cambio para recuperar la confianza de la ciudadanía y para el fortalecimiento del vínculo Estado Ciudadanía Comp: Gobierno digital para la gente</t>
  </si>
  <si>
    <t>Fortalecimiento de los contenidos audiovisuales de la televisión pública.</t>
  </si>
  <si>
    <t>Aumentar la oferta de contenidos audiovisuales con valor público que respondan a la identidad, necesidades y preferencias de los colombianos</t>
  </si>
  <si>
    <t>No aplica</t>
  </si>
  <si>
    <t>Contenidos audiovisuales</t>
  </si>
  <si>
    <t>Número de contenidos audiovisuales producidos, transmitidos y/o emitidos a través de las pantallas de la televisión pública nacional</t>
  </si>
  <si>
    <t>Radio Televisión de Colombia</t>
  </si>
  <si>
    <t>E1-L2-8000</t>
  </si>
  <si>
    <t>Tanny</t>
  </si>
  <si>
    <t>Unidades funcionales de televisión fortalecidas</t>
  </si>
  <si>
    <t>Número de unidades funcionales de televisión fortalecidas mediante la reposición e implementación de equipos y sistemas de televisión</t>
  </si>
  <si>
    <t>META CUMPLIDA EN LA VIGENCIA 2023</t>
  </si>
  <si>
    <t>Cat: Fortalecimiento institucional como motor de cambio para recuperar la confianza de la ciudadanía y para el fortalecimiento del vínculo Estado-Ciudadanía
Comp: Gobierno digital para la gente</t>
  </si>
  <si>
    <t>Fortalecimiento de la programación de la radio pública</t>
  </si>
  <si>
    <t>Fortalecer las plataformas de las emisoras de la radio pública nacional a través de la realización de contenidos con valor público que generen identidad y auto representación</t>
  </si>
  <si>
    <t>Industria, innovación e infraestructura</t>
  </si>
  <si>
    <t>Contenidos para las plataformas de emisoras nacionales descentralizadas</t>
  </si>
  <si>
    <t>Horas de contenidos al aire y especiales, nacionales y descentralizados generados</t>
  </si>
  <si>
    <t>E1-L2-9000</t>
  </si>
  <si>
    <t>9.c. Aumentar de forma significativa el acceso a la tecnología de la información y las comunicaciones y esforzarse por facilitar el acceso universal y asequible a Internet en los países menos adelantados a más tardar en 2020 (MinTIC-Líder)</t>
  </si>
  <si>
    <t>Nuevos contenidos de radio producidos y emitidos</t>
  </si>
  <si>
    <t>Contenidos digitales generados</t>
  </si>
  <si>
    <t>Número de contenidos digitales generados</t>
  </si>
  <si>
    <t>Emisoras de FM, de interés público clase "C" en las zonas más afectadas por el conflicto, a partir de la definición de los puntos geográficos</t>
  </si>
  <si>
    <t>Número de emisoras de FM implementadas de interés público clase "C" en las zonas más afectadas por el conflicto, en cumplimiento del PMI</t>
  </si>
  <si>
    <t>Fortalecimiento institucional como motor de cambio para recuperar la confianza de la ciudadanía y para el fortalecimiento del vínculo Estado-Ciudadanía</t>
  </si>
  <si>
    <t>Fortalecimiento del Operador Postal Oficial</t>
  </si>
  <si>
    <t xml:space="preserve">Desarrollar estrategias que fortalezcan al Operador Postal como prestador de servicios que aporten al desarrollo del sector. </t>
  </si>
  <si>
    <t>No relacionan</t>
  </si>
  <si>
    <t>Mayor penetración en el sector gobierno</t>
  </si>
  <si>
    <t>Estrategia jurídica y operativa</t>
  </si>
  <si>
    <t xml:space="preserve">Servicios Postales Nacionales </t>
  </si>
  <si>
    <t>Servicios  Postales Nacionales</t>
  </si>
  <si>
    <t>Servicios Nacionales Postales</t>
  </si>
  <si>
    <t>E1-L2-10000</t>
  </si>
  <si>
    <t>Maria Viviana</t>
  </si>
  <si>
    <t>Potencializar los servicios postales de pago del OPO</t>
  </si>
  <si>
    <t>Número de oficinas donde prestamos el servicio</t>
  </si>
  <si>
    <t>Desarrollo del OPO como proveedor servicios de internet.</t>
  </si>
  <si>
    <t>Estrategia Comercial como proveedor servicios de internet.</t>
  </si>
  <si>
    <t>Ejecución del proyecto CO de Gestión Documental Bogotá</t>
  </si>
  <si>
    <t>Cumplimiento al plan de trabajo definido por vigencia</t>
  </si>
  <si>
    <t>Implementación de modelo de transporte propio</t>
  </si>
  <si>
    <t>Número de rutas nacionales intervenidas</t>
  </si>
  <si>
    <t>Fortalecimiento del Modelo Convergente de la Televisión Pública Regional y Nacional.</t>
  </si>
  <si>
    <t>Implementar  contenidos multiplataforma que fortalezcan la TV pública a través del conocimiento del entorno y análisis de las audiencias</t>
  </si>
  <si>
    <t>Fortalecimiento del modelo convergente de la televisión pública regional y nacional.</t>
  </si>
  <si>
    <t>Servicio de medición de audiencias e impacto de los contenidos</t>
  </si>
  <si>
    <t xml:space="preserve"> Estudios e informes de medición de audiencias e impacto de contenidos</t>
  </si>
  <si>
    <t>E1-L6-1000</t>
  </si>
  <si>
    <t>E1-L2-11000</t>
  </si>
  <si>
    <t>Servicio de educación informal en temas relacionados con el modelo de convergencia de la televisión pública</t>
  </si>
  <si>
    <t>Capacitaciones en temas relacionados con el modelo de convergencia de la televisión pública</t>
  </si>
  <si>
    <t>Servicio de producción y/o coproducción de contenidos convergentes</t>
  </si>
  <si>
    <t>Contenidos convergentes producidos y coproducidos</t>
  </si>
  <si>
    <t>Cat: Fortalecimiento institucional como motor de cambio para recuperar la confianza de la ciudadanía y para el fortalecimiento del vínculo Estado Ciudadanía
Comp: Gobierno digital para la gente</t>
  </si>
  <si>
    <t>Apoyo a operadores públicos del servicio de televisión a nivel nacional-RTVC</t>
  </si>
  <si>
    <t>Aumentar la capacidad en la prestación del servicio público de televisión.</t>
  </si>
  <si>
    <t>Productos digitales desarrollados</t>
  </si>
  <si>
    <t>Número de productos digitales desarrollados</t>
  </si>
  <si>
    <t>E1-L2-12000</t>
  </si>
  <si>
    <t>Contenidos digitales y/o convergentes en la plataforma RTVCPlay</t>
  </si>
  <si>
    <t>Aumentar la producción y difusión de contenidos digitales y/o convergentes en la televisión y la radio pública nacional</t>
  </si>
  <si>
    <t>Contenidos en plataforma RTVCPlay en funcionamiento</t>
  </si>
  <si>
    <t>Número de contenidos en plataforma RTVCPlay en funcionamiento</t>
  </si>
  <si>
    <t>E1-L2-13000</t>
  </si>
  <si>
    <r>
      <t>A continuación, se presenta el reporte de avance del plan de estratégico sectorial para el primer trimestre de 2023 a nivel de iniciativas, la información se distribuye de la siguiente manera, teniendo en cuenta que la primera columna es la "A" de izquierda a derecha.
Columna A "Bases PND": Se refiere al curso de acción del sector TIC para remover obstáculos y transformar las condiciones que hagan posible acelerar el crecimiento económico y la equidad de oportunidades correspondiente a las iniciativas dentro del Plan Nacional de Desarrollo, son un factor determinante en el cambio que reclama el país para una sociedad más equitativa, el cierre de brechas, el rol de los jóvenes y las mujeres en la transformación de la sociedad y la definición territorial de las políticas que se necesitan en los municipios, veredas y departamentos y el reconocimiento de la heterogeneidad de organizaciones sociales existentes en el país. 
Columna B "Catalizadores-Componentes PND": Dan cuenta de los principales objetivos, metas y estrategias de orden superior, que posteriormente se desagregarán en componentes sectoriales se definen las líneas estratégicas del Plan Estratégico del sector TIC a saber:
Columna C. "Enfonque": 
1.	Enfoque estratégico: Establece objetivos claros pensados a largo plazo, con el conjunto de acciones necesarias a corto plazo que permitan alcanzarlos, y en Mintic son:
•	Conectividad reducción de la Brecha digital y la Pobreza
•	Ecosistemas de innovacion
•	Educacion Digital
2.	Enfoque Transversal:	
•	Cultura
•	Arquitectura Institucional
•	Relación con los Grupos de Interés
•	Seguimiento Análisis 
•	Liderazgo, Innovación y Gestión del Conocimiento
Columna D. “Línea estratégica / Dimensión MIG”: Conjunto de políticas para la adopción de medidas/Componentes del Modelo Integrado de Gestión que permiten evaluar el  cumplimiento integral de los requisitos establecidos por las normas y políticas vigentes que en materia de desempeño institucional promueve el Estado.
Lí</t>
    </r>
    <r>
      <rPr>
        <sz val="12"/>
        <color theme="1"/>
        <rFont val="Calibri"/>
        <family val="2"/>
        <scheme val="minor"/>
      </rPr>
      <t>neas Estratégicas:
1.-</t>
    </r>
    <r>
      <rPr>
        <sz val="11"/>
        <color theme="1"/>
        <rFont val="Calibri"/>
        <family val="2"/>
        <scheme val="minor"/>
      </rPr>
      <t xml:space="preserve"> Conectividad reducción de la Brecha digital y la Pobreza: Utilizaremos las distintas
tecnologías disponibles para conectar a todos los colombianos con las oportunidades, reducir la Brecha Digital y recibir en nuestro país la era del 5G. Trabajaremos hombro a hombro con todo el sector para llegar a con internet de calidad a las ciudades y a todos los rincones del país.
2.- </t>
    </r>
    <r>
      <rPr>
        <sz val="11"/>
        <rFont val="Calibri"/>
        <family val="2"/>
        <scheme val="minor"/>
      </rPr>
      <t xml:space="preserve">Ecosistemas de innovacion :La tecnología debe tener un propósito: generar inclusión, oportunidades, productividad y una relación de confianza y colaboración entre la ciudadanía y el Estado. Fomentaremos los ecosistemas de innovación
como mecanismo para acelerar la transformación digital del sector público y del sector privado. Seremos referentes latinoamericanos en el uso de la Inteligencia Artificial para superar problemáticas sociales del país.
</t>
    </r>
    <r>
      <rPr>
        <sz val="11"/>
        <color theme="1"/>
        <rFont val="Calibri"/>
        <family val="2"/>
        <scheme val="minor"/>
      </rPr>
      <t>3.- Educacion Digital: Queremos que todos los colombianos tengamos las herramientas para ser exitosos en esta revolución tecnológica. Formaremos habilidades digitales para promover la generación de nuevos empleos y la protección de los empleos actuales. Formaremos el talento que requiere nuestro país para impulsar la transformación digital. La tecnología será la herramienta para acompañar a rectores y docentes en la transformación de la educación. Llevaremos servicios y contenidos pedagógicos innovadores a los maestros, estudiantes y padres de familia. Este será un trabajo en equipo con todo el sector educativo.
1.	Dimensión Arquitectura Institucional
2.	Dimensión Seguimiento, Control y Mejora
3.	Dimensión de Cultura
4.	Dimensión Estrategia
5.	Dimensión Relación con los Grupos de Interés
Columna E “iniciativa”: Define el plan de actuación con el que se logrará el objetivo de la iniciativa.
Columna F "Objetivo Iniciativa": se relacionan las iniciativas del plan estratégico para la vigencia actual, se definen como el componente básico o módulo articulador del esquema de planeación estratégica adoptado por el Ministerio TIC, como cabeza de sector.
Columna G “Política de Gestión y Desempeño Institucional”: Finalidad al que se desea lograr en el desarrollo de la iniciativa.
Columna H "Objetivo de desarrollo Sostenible": Son 17 Objetivos de Desarrollo Sostenible y sus 169 metas son de carácter integrado e indivisible, de alcance mundial y de aplicación universal, tienen en cuenta las diferentes realidades, capacidades y niveles de desarrollo de cada país y respetan sus políticas y prioridades nacionales.
1.	Poner fin a la pobreza en todas sus formas en todo el mundo
2.	Poner fin al hambre, lograr la seguridad alimentaria y la mejora de la nutrición y promover la agricultura sostenible.
3.	Garantizar una vida sana y promover el bienestar para todos en todas las edades
4.	Garantizar una educación inclusiva, equitativa y de calidad y promover oportunidades de aprendizaje durante toda la vida para todos.
5.	Lograr la igualdad entre los géneros y el empoderamiento de todas las mujeres y niñas
6.	Garantizar la disponibilidad de agua y su ordenación sostenible y el saneamiento para todos.
7.	Garantizar el acceso a una energía asequible, segura, sostenible y moderna para todos.
8.	Promover el crecimiento económico sostenido, inclusivo y sostenible, el empleo pleno y productivo y el trabajo decente para todos.
9.	Construir infraestructura resiliente, promover la industrialización inclusiva y sostenible y fomentar la innovación.
10.	Reducir la desigualdad en y entre los países.
11.	Lograr que las ciudades y los asentamientos humanos sean inclusivos, seguros, resilientes y sostenibles.
12.	Garantizar modalidades de consumo y producción sostenibles.
13.	Adoptar medidas urgentes para combatir el cambio climático y sus efectos (tomando nota de los acuerdos celebrados en el foro de la Convención Marco de las Naciones Unidas sobre el Cambio Climático).
14.	Conservar y utilizar en forma sostenible los océanos, los mares y los recursos marinos para el desarrollo sostenible.
15.	Proteger, restablecer y promover el uso sostenible de los ecosistemas terrestres, efectuar una ordenación sostenible de los bosques, luchar contra la desertificación, detener y revertir la degradación de las tierras y poner freno a la pérdida de la diversidad biológica.
16.	Promover sociedades pacíficas e inclusivas para el desarrollo sostenible, facilitar el acceso a la justicia para todos y crear instituciones eficaces, responsables e inclusivas a todos los niveles.
17.	Fortalecer los medios de ejecución y revitalizar la alianza mundial para el desarrollo sostenible.
Columna I:"Proceso MIG": Proceso por el cual la iniciativa se clasifica dentro del Modelo Integrado de Gestión.
Columna J "Apropiación 2023": Se relaciona la ejecución por iniciativa para la vigencia 2023.
Columna K "Ejecución 2023": Se relaciona la ejecución por iniciativa para la vigencia 2023.
Columna L "Apropiación 2024": Se relaciona la ejecución por iniciativa para la vigencia 2024.
Columna M "Apropiación 2025": Se relaciona la ejecución por iniciativa para la vigencia 2025.
Columna N "Apropiación 2026": Se relaciona la ejecución por iniciativa para la vigencia 2026.
Columna O "Proyecto Fuente de Recursos vigencia 2023": Se relaciona el proyecto (ficha) de inversión que aporta recursos al desarrollo de cada iniciativa
Columna P “Producto de la Iniciativa”: Se refiere al resultado puntual del logro al que se quiere llegar
Columna Q "Indicador de la Iniciativa": Se refiere al nombre de cada uno de los indicadores que muestran el cumplimiento de las iniciativas del Plan estratégico.
Columna R "Tipo de Indicador": Forma en que se calculan los avances del indicador con respecto a la meta
-Acumulado: mide el resultado obtenido en una fecha determinada, incluyendo en el cálculo cuatrienal los resultados de los años anteriores.
-Capacidad: Centran la atención entre el punto de partida (línea base) y el punto esperado de llegada (meta)
-Flujo: Miden los logros que se repiten cada año y a lo largo de este, sin que los resultados de este afecten los del año anterior o el siguiente.
-Reducción: Miden los esfuerzos de un sector o entidad por disminuir un valor que se tiene a una fecha determinada.
Columna S "Línea base": Punto de referencia a partir del cual, se puede medir el cambio que genera la intervención pública.
Columna T "Meta 2023": Se refiere a las unidades a entregar asociadas al cumplimiento del indicador para la vigencia 2023.
Columna U "Avance 2023": Se refiere al avance entregado acumulado o sin acumular (dependiendo del tipo de indicador) para la vigencia 2023.
Columna V "Meta 2024": Se refiere a las unidades a entregar asociadas al cumplimiento del indicador para la vigencia 2024.
Columna W "Avance 2024": Se refiere al avance entregado acumulado o sin acumular (dependiendo del tipo de indicador) para la vigencia 2024.
Columna X "Meta 2025": Se refiere a las unidades a entregar asociadas al cumplimiento del indicador para la vigencia 2025.
Columna Y "Avance 2025": Se refiere al avance entregado acumulado o sin acumular (dependiendo del tipo de indicador) para la vigencia 2025.
Columna Z "Meta 2026": Se refiere a las unidades a entregar asociadas al cumplimiento del indicador para la vigencia 2026.
Columna AA "Avance 2026": Se refiere al avance entregado acumulado o sin acumular (dependiendo del tipo de indicador) para la vigencia 2026.
Columna AC "Meta Cuatrienio": Se refiere a las unidades acumuladas a entregar asociadas al cumplimiento del indicador para el cuatrienio.
Columna AD: "Avance Cuatrienio": Se refiere al avance acumulado entregado para el cuatrienio.
Columna AE "Dependencia responsable": Corresponde a la dependencia o entidad asociada al cumplimiento de cada una de las iniciativas del Plan Estratégico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</si>
</sst>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8" formatCode="&quot;$&quot;\ #,##0.00;[Red]\-&quot;$&quot;\ #,##0.00"/>
    <numFmt numFmtId="44" formatCode="_-&quot;$&quot;\ * #,##0.00_-;\-&quot;$&quot;\ * #,##0.00_-;_-&quot;$&quot;\ * &quot;-&quot;??_-;_-@_-"/>
    <numFmt numFmtId="164" formatCode="_-&quot;$&quot;* #,##0_-;\-&quot;$&quot;* #,##0_-;_-&quot;$&quot;* &quot;-&quot;_-;_-@_-"/>
    <numFmt numFmtId="165" formatCode="&quot;$&quot;#,##0"/>
    <numFmt numFmtId="166" formatCode="&quot;$&quot;\ #,##0.00"/>
    <numFmt numFmtId="167" formatCode="_-&quot;$&quot;\ * #,##0.00_-;\-&quot;$&quot;\ * #,##0.00_-;_-&quot;$&quot;\ * &quot;-&quot;_-;_-@_-"/>
    <numFmt numFmtId="168" formatCode="&quot;$&quot;\ #,##0"/>
  </numFmts>
  <fonts count="19" x14ac:knownFonts="1">
    <font>
      <sz val="11"/>
      <color theme="1"/>
      <name val="Calibri"/>
      <family val="2"/>
      <scheme val="minor"/>
    </font>
    <font>
      <sz val="11"/>
      <color theme="1"/>
      <name val="Calibri"/>
      <family val="2"/>
      <scheme val="minor"/>
    </font>
    <font>
      <b/>
      <sz val="11"/>
      <color theme="0"/>
      <name val="Calibri"/>
      <family val="2"/>
      <scheme val="minor"/>
    </font>
    <font>
      <sz val="12"/>
      <name val="Arial Narrow"/>
      <family val="2"/>
    </font>
    <font>
      <sz val="16"/>
      <name val="Arial Narrow"/>
      <family val="2"/>
    </font>
    <font>
      <b/>
      <sz val="12"/>
      <color theme="0"/>
      <name val="Arial Narrow"/>
      <family val="2"/>
    </font>
    <font>
      <sz val="11"/>
      <name val="Calibri"/>
      <family val="2"/>
      <scheme val="minor"/>
    </font>
    <font>
      <b/>
      <sz val="12"/>
      <color theme="0"/>
      <name val="Arial"/>
      <family val="2"/>
    </font>
    <font>
      <b/>
      <sz val="16"/>
      <color theme="0"/>
      <name val="Arial Narrow"/>
      <family val="2"/>
    </font>
    <font>
      <b/>
      <sz val="16"/>
      <name val="Arial Narrow"/>
      <family val="2"/>
    </font>
    <font>
      <sz val="11"/>
      <name val="Arial"/>
      <family val="2"/>
    </font>
    <font>
      <sz val="16"/>
      <color theme="0"/>
      <name val="Arial Narrow"/>
      <family val="2"/>
    </font>
    <font>
      <sz val="16"/>
      <color theme="3"/>
      <name val="Arial Narrow"/>
      <family val="2"/>
    </font>
    <font>
      <b/>
      <sz val="16"/>
      <color theme="3"/>
      <name val="Arial Narrow"/>
      <family val="2"/>
    </font>
    <font>
      <b/>
      <sz val="16"/>
      <color theme="4" tint="0.79998168889431442"/>
      <name val="Arial Narrow"/>
      <family val="2"/>
    </font>
    <font>
      <sz val="16"/>
      <color theme="4" tint="0.79998168889431442"/>
      <name val="Arial Narrow"/>
      <family val="2"/>
    </font>
    <font>
      <b/>
      <sz val="9"/>
      <color indexed="81"/>
      <name val="Tahoma"/>
      <family val="2"/>
    </font>
    <font>
      <sz val="9"/>
      <color indexed="81"/>
      <name val="Tahoma"/>
      <family val="2"/>
    </font>
    <font>
      <sz val="12"/>
      <color theme="1"/>
      <name val="Calibri"/>
      <family val="2"/>
      <scheme val="minor"/>
    </font>
  </fonts>
  <fills count="30">
    <fill>
      <patternFill patternType="none"/>
    </fill>
    <fill>
      <patternFill patternType="gray125"/>
    </fill>
    <fill>
      <patternFill patternType="solid">
        <fgColor rgb="FFA5A5A5"/>
      </patternFill>
    </fill>
    <fill>
      <patternFill patternType="solid">
        <fgColor theme="5"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rgb="FF7030A0"/>
        <bgColor indexed="64"/>
      </patternFill>
    </fill>
    <fill>
      <patternFill patternType="solid">
        <fgColor rgb="FFCC00FF"/>
        <bgColor indexed="64"/>
      </patternFill>
    </fill>
    <fill>
      <patternFill patternType="solid">
        <fgColor theme="4" tint="0.79998168889431442"/>
        <bgColor indexed="64"/>
      </patternFill>
    </fill>
    <fill>
      <patternFill patternType="solid">
        <fgColor rgb="FFCC99FF"/>
        <bgColor indexed="64"/>
      </patternFill>
    </fill>
    <fill>
      <patternFill patternType="solid">
        <fgColor rgb="FF009900"/>
        <bgColor indexed="64"/>
      </patternFill>
    </fill>
    <fill>
      <patternFill patternType="solid">
        <fgColor rgb="FF66FFFF"/>
        <bgColor indexed="64"/>
      </patternFill>
    </fill>
    <fill>
      <patternFill patternType="solid">
        <fgColor theme="9" tint="0.79998168889431442"/>
        <bgColor indexed="64"/>
      </patternFill>
    </fill>
    <fill>
      <patternFill patternType="solid">
        <fgColor theme="0" tint="-4.9989318521683403E-2"/>
        <bgColor rgb="FF000000"/>
      </patternFill>
    </fill>
    <fill>
      <patternFill patternType="solid">
        <fgColor theme="0" tint="-0.499984740745262"/>
        <bgColor rgb="FF000000"/>
      </patternFill>
    </fill>
    <fill>
      <patternFill patternType="solid">
        <fgColor rgb="FF92D050"/>
        <bgColor indexed="64"/>
      </patternFill>
    </fill>
    <fill>
      <patternFill patternType="solid">
        <fgColor rgb="FFFF9900"/>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rgb="FFFFFF00"/>
        <bgColor indexed="64"/>
      </patternFill>
    </fill>
    <fill>
      <patternFill patternType="solid">
        <fgColor rgb="FFFF99CC"/>
        <bgColor indexed="64"/>
      </patternFill>
    </fill>
    <fill>
      <patternFill patternType="solid">
        <fgColor rgb="FFFFCCFF"/>
        <bgColor indexed="64"/>
      </patternFill>
    </fill>
    <fill>
      <patternFill patternType="solid">
        <fgColor rgb="FF66FF66"/>
        <bgColor indexed="64"/>
      </patternFill>
    </fill>
    <fill>
      <patternFill patternType="solid">
        <fgColor rgb="FFFF9999"/>
        <bgColor indexed="64"/>
      </patternFill>
    </fill>
    <fill>
      <patternFill patternType="solid">
        <fgColor rgb="FF00CCFF"/>
        <bgColor indexed="64"/>
      </patternFill>
    </fill>
    <fill>
      <patternFill patternType="solid">
        <fgColor theme="0" tint="-4.9989318521683403E-2"/>
        <bgColor rgb="FFA8D08D"/>
      </patternFill>
    </fill>
    <fill>
      <patternFill patternType="solid">
        <fgColor rgb="FFA8D08D"/>
        <bgColor rgb="FFA8D08D"/>
      </patternFill>
    </fill>
    <fill>
      <patternFill patternType="solid">
        <fgColor rgb="FFFFFFFF"/>
        <bgColor indexed="64"/>
      </patternFill>
    </fill>
  </fills>
  <borders count="10">
    <border>
      <left/>
      <right/>
      <top/>
      <bottom/>
      <diagonal/>
    </border>
    <border>
      <left style="double">
        <color rgb="FF3F3F3F"/>
      </left>
      <right style="double">
        <color rgb="FF3F3F3F"/>
      </right>
      <top style="double">
        <color rgb="FF3F3F3F"/>
      </top>
      <bottom style="double">
        <color rgb="FF3F3F3F"/>
      </bottom>
      <diagonal/>
    </border>
    <border>
      <left/>
      <right/>
      <top/>
      <bottom style="double">
        <color rgb="FF3F3F3F"/>
      </bottom>
      <diagonal/>
    </border>
    <border>
      <left style="double">
        <color rgb="FF3F3F3F"/>
      </left>
      <right style="double">
        <color rgb="FF3F3F3F"/>
      </right>
      <top style="double">
        <color rgb="FF3F3F3F"/>
      </top>
      <bottom/>
      <diagonal/>
    </border>
    <border>
      <left/>
      <right style="double">
        <color rgb="FF3F3F3F"/>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164" fontId="1" fillId="0" borderId="0" applyFont="0" applyFill="0" applyBorder="0" applyAlignment="0" applyProtection="0"/>
  </cellStyleXfs>
  <cellXfs count="223">
    <xf numFmtId="0" fontId="0" fillId="0" borderId="0" xfId="0"/>
    <xf numFmtId="0" fontId="3" fillId="3" borderId="0" xfId="0" applyFont="1" applyFill="1" applyAlignment="1">
      <alignment horizontal="center" vertical="center"/>
    </xf>
    <xf numFmtId="165" fontId="3" fillId="3" borderId="0" xfId="4" applyNumberFormat="1" applyFont="1" applyFill="1" applyAlignment="1">
      <alignment horizontal="center" vertical="center"/>
    </xf>
    <xf numFmtId="165" fontId="3" fillId="3" borderId="0" xfId="4" applyNumberFormat="1" applyFont="1" applyFill="1" applyAlignment="1">
      <alignment horizontal="center" vertical="center" wrapText="1"/>
    </xf>
    <xf numFmtId="0" fontId="4" fillId="0" borderId="0" xfId="0" applyFont="1" applyAlignment="1">
      <alignment horizontal="center" vertical="center"/>
    </xf>
    <xf numFmtId="0" fontId="3" fillId="4" borderId="0" xfId="0" applyFont="1" applyFill="1" applyAlignment="1">
      <alignment horizontal="center" vertical="center"/>
    </xf>
    <xf numFmtId="0" fontId="5" fillId="3" borderId="0" xfId="0" applyFont="1" applyFill="1" applyAlignment="1">
      <alignment horizontal="center" vertical="center"/>
    </xf>
    <xf numFmtId="165" fontId="5" fillId="3" borderId="0" xfId="4" applyNumberFormat="1" applyFont="1" applyFill="1" applyBorder="1" applyAlignment="1">
      <alignment horizontal="center" vertical="center"/>
    </xf>
    <xf numFmtId="165" fontId="5" fillId="3" borderId="0" xfId="4" applyNumberFormat="1" applyFont="1" applyFill="1" applyBorder="1" applyAlignment="1">
      <alignment horizontal="center" vertical="center" wrapText="1"/>
    </xf>
    <xf numFmtId="0" fontId="0" fillId="5" borderId="0" xfId="0" applyFill="1" applyAlignment="1">
      <alignment horizontal="center" vertical="center"/>
    </xf>
    <xf numFmtId="44" fontId="0" fillId="0" borderId="0" xfId="0" applyNumberFormat="1" applyAlignment="1">
      <alignment horizontal="center" vertical="center"/>
    </xf>
    <xf numFmtId="0" fontId="0" fillId="0" borderId="0" xfId="0" applyAlignment="1">
      <alignment horizontal="center" vertical="center"/>
    </xf>
    <xf numFmtId="44" fontId="0" fillId="0" borderId="0" xfId="1" applyFont="1" applyAlignment="1">
      <alignment horizontal="center" vertical="center"/>
    </xf>
    <xf numFmtId="165" fontId="3" fillId="5" borderId="0" xfId="4" applyNumberFormat="1" applyFont="1" applyFill="1" applyAlignment="1">
      <alignment horizontal="center" vertical="center"/>
    </xf>
    <xf numFmtId="3" fontId="0" fillId="0" borderId="0" xfId="0" applyNumberFormat="1"/>
    <xf numFmtId="165" fontId="0" fillId="0" borderId="0" xfId="0" applyNumberFormat="1" applyAlignment="1">
      <alignment horizontal="center" vertical="center"/>
    </xf>
    <xf numFmtId="166" fontId="0" fillId="0" borderId="0" xfId="0" applyNumberFormat="1" applyAlignment="1">
      <alignment horizontal="center" vertical="center"/>
    </xf>
    <xf numFmtId="0" fontId="0" fillId="0" borderId="0" xfId="0" applyAlignment="1">
      <alignment horizontal="center" vertical="center" wrapText="1"/>
    </xf>
    <xf numFmtId="10" fontId="3" fillId="4" borderId="0" xfId="0" applyNumberFormat="1" applyFont="1" applyFill="1" applyAlignment="1">
      <alignment horizontal="center" vertical="center"/>
    </xf>
    <xf numFmtId="44" fontId="6" fillId="0" borderId="0" xfId="1" applyFont="1" applyAlignment="1">
      <alignment horizontal="center" vertical="center"/>
    </xf>
    <xf numFmtId="0" fontId="2" fillId="6" borderId="3" xfId="3" applyFill="1" applyBorder="1" applyAlignment="1">
      <alignment horizontal="center" vertical="center" wrapText="1"/>
    </xf>
    <xf numFmtId="0" fontId="2" fillId="7" borderId="3" xfId="3" applyFill="1" applyBorder="1" applyAlignment="1">
      <alignment horizontal="center" vertical="center" wrapText="1"/>
    </xf>
    <xf numFmtId="0" fontId="2" fillId="6" borderId="4" xfId="3" applyFill="1" applyBorder="1" applyAlignment="1">
      <alignment horizontal="center" vertical="center" wrapText="1"/>
    </xf>
    <xf numFmtId="167" fontId="7" fillId="8" borderId="5" xfId="0" applyNumberFormat="1" applyFont="1" applyFill="1" applyBorder="1" applyAlignment="1">
      <alignment horizontal="center" vertical="center" wrapText="1"/>
    </xf>
    <xf numFmtId="167" fontId="7" fillId="9" borderId="5" xfId="0" applyNumberFormat="1" applyFont="1" applyFill="1" applyBorder="1" applyAlignment="1">
      <alignment horizontal="center" vertical="center" wrapText="1"/>
    </xf>
    <xf numFmtId="0" fontId="3" fillId="0" borderId="0" xfId="0" applyFont="1" applyAlignment="1">
      <alignment horizontal="center" vertical="center"/>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6" xfId="0" applyFont="1" applyFill="1" applyBorder="1" applyAlignment="1">
      <alignment horizontal="center" vertical="center"/>
    </xf>
    <xf numFmtId="0" fontId="9" fillId="5" borderId="6"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0" fillId="11" borderId="6" xfId="0" applyFill="1" applyBorder="1"/>
    <xf numFmtId="0" fontId="4" fillId="12" borderId="6" xfId="0" applyFont="1" applyFill="1" applyBorder="1" applyAlignment="1">
      <alignment horizontal="center" vertical="center"/>
    </xf>
    <xf numFmtId="167" fontId="10" fillId="0" borderId="6" xfId="0" applyNumberFormat="1" applyFont="1" applyBorder="1" applyAlignment="1">
      <alignment horizontal="center" vertical="center" wrapText="1"/>
    </xf>
    <xf numFmtId="167" fontId="10" fillId="9" borderId="6" xfId="0" applyNumberFormat="1" applyFont="1" applyFill="1" applyBorder="1" applyAlignment="1">
      <alignment horizontal="center" vertical="center" wrapText="1"/>
    </xf>
    <xf numFmtId="0" fontId="3" fillId="4" borderId="6" xfId="0" applyFont="1" applyFill="1" applyBorder="1" applyAlignment="1">
      <alignment horizontal="center" vertical="center"/>
    </xf>
    <xf numFmtId="0" fontId="4" fillId="13" borderId="6" xfId="0" applyFont="1" applyFill="1" applyBorder="1" applyAlignment="1">
      <alignment horizontal="center" vertical="center" wrapText="1"/>
    </xf>
    <xf numFmtId="0" fontId="3" fillId="14" borderId="6" xfId="0" applyFont="1" applyFill="1" applyBorder="1" applyAlignment="1">
      <alignment horizontal="center" vertical="center"/>
    </xf>
    <xf numFmtId="165" fontId="8" fillId="6" borderId="6" xfId="4" applyNumberFormat="1" applyFont="1" applyFill="1" applyBorder="1" applyAlignment="1">
      <alignment horizontal="center" vertical="center" wrapText="1"/>
    </xf>
    <xf numFmtId="166" fontId="8" fillId="6" borderId="6" xfId="4" applyNumberFormat="1" applyFont="1" applyFill="1" applyBorder="1" applyAlignment="1">
      <alignment horizontal="center" vertical="center" wrapText="1"/>
    </xf>
    <xf numFmtId="165" fontId="4" fillId="5" borderId="6" xfId="4" applyNumberFormat="1" applyFont="1" applyFill="1" applyBorder="1" applyAlignment="1">
      <alignment horizontal="center" vertical="center" wrapText="1"/>
    </xf>
    <xf numFmtId="3" fontId="8" fillId="6" borderId="6" xfId="0" applyNumberFormat="1" applyFont="1" applyFill="1" applyBorder="1" applyAlignment="1">
      <alignment horizontal="center" vertical="center" wrapText="1"/>
    </xf>
    <xf numFmtId="9" fontId="4" fillId="5" borderId="5" xfId="0" applyNumberFormat="1" applyFont="1" applyFill="1" applyBorder="1" applyAlignment="1">
      <alignment horizontal="center" vertical="center" wrapText="1"/>
    </xf>
    <xf numFmtId="9" fontId="8" fillId="6" borderId="5" xfId="0" applyNumberFormat="1" applyFont="1" applyFill="1" applyBorder="1" applyAlignment="1">
      <alignment horizontal="center" vertical="center" wrapText="1"/>
    </xf>
    <xf numFmtId="9" fontId="8" fillId="6" borderId="6" xfId="2" applyFont="1" applyFill="1" applyBorder="1" applyAlignment="1">
      <alignment horizontal="center" vertical="center"/>
    </xf>
    <xf numFmtId="9" fontId="9" fillId="5" borderId="5" xfId="2" applyFont="1" applyFill="1" applyBorder="1" applyAlignment="1">
      <alignment horizontal="center" vertical="center" wrapText="1"/>
    </xf>
    <xf numFmtId="9" fontId="4" fillId="5" borderId="6" xfId="2" applyFont="1" applyFill="1" applyBorder="1" applyAlignment="1">
      <alignment horizontal="center" vertical="center" wrapText="1"/>
    </xf>
    <xf numFmtId="9" fontId="4" fillId="5" borderId="5" xfId="2" applyFont="1" applyFill="1" applyBorder="1" applyAlignment="1">
      <alignment horizontal="center" vertical="center" wrapText="1"/>
    </xf>
    <xf numFmtId="0" fontId="12" fillId="15" borderId="5" xfId="0" applyFont="1" applyFill="1" applyBorder="1" applyAlignment="1">
      <alignment horizontal="center" vertical="center" wrapText="1"/>
    </xf>
    <xf numFmtId="0" fontId="12" fillId="15" borderId="6" xfId="0" applyFont="1" applyFill="1" applyBorder="1" applyAlignment="1">
      <alignment vertical="center" wrapText="1"/>
    </xf>
    <xf numFmtId="0" fontId="12" fillId="15" borderId="6" xfId="0" applyFont="1" applyFill="1" applyBorder="1" applyAlignment="1">
      <alignment horizontal="center" vertical="center" wrapText="1"/>
    </xf>
    <xf numFmtId="9" fontId="8" fillId="16" borderId="6" xfId="0" applyNumberFormat="1" applyFont="1" applyFill="1" applyBorder="1" applyAlignment="1">
      <alignment horizontal="center" vertical="center" wrapText="1"/>
    </xf>
    <xf numFmtId="9" fontId="13" fillId="15" borderId="6" xfId="0" applyNumberFormat="1" applyFont="1" applyFill="1" applyBorder="1" applyAlignment="1">
      <alignment horizontal="center" vertical="center" wrapText="1"/>
    </xf>
    <xf numFmtId="9" fontId="12" fillId="15" borderId="6" xfId="0" applyNumberFormat="1" applyFont="1" applyFill="1" applyBorder="1" applyAlignment="1">
      <alignment horizontal="center" vertical="center" wrapText="1"/>
    </xf>
    <xf numFmtId="9" fontId="12" fillId="5" borderId="5" xfId="2" applyFont="1" applyFill="1" applyBorder="1" applyAlignment="1">
      <alignment horizontal="center" vertical="center" wrapText="1"/>
    </xf>
    <xf numFmtId="0" fontId="12" fillId="17" borderId="6" xfId="0" applyFont="1" applyFill="1" applyBorder="1" applyAlignment="1">
      <alignment horizontal="center" vertical="center" wrapText="1"/>
    </xf>
    <xf numFmtId="0" fontId="12" fillId="4" borderId="6" xfId="0" applyFont="1" applyFill="1" applyBorder="1"/>
    <xf numFmtId="0" fontId="12" fillId="18" borderId="6" xfId="0" applyFont="1" applyFill="1" applyBorder="1" applyAlignment="1">
      <alignment horizontal="center" vertical="center" wrapText="1"/>
    </xf>
    <xf numFmtId="0" fontId="3" fillId="17" borderId="6" xfId="0" applyFont="1" applyFill="1" applyBorder="1" applyAlignment="1">
      <alignment horizontal="center" vertical="center"/>
    </xf>
    <xf numFmtId="0" fontId="8" fillId="16" borderId="6" xfId="0" applyFont="1" applyFill="1" applyBorder="1" applyAlignment="1">
      <alignment horizontal="center" vertical="center" wrapText="1"/>
    </xf>
    <xf numFmtId="0" fontId="13" fillId="15" borderId="6" xfId="0" applyFont="1" applyFill="1" applyBorder="1" applyAlignment="1">
      <alignment horizontal="center" vertical="center" wrapText="1"/>
    </xf>
    <xf numFmtId="9" fontId="12" fillId="5" borderId="6" xfId="2" applyFont="1" applyFill="1" applyBorder="1" applyAlignment="1">
      <alignment horizontal="center" vertical="center" wrapText="1"/>
    </xf>
    <xf numFmtId="0" fontId="12" fillId="5" borderId="6" xfId="0" applyFont="1" applyFill="1" applyBorder="1" applyAlignment="1">
      <alignment horizontal="center" vertical="center" wrapText="1"/>
    </xf>
    <xf numFmtId="0" fontId="13" fillId="5" borderId="6" xfId="0" applyFont="1" applyFill="1" applyBorder="1" applyAlignment="1">
      <alignment horizontal="center" vertical="center" wrapText="1"/>
    </xf>
    <xf numFmtId="3" fontId="12" fillId="5" borderId="6" xfId="0" applyNumberFormat="1" applyFont="1" applyFill="1" applyBorder="1" applyAlignment="1">
      <alignment horizontal="center" vertical="center" wrapText="1"/>
    </xf>
    <xf numFmtId="0" fontId="3" fillId="19" borderId="6" xfId="0" applyFont="1" applyFill="1" applyBorder="1" applyAlignment="1">
      <alignment horizontal="center" vertical="center"/>
    </xf>
    <xf numFmtId="9" fontId="12" fillId="5" borderId="6" xfId="0" applyNumberFormat="1" applyFont="1" applyFill="1" applyBorder="1" applyAlignment="1">
      <alignment horizontal="center" vertical="center" wrapText="1"/>
    </xf>
    <xf numFmtId="9" fontId="8" fillId="6" borderId="6" xfId="0" applyNumberFormat="1" applyFont="1" applyFill="1" applyBorder="1" applyAlignment="1">
      <alignment horizontal="center" vertical="center" wrapText="1"/>
    </xf>
    <xf numFmtId="9" fontId="13" fillId="5" borderId="6" xfId="0" applyNumberFormat="1" applyFont="1" applyFill="1" applyBorder="1" applyAlignment="1">
      <alignment horizontal="center" vertical="center" wrapText="1"/>
    </xf>
    <xf numFmtId="9" fontId="12" fillId="20" borderId="6" xfId="0" applyNumberFormat="1" applyFont="1" applyFill="1" applyBorder="1" applyAlignment="1">
      <alignment horizontal="center" vertical="center" wrapText="1"/>
    </xf>
    <xf numFmtId="9" fontId="12" fillId="5" borderId="7" xfId="2" applyFont="1" applyFill="1" applyBorder="1" applyAlignment="1">
      <alignment horizontal="center" vertical="center" wrapText="1"/>
    </xf>
    <xf numFmtId="3" fontId="4" fillId="5" borderId="6" xfId="0" applyNumberFormat="1" applyFont="1" applyFill="1" applyBorder="1" applyAlignment="1">
      <alignment horizontal="center" vertical="center" wrapText="1"/>
    </xf>
    <xf numFmtId="3" fontId="13" fillId="5" borderId="6" xfId="0" applyNumberFormat="1" applyFont="1" applyFill="1" applyBorder="1" applyAlignment="1">
      <alignment horizontal="center" vertical="center" wrapText="1"/>
    </xf>
    <xf numFmtId="3" fontId="8" fillId="16" borderId="6" xfId="0" applyNumberFormat="1" applyFont="1" applyFill="1" applyBorder="1" applyAlignment="1">
      <alignment horizontal="center" vertical="center" wrapText="1"/>
    </xf>
    <xf numFmtId="3" fontId="13" fillId="15" borderId="6" xfId="0" applyNumberFormat="1" applyFont="1" applyFill="1" applyBorder="1" applyAlignment="1">
      <alignment horizontal="center" vertical="center" wrapText="1"/>
    </xf>
    <xf numFmtId="3" fontId="12" fillId="15" borderId="6" xfId="0" applyNumberFormat="1" applyFont="1" applyFill="1" applyBorder="1" applyAlignment="1">
      <alignment horizontal="center" vertical="center" wrapText="1"/>
    </xf>
    <xf numFmtId="0" fontId="4" fillId="5" borderId="6" xfId="0" applyFont="1" applyFill="1" applyBorder="1" applyAlignment="1">
      <alignment vertical="center" wrapText="1"/>
    </xf>
    <xf numFmtId="3" fontId="9" fillId="5" borderId="6" xfId="0" applyNumberFormat="1" applyFont="1" applyFill="1" applyBorder="1" applyAlignment="1">
      <alignment horizontal="center" vertical="center" wrapText="1"/>
    </xf>
    <xf numFmtId="0" fontId="4" fillId="21" borderId="6" xfId="0" applyFont="1" applyFill="1" applyBorder="1" applyAlignment="1">
      <alignment horizontal="center" vertical="center" wrapText="1"/>
    </xf>
    <xf numFmtId="0" fontId="0" fillId="22" borderId="6" xfId="0" applyFill="1" applyBorder="1"/>
    <xf numFmtId="9" fontId="4" fillId="5" borderId="6" xfId="0" applyNumberFormat="1" applyFont="1" applyFill="1" applyBorder="1" applyAlignment="1">
      <alignment horizontal="center" vertical="center" wrapText="1"/>
    </xf>
    <xf numFmtId="9" fontId="9" fillId="5" borderId="6" xfId="0" applyNumberFormat="1" applyFont="1" applyFill="1" applyBorder="1" applyAlignment="1">
      <alignment horizontal="center" vertical="center" wrapText="1"/>
    </xf>
    <xf numFmtId="10" fontId="4" fillId="5" borderId="6" xfId="2" applyNumberFormat="1" applyFont="1" applyFill="1" applyBorder="1" applyAlignment="1">
      <alignment horizontal="center" vertical="center" wrapText="1"/>
    </xf>
    <xf numFmtId="0" fontId="4" fillId="23" borderId="6" xfId="0" applyFont="1" applyFill="1" applyBorder="1" applyAlignment="1">
      <alignment horizontal="center" vertical="center" wrapText="1"/>
    </xf>
    <xf numFmtId="10" fontId="4" fillId="5" borderId="6" xfId="0" applyNumberFormat="1" applyFont="1" applyFill="1" applyBorder="1" applyAlignment="1">
      <alignment horizontal="center" vertical="center" wrapText="1"/>
    </xf>
    <xf numFmtId="10" fontId="8" fillId="6" borderId="6" xfId="0" applyNumberFormat="1" applyFont="1" applyFill="1" applyBorder="1" applyAlignment="1">
      <alignment horizontal="center" vertical="center" wrapText="1"/>
    </xf>
    <xf numFmtId="10" fontId="8" fillId="6" borderId="6" xfId="2" applyNumberFormat="1" applyFont="1" applyFill="1" applyBorder="1" applyAlignment="1">
      <alignment horizontal="center" vertical="center"/>
    </xf>
    <xf numFmtId="10" fontId="9" fillId="5" borderId="6" xfId="0" applyNumberFormat="1" applyFont="1" applyFill="1" applyBorder="1" applyAlignment="1">
      <alignment horizontal="center" vertical="center" wrapText="1"/>
    </xf>
    <xf numFmtId="166" fontId="4" fillId="5" borderId="6" xfId="4" applyNumberFormat="1" applyFont="1" applyFill="1" applyBorder="1" applyAlignment="1">
      <alignment horizontal="center" vertical="center" wrapText="1"/>
    </xf>
    <xf numFmtId="166" fontId="4" fillId="5" borderId="6" xfId="4" applyNumberFormat="1" applyFont="1" applyFill="1" applyBorder="1" applyAlignment="1">
      <alignment vertical="center" wrapText="1"/>
    </xf>
    <xf numFmtId="0" fontId="4" fillId="5" borderId="5" xfId="0" applyFont="1" applyFill="1" applyBorder="1" applyAlignment="1">
      <alignment vertical="center" wrapText="1"/>
    </xf>
    <xf numFmtId="3" fontId="8" fillId="6" borderId="5" xfId="0" applyNumberFormat="1" applyFont="1" applyFill="1" applyBorder="1" applyAlignment="1">
      <alignment horizontal="center" vertical="center" wrapText="1"/>
    </xf>
    <xf numFmtId="3" fontId="9" fillId="5" borderId="5" xfId="0" applyNumberFormat="1" applyFont="1" applyFill="1" applyBorder="1" applyAlignment="1">
      <alignment horizontal="center" vertical="center" wrapText="1"/>
    </xf>
    <xf numFmtId="0" fontId="4" fillId="17" borderId="5" xfId="0" applyFont="1" applyFill="1" applyBorder="1" applyAlignment="1">
      <alignment horizontal="center" vertical="center" wrapText="1"/>
    </xf>
    <xf numFmtId="3" fontId="4" fillId="5" borderId="5" xfId="0" applyNumberFormat="1" applyFont="1" applyFill="1" applyBorder="1" applyAlignment="1">
      <alignment horizontal="center" vertical="center" wrapText="1"/>
    </xf>
    <xf numFmtId="0" fontId="4" fillId="9" borderId="6" xfId="0" applyFont="1" applyFill="1" applyBorder="1" applyAlignment="1">
      <alignment vertical="center" wrapText="1"/>
    </xf>
    <xf numFmtId="167" fontId="10" fillId="19" borderId="6" xfId="0" applyNumberFormat="1" applyFont="1" applyFill="1" applyBorder="1" applyAlignment="1">
      <alignment vertical="center" wrapText="1"/>
    </xf>
    <xf numFmtId="0" fontId="3" fillId="19" borderId="6" xfId="0" applyFont="1" applyFill="1" applyBorder="1" applyAlignment="1">
      <alignment vertical="center"/>
    </xf>
    <xf numFmtId="0" fontId="3" fillId="19" borderId="0" xfId="0" applyFont="1" applyFill="1" applyAlignment="1">
      <alignment horizontal="center" vertical="center"/>
    </xf>
    <xf numFmtId="6" fontId="8" fillId="6" borderId="6" xfId="0" applyNumberFormat="1" applyFont="1" applyFill="1" applyBorder="1" applyAlignment="1">
      <alignment horizontal="center" vertical="center" wrapText="1"/>
    </xf>
    <xf numFmtId="6" fontId="4" fillId="5" borderId="6" xfId="0" applyNumberFormat="1" applyFont="1" applyFill="1" applyBorder="1" applyAlignment="1">
      <alignment horizontal="center" vertical="center" wrapText="1"/>
    </xf>
    <xf numFmtId="0" fontId="12" fillId="0" borderId="6" xfId="0" applyFont="1" applyBorder="1"/>
    <xf numFmtId="0" fontId="4" fillId="9" borderId="6"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2" fillId="0" borderId="6" xfId="0" applyFont="1" applyBorder="1" applyAlignment="1">
      <alignment horizontal="center" vertical="center"/>
    </xf>
    <xf numFmtId="9" fontId="8" fillId="6" borderId="6" xfId="2" applyFont="1" applyFill="1" applyBorder="1" applyAlignment="1">
      <alignment horizontal="center" vertical="center" wrapText="1"/>
    </xf>
    <xf numFmtId="9" fontId="9" fillId="5" borderId="6" xfId="2" applyFont="1" applyFill="1" applyBorder="1" applyAlignment="1">
      <alignment horizontal="center" vertical="center" wrapText="1"/>
    </xf>
    <xf numFmtId="0" fontId="4" fillId="24" borderId="6" xfId="0" applyFont="1" applyFill="1" applyBorder="1" applyAlignment="1">
      <alignment horizontal="center" vertical="center" wrapText="1"/>
    </xf>
    <xf numFmtId="0" fontId="4" fillId="5" borderId="6" xfId="0" applyFont="1" applyFill="1" applyBorder="1" applyAlignment="1">
      <alignment horizontal="center" vertical="center"/>
    </xf>
    <xf numFmtId="0" fontId="4" fillId="9" borderId="6" xfId="0" applyFont="1" applyFill="1" applyBorder="1" applyAlignment="1">
      <alignment horizontal="center" vertical="center"/>
    </xf>
    <xf numFmtId="0" fontId="4" fillId="25" borderId="6" xfId="0" applyFont="1" applyFill="1" applyBorder="1" applyAlignment="1">
      <alignment horizontal="center" vertical="center" wrapText="1"/>
    </xf>
    <xf numFmtId="1" fontId="4" fillId="5" borderId="6" xfId="0" applyNumberFormat="1" applyFont="1" applyFill="1" applyBorder="1" applyAlignment="1">
      <alignment horizontal="center" vertical="center" wrapText="1"/>
    </xf>
    <xf numFmtId="168" fontId="8" fillId="6" borderId="6" xfId="4" applyNumberFormat="1" applyFont="1" applyFill="1" applyBorder="1" applyAlignment="1">
      <alignment horizontal="center" vertical="center" wrapText="1"/>
    </xf>
    <xf numFmtId="0" fontId="4" fillId="15" borderId="6" xfId="0" applyFont="1" applyFill="1" applyBorder="1" applyAlignment="1">
      <alignment horizontal="center" vertical="center" wrapText="1"/>
    </xf>
    <xf numFmtId="0" fontId="4" fillId="20" borderId="6" xfId="0" applyFont="1" applyFill="1" applyBorder="1" applyAlignment="1">
      <alignment horizontal="center" vertical="center" wrapText="1"/>
    </xf>
    <xf numFmtId="0" fontId="4" fillId="26" borderId="6" xfId="0" applyFont="1" applyFill="1" applyBorder="1" applyAlignment="1">
      <alignment horizontal="center" vertical="center" wrapText="1"/>
    </xf>
    <xf numFmtId="3" fontId="11" fillId="17" borderId="6" xfId="0" applyNumberFormat="1" applyFont="1" applyFill="1" applyBorder="1" applyAlignment="1">
      <alignment horizontal="center" vertical="center" wrapText="1"/>
    </xf>
    <xf numFmtId="0" fontId="11" fillId="17" borderId="6" xfId="0" applyFont="1" applyFill="1" applyBorder="1" applyAlignment="1">
      <alignment horizontal="center" vertical="center" wrapText="1"/>
    </xf>
    <xf numFmtId="0" fontId="4" fillId="5" borderId="0" xfId="0" applyFont="1" applyFill="1" applyAlignment="1">
      <alignment horizontal="center" vertical="center" wrapText="1"/>
    </xf>
    <xf numFmtId="3" fontId="9" fillId="27" borderId="9" xfId="0" applyNumberFormat="1" applyFont="1" applyFill="1" applyBorder="1" applyAlignment="1">
      <alignment horizontal="center" vertical="center" wrapText="1"/>
    </xf>
    <xf numFmtId="0" fontId="11" fillId="28" borderId="9" xfId="0" applyFont="1" applyFill="1" applyBorder="1" applyAlignment="1">
      <alignment horizontal="center" vertical="center" wrapText="1"/>
    </xf>
    <xf numFmtId="3" fontId="4" fillId="27" borderId="9" xfId="0" applyNumberFormat="1" applyFont="1" applyFill="1" applyBorder="1" applyAlignment="1">
      <alignment horizontal="center" vertical="center" wrapText="1"/>
    </xf>
    <xf numFmtId="0" fontId="15" fillId="16" borderId="6"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11" fillId="20" borderId="6" xfId="0" applyFont="1" applyFill="1" applyBorder="1" applyAlignment="1">
      <alignment horizontal="center" vertical="center" wrapText="1"/>
    </xf>
    <xf numFmtId="44" fontId="8" fillId="16" borderId="5" xfId="1" applyFont="1" applyFill="1" applyBorder="1" applyAlignment="1">
      <alignment horizontal="center" vertical="center" wrapText="1"/>
    </xf>
    <xf numFmtId="44" fontId="12" fillId="15" borderId="5" xfId="1" applyFont="1" applyFill="1" applyBorder="1" applyAlignment="1">
      <alignment horizontal="center" vertical="center" wrapText="1"/>
    </xf>
    <xf numFmtId="0" fontId="12" fillId="15" borderId="5" xfId="0" applyFont="1" applyFill="1" applyBorder="1" applyAlignment="1">
      <alignment vertical="center" wrapText="1"/>
    </xf>
    <xf numFmtId="0" fontId="12" fillId="4" borderId="6" xfId="0" applyFont="1" applyFill="1" applyBorder="1" applyAlignment="1">
      <alignment horizontal="center" vertical="center"/>
    </xf>
    <xf numFmtId="0" fontId="12" fillId="5" borderId="6" xfId="0" applyFont="1" applyFill="1" applyBorder="1" applyAlignment="1">
      <alignment vertical="center" wrapText="1"/>
    </xf>
    <xf numFmtId="0" fontId="3" fillId="17" borderId="6" xfId="0" applyFont="1" applyFill="1" applyBorder="1" applyAlignment="1">
      <alignment vertical="center"/>
    </xf>
    <xf numFmtId="165" fontId="3" fillId="4" borderId="0" xfId="4" applyNumberFormat="1" applyFont="1" applyFill="1" applyAlignment="1">
      <alignment horizontal="center" vertical="center"/>
    </xf>
    <xf numFmtId="0" fontId="0" fillId="29" borderId="0" xfId="0" applyFill="1"/>
    <xf numFmtId="165" fontId="3" fillId="4" borderId="0" xfId="4" applyNumberFormat="1" applyFont="1" applyFill="1" applyAlignment="1">
      <alignment horizontal="center" vertical="center" wrapText="1"/>
    </xf>
    <xf numFmtId="9" fontId="3" fillId="4" borderId="0" xfId="2" applyFont="1" applyFill="1" applyAlignment="1">
      <alignment horizontal="center" vertical="center"/>
    </xf>
    <xf numFmtId="0" fontId="0" fillId="0" borderId="0" xfId="0" applyAlignment="1">
      <alignment vertical="center"/>
    </xf>
    <xf numFmtId="3" fontId="8" fillId="6" borderId="6" xfId="0" applyNumberFormat="1" applyFont="1" applyFill="1" applyBorder="1" applyAlignment="1">
      <alignment horizontal="center" vertical="center"/>
    </xf>
    <xf numFmtId="3" fontId="11" fillId="6" borderId="6" xfId="0" applyNumberFormat="1" applyFont="1" applyFill="1" applyBorder="1" applyAlignment="1">
      <alignment horizontal="center" vertical="center" wrapText="1"/>
    </xf>
    <xf numFmtId="3" fontId="8" fillId="6" borderId="6" xfId="2" applyNumberFormat="1" applyFont="1" applyFill="1" applyBorder="1" applyAlignment="1">
      <alignment horizontal="center" vertical="center" wrapText="1"/>
    </xf>
    <xf numFmtId="3" fontId="15" fillId="16" borderId="6" xfId="0" applyNumberFormat="1" applyFont="1" applyFill="1" applyBorder="1" applyAlignment="1">
      <alignment horizontal="center" vertical="center" wrapText="1"/>
    </xf>
    <xf numFmtId="3" fontId="13" fillId="16" borderId="6" xfId="0" applyNumberFormat="1" applyFont="1" applyFill="1" applyBorder="1" applyAlignment="1">
      <alignment horizontal="center" vertical="center" wrapText="1"/>
    </xf>
    <xf numFmtId="3" fontId="4" fillId="6" borderId="6" xfId="0" applyNumberFormat="1" applyFont="1" applyFill="1" applyBorder="1" applyAlignment="1">
      <alignment horizontal="center" vertical="center" wrapText="1"/>
    </xf>
    <xf numFmtId="3" fontId="12" fillId="15" borderId="5" xfId="0" applyNumberFormat="1" applyFont="1" applyFill="1" applyBorder="1" applyAlignment="1">
      <alignment horizontal="center" vertical="center" wrapText="1"/>
    </xf>
    <xf numFmtId="3" fontId="8" fillId="16" borderId="5" xfId="0" applyNumberFormat="1" applyFont="1" applyFill="1" applyBorder="1" applyAlignment="1">
      <alignment horizontal="center" vertical="center" wrapText="1"/>
    </xf>
    <xf numFmtId="3" fontId="13" fillId="15" borderId="5" xfId="0" applyNumberFormat="1" applyFont="1" applyFill="1" applyBorder="1" applyAlignment="1">
      <alignment horizontal="center" vertical="center" wrapText="1"/>
    </xf>
    <xf numFmtId="0" fontId="8" fillId="3" borderId="0" xfId="0" applyFont="1" applyFill="1" applyAlignment="1">
      <alignment vertical="center"/>
    </xf>
    <xf numFmtId="0" fontId="0" fillId="0" borderId="0" xfId="0" applyAlignment="1">
      <alignment horizontal="left" vertical="center" wrapText="1"/>
    </xf>
    <xf numFmtId="165" fontId="4" fillId="5" borderId="5" xfId="4" applyNumberFormat="1" applyFont="1" applyFill="1" applyBorder="1" applyAlignment="1">
      <alignment horizontal="center" vertical="center" wrapText="1"/>
    </xf>
    <xf numFmtId="165" fontId="4" fillId="5" borderId="7" xfId="4" applyNumberFormat="1" applyFont="1" applyFill="1" applyBorder="1" applyAlignment="1">
      <alignment horizontal="center" vertical="center" wrapText="1"/>
    </xf>
    <xf numFmtId="165" fontId="4" fillId="5" borderId="8" xfId="4" applyNumberFormat="1" applyFont="1" applyFill="1" applyBorder="1" applyAlignment="1">
      <alignment horizontal="center" vertical="center" wrapText="1"/>
    </xf>
    <xf numFmtId="0" fontId="8" fillId="3" borderId="0" xfId="0" applyFont="1" applyFill="1" applyAlignment="1">
      <alignment horizontal="center" vertical="center"/>
    </xf>
    <xf numFmtId="0" fontId="4" fillId="5" borderId="5" xfId="0" applyFont="1" applyFill="1" applyBorder="1" applyAlignment="1">
      <alignment horizontal="center" vertical="center" wrapText="1"/>
    </xf>
    <xf numFmtId="0" fontId="4" fillId="5" borderId="8" xfId="0" applyFont="1" applyFill="1" applyBorder="1" applyAlignment="1">
      <alignment horizontal="center" vertical="center" wrapText="1"/>
    </xf>
    <xf numFmtId="165" fontId="8" fillId="6" borderId="5" xfId="4" applyNumberFormat="1" applyFont="1" applyFill="1" applyBorder="1" applyAlignment="1">
      <alignment horizontal="center" vertical="center" wrapText="1"/>
    </xf>
    <xf numFmtId="165" fontId="8" fillId="6" borderId="7" xfId="4" applyNumberFormat="1" applyFont="1" applyFill="1" applyBorder="1" applyAlignment="1">
      <alignment horizontal="center" vertical="center" wrapText="1"/>
    </xf>
    <xf numFmtId="165" fontId="8" fillId="6" borderId="8" xfId="4" applyNumberFormat="1" applyFont="1" applyFill="1" applyBorder="1" applyAlignment="1">
      <alignment horizontal="center" vertical="center" wrapText="1"/>
    </xf>
    <xf numFmtId="165" fontId="5" fillId="6" borderId="2" xfId="4" applyNumberFormat="1" applyFont="1" applyFill="1" applyBorder="1" applyAlignment="1">
      <alignment horizontal="center" vertical="center"/>
    </xf>
    <xf numFmtId="0" fontId="2" fillId="6" borderId="2" xfId="0" applyFont="1" applyFill="1" applyBorder="1" applyAlignment="1">
      <alignment horizontal="center" vertical="center"/>
    </xf>
    <xf numFmtId="0" fontId="4" fillId="5" borderId="7" xfId="0" applyFont="1" applyFill="1" applyBorder="1" applyAlignment="1">
      <alignment horizontal="center" vertical="center" wrapText="1"/>
    </xf>
    <xf numFmtId="0" fontId="4" fillId="5" borderId="5"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166" fontId="8" fillId="6" borderId="5" xfId="4" applyNumberFormat="1" applyFont="1" applyFill="1" applyBorder="1" applyAlignment="1">
      <alignment horizontal="center" vertical="center" wrapText="1"/>
    </xf>
    <xf numFmtId="166" fontId="8" fillId="6" borderId="7" xfId="4" applyNumberFormat="1" applyFont="1" applyFill="1" applyBorder="1" applyAlignment="1">
      <alignment horizontal="center" vertical="center" wrapText="1"/>
    </xf>
    <xf numFmtId="166" fontId="8" fillId="6" borderId="8" xfId="4" applyNumberFormat="1"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12" fillId="15" borderId="5"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2" fillId="15" borderId="8" xfId="0" applyFont="1" applyFill="1" applyBorder="1" applyAlignment="1">
      <alignment horizontal="center" vertical="center" wrapText="1"/>
    </xf>
    <xf numFmtId="6" fontId="8" fillId="16" borderId="5" xfId="0" applyNumberFormat="1" applyFont="1" applyFill="1" applyBorder="1" applyAlignment="1">
      <alignment horizontal="center" vertical="center" wrapText="1"/>
    </xf>
    <xf numFmtId="6" fontId="8" fillId="16" borderId="7" xfId="0" applyNumberFormat="1" applyFont="1" applyFill="1" applyBorder="1" applyAlignment="1">
      <alignment horizontal="center" vertical="center" wrapText="1"/>
    </xf>
    <xf numFmtId="6" fontId="8" fillId="16" borderId="8" xfId="0" applyNumberFormat="1" applyFont="1" applyFill="1" applyBorder="1" applyAlignment="1">
      <alignment horizontal="center" vertical="center" wrapText="1"/>
    </xf>
    <xf numFmtId="166" fontId="8" fillId="6" borderId="5" xfId="1" applyNumberFormat="1" applyFont="1" applyFill="1" applyBorder="1" applyAlignment="1">
      <alignment horizontal="center" vertical="center" wrapText="1"/>
    </xf>
    <xf numFmtId="166" fontId="8" fillId="6" borderId="7" xfId="1" applyNumberFormat="1" applyFont="1" applyFill="1" applyBorder="1" applyAlignment="1">
      <alignment horizontal="center" vertical="center" wrapText="1"/>
    </xf>
    <xf numFmtId="166" fontId="8" fillId="6" borderId="8" xfId="1" applyNumberFormat="1" applyFont="1" applyFill="1" applyBorder="1" applyAlignment="1">
      <alignment horizontal="center" vertical="center" wrapText="1"/>
    </xf>
    <xf numFmtId="6" fontId="12" fillId="15" borderId="5" xfId="0" applyNumberFormat="1" applyFont="1" applyFill="1" applyBorder="1" applyAlignment="1">
      <alignment horizontal="center" vertical="center" wrapText="1"/>
    </xf>
    <xf numFmtId="6" fontId="12" fillId="15" borderId="7" xfId="0" applyNumberFormat="1" applyFont="1" applyFill="1" applyBorder="1" applyAlignment="1">
      <alignment horizontal="center" vertical="center" wrapText="1"/>
    </xf>
    <xf numFmtId="6" fontId="12" fillId="15" borderId="8" xfId="0" applyNumberFormat="1" applyFont="1" applyFill="1" applyBorder="1" applyAlignment="1">
      <alignment horizontal="center" vertical="center" wrapText="1"/>
    </xf>
    <xf numFmtId="166" fontId="12" fillId="5" borderId="5" xfId="1" applyNumberFormat="1" applyFont="1" applyFill="1" applyBorder="1" applyAlignment="1">
      <alignment horizontal="center" vertical="center" wrapText="1"/>
    </xf>
    <xf numFmtId="166" fontId="12" fillId="5" borderId="7" xfId="1" applyNumberFormat="1" applyFont="1" applyFill="1" applyBorder="1" applyAlignment="1">
      <alignment horizontal="center" vertical="center" wrapText="1"/>
    </xf>
    <xf numFmtId="166" fontId="12" fillId="5" borderId="8" xfId="1" applyNumberFormat="1" applyFont="1" applyFill="1" applyBorder="1" applyAlignment="1">
      <alignment horizontal="center" vertical="center" wrapText="1"/>
    </xf>
    <xf numFmtId="8" fontId="12" fillId="15" borderId="5" xfId="0" applyNumberFormat="1" applyFont="1" applyFill="1" applyBorder="1" applyAlignment="1">
      <alignment horizontal="center" vertical="center" wrapText="1"/>
    </xf>
    <xf numFmtId="8" fontId="12" fillId="15" borderId="7" xfId="0" applyNumberFormat="1" applyFont="1" applyFill="1" applyBorder="1" applyAlignment="1">
      <alignment horizontal="center" vertical="center" wrapText="1"/>
    </xf>
    <xf numFmtId="8" fontId="12" fillId="15" borderId="8" xfId="0" applyNumberFormat="1"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15" borderId="6" xfId="0" applyFont="1" applyFill="1" applyBorder="1" applyAlignment="1">
      <alignment horizontal="center" vertical="center" wrapText="1"/>
    </xf>
    <xf numFmtId="6" fontId="4" fillId="5" borderId="5" xfId="0" applyNumberFormat="1" applyFont="1" applyFill="1" applyBorder="1" applyAlignment="1">
      <alignment horizontal="center" vertical="center" wrapText="1"/>
    </xf>
    <xf numFmtId="6" fontId="4" fillId="5" borderId="8" xfId="0" applyNumberFormat="1" applyFont="1" applyFill="1" applyBorder="1" applyAlignment="1">
      <alignment horizontal="center" vertical="center" wrapText="1"/>
    </xf>
    <xf numFmtId="166" fontId="8" fillId="6" borderId="5" xfId="0" applyNumberFormat="1" applyFont="1" applyFill="1" applyBorder="1" applyAlignment="1">
      <alignment horizontal="center" vertical="center" wrapText="1"/>
    </xf>
    <xf numFmtId="166" fontId="8" fillId="6" borderId="8" xfId="0" applyNumberFormat="1" applyFont="1" applyFill="1" applyBorder="1" applyAlignment="1">
      <alignment horizontal="center" vertical="center" wrapText="1"/>
    </xf>
    <xf numFmtId="6" fontId="4" fillId="5" borderId="7" xfId="0" applyNumberFormat="1" applyFont="1" applyFill="1" applyBorder="1" applyAlignment="1">
      <alignment horizontal="center" vertical="center" wrapText="1"/>
    </xf>
    <xf numFmtId="6" fontId="8" fillId="6" borderId="5" xfId="0" applyNumberFormat="1" applyFont="1" applyFill="1" applyBorder="1" applyAlignment="1">
      <alignment horizontal="center" vertical="center" wrapText="1"/>
    </xf>
    <xf numFmtId="6" fontId="8" fillId="6" borderId="8" xfId="0" applyNumberFormat="1" applyFont="1" applyFill="1" applyBorder="1" applyAlignment="1">
      <alignment horizontal="center" vertical="center" wrapText="1"/>
    </xf>
    <xf numFmtId="0" fontId="4" fillId="15" borderId="5" xfId="0" applyFont="1" applyFill="1" applyBorder="1" applyAlignment="1">
      <alignment horizontal="center" vertical="center" wrapText="1"/>
    </xf>
    <xf numFmtId="0" fontId="4" fillId="15" borderId="7" xfId="0" applyFont="1" applyFill="1" applyBorder="1" applyAlignment="1">
      <alignment horizontal="center" vertical="center" wrapText="1"/>
    </xf>
    <xf numFmtId="0" fontId="4" fillId="15" borderId="8" xfId="0" applyFont="1" applyFill="1" applyBorder="1" applyAlignment="1">
      <alignment horizontal="center" vertical="center" wrapText="1"/>
    </xf>
    <xf numFmtId="6" fontId="8" fillId="6" borderId="7" xfId="0" applyNumberFormat="1" applyFont="1" applyFill="1" applyBorder="1" applyAlignment="1">
      <alignment horizontal="center" vertical="center" wrapText="1"/>
    </xf>
    <xf numFmtId="166" fontId="8" fillId="6" borderId="7" xfId="0" applyNumberFormat="1" applyFont="1" applyFill="1" applyBorder="1" applyAlignment="1">
      <alignment horizontal="center" vertical="center" wrapText="1"/>
    </xf>
    <xf numFmtId="166" fontId="4" fillId="5" borderId="6" xfId="1" applyNumberFormat="1" applyFont="1" applyFill="1" applyBorder="1" applyAlignment="1">
      <alignment horizontal="center" vertical="center" wrapText="1"/>
    </xf>
    <xf numFmtId="166" fontId="12" fillId="5" borderId="6" xfId="1" applyNumberFormat="1" applyFont="1" applyFill="1" applyBorder="1" applyAlignment="1">
      <alignment horizontal="center" vertical="center" wrapText="1"/>
    </xf>
    <xf numFmtId="166" fontId="8" fillId="6" borderId="6" xfId="1" applyNumberFormat="1" applyFont="1" applyFill="1" applyBorder="1" applyAlignment="1">
      <alignment horizontal="center" vertical="center" wrapText="1"/>
    </xf>
    <xf numFmtId="165" fontId="4" fillId="5" borderId="5" xfId="0" applyNumberFormat="1" applyFont="1" applyFill="1" applyBorder="1" applyAlignment="1">
      <alignment horizontal="center" vertical="center" wrapText="1"/>
    </xf>
    <xf numFmtId="165" fontId="4" fillId="5" borderId="7" xfId="0" applyNumberFormat="1" applyFont="1" applyFill="1" applyBorder="1" applyAlignment="1">
      <alignment horizontal="center" vertical="center" wrapText="1"/>
    </xf>
    <xf numFmtId="165" fontId="4" fillId="5" borderId="8" xfId="0" applyNumberFormat="1" applyFont="1" applyFill="1" applyBorder="1" applyAlignment="1">
      <alignment horizontal="center" vertical="center" wrapText="1"/>
    </xf>
    <xf numFmtId="44" fontId="8" fillId="6" borderId="5" xfId="1" applyFont="1" applyFill="1" applyBorder="1" applyAlignment="1">
      <alignment horizontal="center" vertical="center" wrapText="1"/>
    </xf>
    <xf numFmtId="44" fontId="8" fillId="6" borderId="7" xfId="1" applyFont="1" applyFill="1" applyBorder="1" applyAlignment="1">
      <alignment horizontal="center" vertical="center" wrapText="1"/>
    </xf>
    <xf numFmtId="44" fontId="8" fillId="6" borderId="8" xfId="1" applyFont="1" applyFill="1" applyBorder="1" applyAlignment="1">
      <alignment horizontal="center" vertical="center" wrapText="1"/>
    </xf>
    <xf numFmtId="166" fontId="4" fillId="5" borderId="5" xfId="4" applyNumberFormat="1" applyFont="1" applyFill="1" applyBorder="1" applyAlignment="1">
      <alignment horizontal="center" vertical="center" wrapText="1"/>
    </xf>
    <xf numFmtId="166" fontId="4" fillId="5" borderId="8" xfId="4" applyNumberFormat="1" applyFont="1" applyFill="1" applyBorder="1" applyAlignment="1">
      <alignment horizontal="center" vertical="center" wrapText="1"/>
    </xf>
    <xf numFmtId="166" fontId="4" fillId="5" borderId="5" xfId="0" applyNumberFormat="1" applyFont="1" applyFill="1" applyBorder="1" applyAlignment="1">
      <alignment horizontal="center" vertical="center" wrapText="1"/>
    </xf>
    <xf numFmtId="166" fontId="4" fillId="5" borderId="7" xfId="0" applyNumberFormat="1" applyFont="1" applyFill="1" applyBorder="1" applyAlignment="1">
      <alignment horizontal="center" vertical="center" wrapText="1"/>
    </xf>
    <xf numFmtId="166" fontId="4" fillId="5" borderId="8" xfId="0" applyNumberFormat="1" applyFont="1" applyFill="1" applyBorder="1" applyAlignment="1">
      <alignment horizontal="center" vertical="center" wrapText="1"/>
    </xf>
    <xf numFmtId="6" fontId="8" fillId="16" borderId="6" xfId="0" applyNumberFormat="1" applyFont="1" applyFill="1" applyBorder="1" applyAlignment="1">
      <alignment horizontal="center" vertical="center" wrapText="1"/>
    </xf>
    <xf numFmtId="8" fontId="8" fillId="16" borderId="6" xfId="0" applyNumberFormat="1" applyFont="1" applyFill="1" applyBorder="1" applyAlignment="1">
      <alignment horizontal="center" vertical="center" wrapText="1"/>
    </xf>
    <xf numFmtId="8" fontId="8" fillId="16" borderId="5" xfId="0" applyNumberFormat="1" applyFont="1" applyFill="1" applyBorder="1" applyAlignment="1">
      <alignment horizontal="center" vertical="center" wrapText="1"/>
    </xf>
    <xf numFmtId="8" fontId="8" fillId="16" borderId="7" xfId="0" applyNumberFormat="1" applyFont="1" applyFill="1" applyBorder="1" applyAlignment="1">
      <alignment horizontal="center" vertical="center" wrapText="1"/>
    </xf>
    <xf numFmtId="8" fontId="8" fillId="16" borderId="8" xfId="0" applyNumberFormat="1" applyFont="1" applyFill="1" applyBorder="1" applyAlignment="1">
      <alignment horizontal="center" vertical="center" wrapText="1"/>
    </xf>
  </cellXfs>
  <cellStyles count="5">
    <cellStyle name="Celda de comprobación" xfId="3" builtinId="23"/>
    <cellStyle name="Moneda" xfId="1" builtinId="4"/>
    <cellStyle name="Moneda [0] 2" xfId="4" xr:uid="{4599594A-750B-450E-84BB-DB553949E7C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microsoft.com/office/2017/10/relationships/person" Target="persons/perso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767267" cy="723493"/>
    <xdr:pic>
      <xdr:nvPicPr>
        <xdr:cNvPr id="2" name="Imagen 1">
          <a:extLst>
            <a:ext uri="{FF2B5EF4-FFF2-40B4-BE49-F238E27FC236}">
              <a16:creationId xmlns:a16="http://schemas.microsoft.com/office/drawing/2014/main" id="{BBB9DF87-14E3-4F1E-A079-1A3189E55A48}"/>
            </a:ext>
          </a:extLst>
        </xdr:cNvPr>
        <xdr:cNvPicPr>
          <a:picLocks noChangeAspect="1"/>
        </xdr:cNvPicPr>
      </xdr:nvPicPr>
      <xdr:blipFill>
        <a:blip xmlns:r="http://schemas.openxmlformats.org/officeDocument/2006/relationships" r:embed="rId1"/>
        <a:stretch>
          <a:fillRect/>
        </a:stretch>
      </xdr:blipFill>
      <xdr:spPr>
        <a:xfrm>
          <a:off x="0" y="0"/>
          <a:ext cx="1767267" cy="723493"/>
        </a:xfrm>
        <a:prstGeom prst="rect">
          <a:avLst/>
        </a:prstGeom>
      </xdr:spPr>
    </xdr:pic>
    <xdr:clientData/>
  </xdr:oneCellAnchor>
  <xdr:oneCellAnchor>
    <xdr:from>
      <xdr:col>0</xdr:col>
      <xdr:colOff>15938500</xdr:colOff>
      <xdr:row>0</xdr:row>
      <xdr:rowOff>76200</xdr:rowOff>
    </xdr:from>
    <xdr:ext cx="1603221" cy="711542"/>
    <xdr:pic>
      <xdr:nvPicPr>
        <xdr:cNvPr id="3" name="Imagen 2">
          <a:extLst>
            <a:ext uri="{FF2B5EF4-FFF2-40B4-BE49-F238E27FC236}">
              <a16:creationId xmlns:a16="http://schemas.microsoft.com/office/drawing/2014/main" id="{CF678231-D718-4D86-8720-EDC8A453DE57}"/>
            </a:ext>
          </a:extLst>
        </xdr:cNvPr>
        <xdr:cNvPicPr>
          <a:picLocks noChangeAspect="1"/>
        </xdr:cNvPicPr>
      </xdr:nvPicPr>
      <xdr:blipFill>
        <a:blip xmlns:r="http://schemas.openxmlformats.org/officeDocument/2006/relationships" r:embed="rId2"/>
        <a:stretch>
          <a:fillRect/>
        </a:stretch>
      </xdr:blipFill>
      <xdr:spPr>
        <a:xfrm>
          <a:off x="782320" y="76200"/>
          <a:ext cx="1603221" cy="71154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42509</xdr:colOff>
      <xdr:row>0</xdr:row>
      <xdr:rowOff>88289</xdr:rowOff>
    </xdr:from>
    <xdr:to>
      <xdr:col>32</xdr:col>
      <xdr:colOff>0</xdr:colOff>
      <xdr:row>5</xdr:row>
      <xdr:rowOff>88289</xdr:rowOff>
    </xdr:to>
    <xdr:sp macro="" textlink="">
      <xdr:nvSpPr>
        <xdr:cNvPr id="2" name="Rectángulo redondeado 1">
          <a:extLst>
            <a:ext uri="{FF2B5EF4-FFF2-40B4-BE49-F238E27FC236}">
              <a16:creationId xmlns:a16="http://schemas.microsoft.com/office/drawing/2014/main" id="{3A3BB7F7-7CD4-4FA4-95F3-0F4A7CA6470B}"/>
            </a:ext>
          </a:extLst>
        </xdr:cNvPr>
        <xdr:cNvSpPr/>
      </xdr:nvSpPr>
      <xdr:spPr>
        <a:xfrm>
          <a:off x="42509" y="88289"/>
          <a:ext cx="63653071" cy="739140"/>
        </a:xfrm>
        <a:prstGeom prst="roundRect">
          <a:avLst/>
        </a:prstGeom>
        <a:solidFill>
          <a:sysClr val="window" lastClr="FFFFFF"/>
        </a:solidFill>
        <a:ln w="2222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292100</xdr:colOff>
      <xdr:row>0</xdr:row>
      <xdr:rowOff>152400</xdr:rowOff>
    </xdr:from>
    <xdr:to>
      <xdr:col>1</xdr:col>
      <xdr:colOff>103567</xdr:colOff>
      <xdr:row>4</xdr:row>
      <xdr:rowOff>164693</xdr:rowOff>
    </xdr:to>
    <xdr:pic>
      <xdr:nvPicPr>
        <xdr:cNvPr id="3" name="Imagen 2">
          <a:extLst>
            <a:ext uri="{FF2B5EF4-FFF2-40B4-BE49-F238E27FC236}">
              <a16:creationId xmlns:a16="http://schemas.microsoft.com/office/drawing/2014/main" id="{4259F351-D287-4FDF-A1BA-52BEEA02DC26}"/>
            </a:ext>
          </a:extLst>
        </xdr:cNvPr>
        <xdr:cNvPicPr>
          <a:picLocks noChangeAspect="1"/>
        </xdr:cNvPicPr>
      </xdr:nvPicPr>
      <xdr:blipFill>
        <a:blip xmlns:r="http://schemas.openxmlformats.org/officeDocument/2006/relationships" r:embed="rId1"/>
        <a:stretch>
          <a:fillRect/>
        </a:stretch>
      </xdr:blipFill>
      <xdr:spPr>
        <a:xfrm>
          <a:off x="292100" y="152400"/>
          <a:ext cx="1769807" cy="538073"/>
        </a:xfrm>
        <a:prstGeom prst="rect">
          <a:avLst/>
        </a:prstGeom>
      </xdr:spPr>
    </xdr:pic>
    <xdr:clientData/>
  </xdr:twoCellAnchor>
  <xdr:oneCellAnchor>
    <xdr:from>
      <xdr:col>28</xdr:col>
      <xdr:colOff>1403223</xdr:colOff>
      <xdr:row>0</xdr:row>
      <xdr:rowOff>156325</xdr:rowOff>
    </xdr:from>
    <xdr:ext cx="3939452" cy="593018"/>
    <xdr:pic>
      <xdr:nvPicPr>
        <xdr:cNvPr id="4" name="Imagen 2">
          <a:extLst>
            <a:ext uri="{FF2B5EF4-FFF2-40B4-BE49-F238E27FC236}">
              <a16:creationId xmlns:a16="http://schemas.microsoft.com/office/drawing/2014/main" id="{C91A6ABF-3F6F-4E85-B198-CDA1DB13B22C}"/>
            </a:ext>
          </a:extLst>
        </xdr:cNvPr>
        <xdr:cNvPicPr>
          <a:picLocks noChangeAspect="1"/>
        </xdr:cNvPicPr>
      </xdr:nvPicPr>
      <xdr:blipFill>
        <a:blip xmlns:r="http://schemas.openxmlformats.org/officeDocument/2006/relationships" r:embed="rId2"/>
        <a:stretch>
          <a:fillRect/>
        </a:stretch>
      </xdr:blipFill>
      <xdr:spPr>
        <a:xfrm>
          <a:off x="57355794" y="156325"/>
          <a:ext cx="3939452" cy="59301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mongait\AppData\Local\Microsoft\Windows\Temporary%20Internet%20Files\Content.Outlook\PWTGWUBG\FMF2016_Formatocapacidades_AR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d.docs.live.net/958bd3b3218e229f/Escritorio/Plan%20de%20Acci&#243;n%20Anual%202024.xlsx" TargetMode="External"/><Relationship Id="rId1" Type="http://schemas.openxmlformats.org/officeDocument/2006/relationships/externalLinkPath" Target="https://d.docs.live.net/958bd3b3218e229f/Escritorio/Plan%20de%20Acci&#243;n%20Anual%20202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 Id="rId1" Type="http://schemas.openxmlformats.org/officeDocument/2006/relationships/externalLinkPath" Target="https://mintic.sharepoint.com/sites/GrupoPlaneacinEstratgica/Documentos%20compartidos/General/DOCUMENTOS%20GITPS/03%20PES-PEI/2023/pes%202023/SEGUIMIENTO%202023/PES%20PEI%204T%20PARA%20TRABAJAR%20DIARIO%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mada"/>
      <sheetName val="enunciados"/>
    </sheetNames>
    <sheetDataSet>
      <sheetData sheetId="0"/>
      <sheetData sheetId="1">
        <row r="4">
          <cell r="A4" t="str">
            <v>Fuegos</v>
          </cell>
        </row>
        <row r="5">
          <cell r="A5" t="str">
            <v>Inteligencia</v>
          </cell>
        </row>
        <row r="6">
          <cell r="A6" t="str">
            <v>Mando_y_Control</v>
          </cell>
        </row>
        <row r="7">
          <cell r="A7" t="str">
            <v>Movimiento_y_Maniobra</v>
          </cell>
        </row>
        <row r="8">
          <cell r="A8" t="str">
            <v>Protección</v>
          </cell>
        </row>
        <row r="9">
          <cell r="A9" t="str">
            <v>Sostenimiento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
      <sheetName val="Explicación Hoja 1"/>
      <sheetName val="1. Iniciativas"/>
      <sheetName val="Explicación Hoja 2"/>
      <sheetName val="2. Proyectos e indicadores"/>
    </sheetNames>
    <sheetDataSet>
      <sheetData sheetId="0"/>
      <sheetData sheetId="1"/>
      <sheetData sheetId="2">
        <row r="8">
          <cell r="E8" t="str">
            <v>E1-L1-2000</v>
          </cell>
          <cell r="F8" t="str">
            <v>Ampliación Programa de Telecomunicaciones Sociales Nacional</v>
          </cell>
          <cell r="G8" t="str">
            <v>Garantizar la culminación del despliegue de la red de alta velocidad y la oferta de conectividad asociada, conforme lo previsto en el Documento CONPES 3769 de 2013.</v>
          </cell>
          <cell r="H8" t="str">
            <v>01. Planeación Institucional.</v>
          </cell>
          <cell r="I8" t="str">
            <v>9.c. Aumentar de forma significativa el acceso a la tecnología de la información y las comunicaciones y esforzarse por facilitar el acceso universal y asequible a Internet en los países menos adelantados a más tardar en 2020 (Mintic-Líder).</v>
          </cell>
          <cell r="J8" t="str">
            <v>Ampliación Programa de Telecomunicaciones Sociales Nacional</v>
          </cell>
          <cell r="K8">
            <v>283906651498</v>
          </cell>
        </row>
        <row r="9">
          <cell r="E9" t="str">
            <v>E1-L1-3000</v>
          </cell>
          <cell r="F9" t="str">
            <v>Masificación de Accesos</v>
          </cell>
          <cell r="G9" t="str">
            <v>Contribuir al cierre de la brecha digital mediante el despliegue de accesos de última milla en condiciones asequibles</v>
          </cell>
          <cell r="H9" t="str">
            <v>01. Planeación Institucional.</v>
          </cell>
          <cell r="I9" t="str">
            <v>9.c. Aumentar de forma significativa el acceso a la tecnología de la información y las comunicaciones y esforzarse por facilitar el acceso universal y asequible a Internet en los países menos adelantados a más tardar en 2020 (Mintic-Líder).</v>
          </cell>
          <cell r="J9" t="str">
            <v>Desarrollo Masificación Acceso a Internet  Nacional</v>
          </cell>
          <cell r="K9">
            <v>714250524510</v>
          </cell>
        </row>
        <row r="10">
          <cell r="E10" t="str">
            <v>E1-L1-4000</v>
          </cell>
          <cell r="F10" t="str">
            <v>Implementación Soluciones de Acceso Comunitario a las Tecnologías de la Información y las Comunicaciones Nacional</v>
          </cell>
          <cell r="G10" t="str">
            <v>Garantizar las condiciones para la universalización del acceso a Internet en Zonas rurales</v>
          </cell>
          <cell r="H10" t="str">
            <v>01. Planeación Institucional.</v>
          </cell>
          <cell r="I10" t="str">
            <v>9.c. Aumentar de forma significativa el acceso a la tecnología de la información y las comunicaciones y esforzarse por facilitar el acceso universal y asequible a Internet en los países menos adelantados a más tardar en 2020 (Mintic-Líder).</v>
          </cell>
          <cell r="J10" t="str">
            <v>Implementación Soluciones de Acceso Comunitario a las Tecnologías de la Información y las Comunicaciones  Nacional</v>
          </cell>
          <cell r="K10">
            <v>632868882275</v>
          </cell>
        </row>
        <row r="11">
          <cell r="E11" t="str">
            <v>E1-L1-5000</v>
          </cell>
          <cell r="F11" t="str">
            <v>Gestión integral de espectro para el incremento del bienestar social</v>
          </cell>
          <cell r="G11" t="str">
            <v>Implementar las acciones encaminadas a fortalecer la planeación, la alineación internacional, la atribución, la gestión técnica, la vigilancia, inspección y control de este recurso; así como también ejecutar programas de investigación, innovación y divulgación del conocimiento en espectro radioeléctrico para la apropiación por parte de los grupos de valor y partes interesadas para contribuir con el desarrollo de las comunicaciones, la maximización del bienestar y la calidad de vida de los colombianos.</v>
          </cell>
          <cell r="H11" t="str">
            <v>01. Planeación Institucional.</v>
          </cell>
          <cell r="I11" t="str">
            <v>*ODS 4: Educación de calidad *ODS 8: Trabajo decente y desarrollo económico *ODS 9: Industria, innovación e infraestructura *ODS 10: Reducción de las desigualdades *ODS 11: Ciudades y comunidades sostenibles *ODS 16: Paz, justicia e instituciones sólidas *ODS 17: Alianza para lograr los objetivos</v>
          </cell>
          <cell r="J11" t="str">
            <v>No Aplica</v>
          </cell>
          <cell r="K11" t="str">
            <v>No Aplica</v>
          </cell>
        </row>
        <row r="12">
          <cell r="E12" t="str">
            <v>E1-L1-7000</v>
          </cell>
          <cell r="F12" t="str">
            <v>Fortalecimiento del sector TIC y Postal</v>
          </cell>
          <cell r="G12" t="str">
            <v>Generar lineamientos de política y estrategias enfocadas a mejorar la competitividad del sector, contribuyendo a la disminución de la brecha digital e implementando planes sectoriales de modernización, simplificación normativa y eliminación de barreras de entrada.</v>
          </cell>
          <cell r="H12" t="str">
            <v>01. Planeación Institucional.</v>
          </cell>
          <cell r="I12" t="str">
            <v>9.c. Aumentar de forma significativa el acceso a la tecnología de la información y las comunicaciones y esforzarse por facilitar el acceso universal y asequible a Internet en los países menos adelantados a más tardar en 2020 (Mintic-Líder).</v>
          </cell>
          <cell r="J12" t="str">
            <v>Fortalecimiento de Políticas Sectoriales para el Desarrollo de la Industria de Comunicaciones Nacional</v>
          </cell>
          <cell r="K12">
            <v>11814438981</v>
          </cell>
        </row>
        <row r="13">
          <cell r="E13" t="str">
            <v>E1-L1-8000</v>
          </cell>
          <cell r="F13" t="str">
            <v>Control integral de las decisiones en segunda instancia en los servicios de comunicaciones (Móvil/ no móvil), postal, radiodifusión sonora y televisión.</v>
          </cell>
          <cell r="G13" t="str">
            <v xml:space="preserve">Resolver los recursos de apelación presentados por los vigilados. </v>
          </cell>
          <cell r="H13" t="str">
            <v>01. Planeación Institucional.</v>
          </cell>
          <cell r="I13" t="str">
            <v>No aplica</v>
          </cell>
          <cell r="J13" t="str">
            <v>Fortalecimiento y modernización del modelo de inspección, vigilancia y control del sector TIC. Nacional</v>
          </cell>
          <cell r="K13">
            <v>354050000</v>
          </cell>
        </row>
        <row r="14">
          <cell r="E14" t="str">
            <v>E1-L2-1000</v>
          </cell>
          <cell r="F14" t="str">
            <v>Transformación Digital para la Productividad del Estado a través de la Política de Gobierno Digital</v>
          </cell>
          <cell r="G14" t="str">
            <v>Incrementar el nivel de Transformación Digital del Estado a través de planes, programas y proyectos que impulsen la Política de Gobierno Digital</v>
          </cell>
          <cell r="H14" t="str">
            <v>01. Planeación Institucional.</v>
          </cell>
          <cell r="I14" t="str">
            <v>ODS 17. Alianzas para lograr los objetivos</v>
          </cell>
          <cell r="J14" t="str">
            <v>Fortalecimiento de las Tecnologías de la Información y las Comunicaciones en las Entidades del Estado para la Transformación Digital</v>
          </cell>
          <cell r="K14">
            <v>210611190272</v>
          </cell>
        </row>
        <row r="15">
          <cell r="E15" t="str">
            <v>E1-L2-10000</v>
          </cell>
          <cell r="F15" t="str">
            <v>Fortalecimiento del Operador Postal Oficial</v>
          </cell>
          <cell r="G15" t="str">
            <v xml:space="preserve">Desarrollar estrategias que fortalezcan al Operador Postal como prestador de servicios que aporten al desarrollo del sector. </v>
          </cell>
          <cell r="H15" t="str">
            <v>01. Planeación Institucional.</v>
          </cell>
          <cell r="I15" t="str">
            <v>8. Trabajo decente y crecimiento económico
9. Industria, innovación e infraestructura
11. Ciudades y comunidades sostenibles</v>
          </cell>
          <cell r="J15" t="str">
            <v>No Aplica</v>
          </cell>
          <cell r="K15" t="str">
            <v>No Aplica</v>
          </cell>
        </row>
        <row r="16">
          <cell r="E16" t="str">
            <v>E1-L2-11000</v>
          </cell>
          <cell r="F16" t="str">
            <v>Fortalecimiento del Modelo Convergente de la Televisión Pública Regional y Nacional.</v>
          </cell>
          <cell r="G16" t="str">
            <v xml:space="preserve">Implementar  contenidos multiplataforma que fortalezcan la TV pública a través del conocimiento del entorno y análisis de las audiencias </v>
          </cell>
          <cell r="H16" t="str">
            <v>01. Planeación Institucional.</v>
          </cell>
          <cell r="I16" t="str">
            <v>Industria, Innovación e Infraestructura</v>
          </cell>
          <cell r="J16" t="str">
            <v>Fortalecimiento del Modelo Convergente de La Televisión Pública Regional y Nacional</v>
          </cell>
          <cell r="K16">
            <v>53523800000</v>
          </cell>
        </row>
        <row r="17">
          <cell r="E17" t="str">
            <v>E1-L2-12000</v>
          </cell>
          <cell r="F17" t="str">
            <v>Apoyo a operadores públicos del servicio de Televisión a nivel nacional-RTVC</v>
          </cell>
          <cell r="G17" t="str">
            <v>Aumentar la capacidad en la prestación del servicio público de televisión.</v>
          </cell>
          <cell r="H17" t="str">
            <v>01. Planeación Institucional.</v>
          </cell>
          <cell r="I17" t="str">
            <v>No Aplica</v>
          </cell>
          <cell r="J17" t="str">
            <v>No Aplica</v>
          </cell>
          <cell r="K17" t="str">
            <v>No Aplica</v>
          </cell>
        </row>
        <row r="18">
          <cell r="E18" t="str">
            <v>E1-L2-13000</v>
          </cell>
          <cell r="F18" t="str">
            <v>Contenidos digitales y/o convergentes en la plataforma RTVCPlay.</v>
          </cell>
          <cell r="G18" t="str">
            <v>Aumentar la producción y difusión de contenidos digitales y/o convergentes en la televisión y la radio pública nacional.</v>
          </cell>
          <cell r="H18" t="str">
            <v>01. Planeación Institucional.</v>
          </cell>
          <cell r="I18" t="str">
            <v>No Aplica</v>
          </cell>
          <cell r="J18" t="str">
            <v>No Aplica</v>
          </cell>
          <cell r="K18" t="str">
            <v>No Aplica</v>
          </cell>
        </row>
        <row r="19">
          <cell r="E19" t="str">
            <v>E1-L2-2000</v>
          </cell>
          <cell r="F19" t="str">
            <v xml:space="preserve"> Contribución a la consolidación digital del estado a través del aumento de las entidades vinculadas al ecosistema de información pública digital</v>
          </cell>
          <cell r="G19" t="str">
            <v xml:space="preserve"> Aumentar la vinculación de las entidades públicas al ecosistema de información pública digital</v>
          </cell>
          <cell r="H19" t="str">
            <v>01. Planeación Institucional.</v>
          </cell>
          <cell r="I19" t="str">
            <v>No Aplica</v>
          </cell>
          <cell r="J19" t="str">
            <v>No Aplica</v>
          </cell>
          <cell r="K19" t="str">
            <v>No Aplica</v>
          </cell>
        </row>
        <row r="20">
          <cell r="E20" t="str">
            <v>E1-L2-3000</v>
          </cell>
          <cell r="F20" t="str">
            <v>Capacidades para la resiliencia en Seguridad Digital</v>
          </cell>
          <cell r="G20" t="str">
            <v xml:space="preserve">Incrementar el conocimiento en materia de gestión de incidentes de Seguridad Digital en el país. </v>
          </cell>
          <cell r="H20" t="str">
            <v>01. Planeación Institucional.</v>
          </cell>
          <cell r="I20" t="str">
            <v>Industria innovación e infraestructura</v>
          </cell>
          <cell r="J20" t="str">
            <v>Fortalecimiento de las Capacidades de Prevención, Detección y Recuperación de Incidentes de Seguridad Digital de los Ciudadanos, del Sector Publico y del Sector Privado.  Nacional</v>
          </cell>
          <cell r="K20">
            <v>13165000000</v>
          </cell>
        </row>
        <row r="21">
          <cell r="E21" t="str">
            <v>E1-L2-4000</v>
          </cell>
          <cell r="F21" t="str">
            <v>Cultura de seguridad digital para prevención y preparación del estado colombiano</v>
          </cell>
          <cell r="G21" t="str">
            <v>Apoyar en la implementación del marco de gobernanza en materia de seguridad digital en Colombia</v>
          </cell>
          <cell r="H21" t="str">
            <v>01. Planeación Institucional.</v>
          </cell>
          <cell r="I21" t="str">
            <v>Industria innovación e infraestructura</v>
          </cell>
          <cell r="J21" t="str">
            <v>Fortalecimiento de las Capacidades de Prevención, Detección y Recuperación de Incidentes de Seguridad Digital de los Ciudadanos, del Sector Publico y del Sector Privado.  Nacional</v>
          </cell>
          <cell r="K21">
            <v>6335000000</v>
          </cell>
        </row>
        <row r="22">
          <cell r="E22" t="str">
            <v>E1-L2-5000</v>
          </cell>
          <cell r="F22" t="str">
            <v>Fortalecimiento de la radio pública nacional</v>
          </cell>
          <cell r="G22" t="str">
            <v>Fortalecer la radio pública, a través del despliegue de nueva infraestructura de estaciones y estudios de la red de la radio pública nacional operada por Radio Televisión Nacional de Colombia - RTVC</v>
          </cell>
          <cell r="H22" t="str">
            <v>01. Planeación Institucional.</v>
          </cell>
          <cell r="I22" t="str">
            <v>9.c. Aumentar de forma significativa el acceso a la tecnología de la información y las comunicaciones y esforzarse por facilitar el acceso universal y asequible a Internet en los países menos adelantados a más tardar en 2020 (Mintic-Líder).</v>
          </cell>
          <cell r="J22" t="str">
            <v>Fortalecimiento de la Radio Pública en el Territorio Nacional</v>
          </cell>
          <cell r="K22">
            <v>6119330472</v>
          </cell>
        </row>
        <row r="23">
          <cell r="E23" t="str">
            <v>E1-L2-6000</v>
          </cell>
          <cell r="F23" t="str">
            <v>Fortalecimiento integral de los operadores públicos del servicio de televisión nacional</v>
          </cell>
          <cell r="G23" t="str">
            <v xml:space="preserve">Fortalecer a los operadores públicos en las condiciones técnicas y operativas de la prestación del servicio de televisión </v>
          </cell>
          <cell r="H23" t="str">
            <v>01. Planeación Institucional.</v>
          </cell>
          <cell r="I23" t="str">
            <v>Industria, Innovación e Infraestructura</v>
          </cell>
          <cell r="J23" t="str">
            <v>Fortalecimiento Integral de los Operadores Públicos del Servicio de Televisión Nacional</v>
          </cell>
          <cell r="K23">
            <v>318042858314</v>
          </cell>
        </row>
        <row r="24">
          <cell r="E24" t="str">
            <v>E1-L2-7000</v>
          </cell>
          <cell r="F24" t="str">
            <v>Fortalecimiento de la Industria TI para la transformación productiva</v>
          </cell>
          <cell r="G24" t="str">
            <v>Fortalecer la Industria Digital Nacional durante el cuatrienio, para que responda a las demandas de adopción de tecnologías digitales por parte de los sectores productivos consolidando a Colombia como un país desarrollador de productos y servicios digitales.</v>
          </cell>
          <cell r="H24" t="str">
            <v xml:space="preserve">18. Seguimiento y evaluación del desempeño institucional </v>
          </cell>
          <cell r="I24" t="str">
            <v>8.2  Lograr niveles más elevados de productividad económica mediante la diversificación, la modernización tecnológica y la innovación, entre otras cosas centrándose en los sectores con gran valor añadido y un uso intensivo de la mano de obra</v>
          </cell>
          <cell r="J24" t="str">
            <v>*Fortalecimiento de la Industria TI
*Fortalecimiento de la Economía Digital Nacional</v>
          </cell>
          <cell r="K24">
            <v>80781000000</v>
          </cell>
        </row>
        <row r="25">
          <cell r="E25" t="str">
            <v>E1-L2-8000</v>
          </cell>
          <cell r="F25" t="str">
            <v>Fortalecimiento de los contenidos audiovisuales de la televisión pública.</v>
          </cell>
          <cell r="G25" t="str">
            <v>Aumentar la oferta de contenidos audiovisuales con valor público que respondan a la identidad, necesidades y preferencias de los colombianos</v>
          </cell>
          <cell r="H25" t="str">
            <v>01. Planeación Institucional.</v>
          </cell>
          <cell r="I25" t="str">
            <v>No Aplica</v>
          </cell>
          <cell r="J25" t="str">
            <v>No Aplica</v>
          </cell>
          <cell r="K25" t="str">
            <v>No Aplica</v>
          </cell>
        </row>
        <row r="26">
          <cell r="E26" t="str">
            <v>E1-L2-9000</v>
          </cell>
          <cell r="F26" t="str">
            <v>Fortalecimiento de la programación de la radio pública</v>
          </cell>
          <cell r="G26" t="str">
            <v>Fortalecer las plataformas de las emisoras de la radio pública nacional a través de la realización de contenidos con valor público que generen identidad y auto representación</v>
          </cell>
          <cell r="H26" t="str">
            <v>01. Planeación Institucional.</v>
          </cell>
          <cell r="I26" t="str">
            <v>Industria, innovación e infraestructura
9.c. Aumentar de forma significativa el acceso a la tecnología de la información y las comunicaciones y esforzarse por facilitar el acceso universal y asequible a Internet en los países menos adelantados a más tardar en 2020 (MinTIC-Líder)</v>
          </cell>
          <cell r="J26" t="str">
            <v>No Aplica</v>
          </cell>
          <cell r="K26" t="str">
            <v>No Aplica</v>
          </cell>
        </row>
        <row r="27">
          <cell r="E27" t="str">
            <v>E1-L3-1000</v>
          </cell>
          <cell r="F27" t="str">
            <v>Apoyo financiero a Computadores para Educar (CPE)</v>
          </cell>
          <cell r="G27" t="str">
            <v>Realizar el Traslado de recursos y seguimiento a la ejecución  financiera destinada a la actividad para el desarrollo misional de Computadores para Educar CPE (Resolución de Transferencia).</v>
          </cell>
          <cell r="H27" t="str">
            <v>01. Planeación Institucional.</v>
          </cell>
          <cell r="I27" t="str">
            <v>9.c. Aumentar de forma significativa el acceso a la tecnología de la información y las comunicaciones y esforzarse por facilitar el acceso universal y asequible a Internet en los países menos adelantados a más tardar en 2020 (Mintic-Líder).</v>
          </cell>
          <cell r="J27" t="str">
            <v xml:space="preserve">Apoyo financiero para el programa computadores para educar </v>
          </cell>
          <cell r="K27">
            <v>140000000000</v>
          </cell>
        </row>
        <row r="28">
          <cell r="E28" t="str">
            <v>E1-L3-2000</v>
          </cell>
          <cell r="F28" t="str">
            <v>Facilitar el acceso y uso de las tecnologías de la información y las comunicaciones en todo el territorio nacional Computadores para Educar</v>
          </cell>
          <cell r="G28" t="str">
            <v>Incremento en la  dotación de terminales de cómputo y capacitación de docentes en sedes educativas oficiales a nivel nacional y Recuperación de equipos de cómputo obsoletos existentes en las sedes educativas oficiales a nivel nacional</v>
          </cell>
          <cell r="H28" t="str">
            <v>01. Planeación Institucional.</v>
          </cell>
          <cell r="I28" t="str">
            <v>No Aplica</v>
          </cell>
          <cell r="J28" t="str">
            <v>No Aplica</v>
          </cell>
          <cell r="K28" t="str">
            <v>No Aplica</v>
          </cell>
        </row>
        <row r="29">
          <cell r="E29" t="str">
            <v>E1-L3-3000</v>
          </cell>
          <cell r="F29" t="str">
            <v>Apropiación TIC para el Cambio</v>
          </cell>
          <cell r="G29" t="str">
            <v>Promover la apropiación masiva de las TIC a través del diseño e implementación de estrategias incluyentes y con enfoque diferencial que permitan fomentar y fortalecer las habilidades digitales de los colombianos para que logren un mayor nivel de uso de la tecnología.</v>
          </cell>
          <cell r="H29" t="str">
            <v>01. Planeación Institucional.</v>
          </cell>
          <cell r="I29" t="str">
            <v>9.c. Aumentar significativamente el acceso a la tecnología de la información y las comunicaciones y esforzarse por proporcionar acceso universal y asequible a Internet en los países menos adelantados de aquí a 2020.
4.4  De aquí a 2030, aumentar considerablemente el número de jóvenes y adultos que tienen las competencias necesarias, en particular técnicas y profesionales, para acceder al empleo, el trabajo decente y el emprendimiento.
5.b  Mejorar el uso de la tecnología instrumental, en particular la tecnología de la información y las comunicaciones, para promover el empoderamiento de las mujeres</v>
          </cell>
          <cell r="J29" t="str">
            <v>*Servicio de Asistencia, Capacitación y Apoyo para el Uso y Apropiación de las TIC, con Enfoque Diferencial y en Beneficio de la Comunidad para Participar en la Economía Digital.  Nacional
*Servicio de Asistencia, Capacitación y Apoyo para el Uso y Apropiación de las TIC, con Enfoque Diferencial y en Beneficio de la Comunidad para Participar en la Economía Digital.  Nacional</v>
          </cell>
          <cell r="K29">
            <v>32972071348</v>
          </cell>
        </row>
        <row r="30">
          <cell r="E30" t="str">
            <v>E1-L3-4000</v>
          </cell>
          <cell r="F30" t="str">
            <v>Internet Seguro y Responsable</v>
          </cell>
          <cell r="G30" t="str">
            <v>Fomentar el desarrollo de nuevas ciudadanías digitales promoviendo el uso seguro y responsable de las Tecnologías de la Información y Comunicación (TIC), impulsando así la adopción progresiva y efectiva de herramientas digitales para el crecimiento y la evolución en diversos sectores.</v>
          </cell>
          <cell r="H30" t="str">
            <v>01. Planeación Institucional.</v>
          </cell>
          <cell r="I30" t="str">
            <v>9.c. Aumentar significativamente el acceso a la tecnología de la información y las comunicaciones y esforzarse por proporcionar acceso universal y asequible a Internet en los países menos adelantados de aquí a 2020.</v>
          </cell>
          <cell r="J30" t="str">
            <v>Servicio de Asistencia, Capacitación y Apoyo para el Uso y Apropiación de las TIC, con Enfoque Diferencial y en Beneficio de la Comunidad para Participar en la Economía Digital.  Nacional</v>
          </cell>
          <cell r="K30">
            <v>8824700000</v>
          </cell>
        </row>
        <row r="31">
          <cell r="E31" t="str">
            <v>E1-L3-5000</v>
          </cell>
          <cell r="F31" t="str">
            <v>Desarrollo de habilidades digitales para la vida</v>
          </cell>
          <cell r="G31" t="str">
            <v>Aportar a la democratización de las TIC para desarrollar una sociedad del conocimiento y la tecnología durante el cuatrienio, a través de la  transformación digital y la formación de colombianos en habilidades TI para lograr el cambio que el país necesita.</v>
          </cell>
          <cell r="H31" t="str">
            <v>01. Planeación Institucional.</v>
          </cell>
          <cell r="I31" t="str">
            <v>4.4  De aquí a 2030, aumentar considerablemente el número de jóvenes y adultos que tienen las competencias necesarias, en particular técnicas y profesionales, para acceder al empleo, el trabajo decente y el emprendimiento
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v>
          </cell>
          <cell r="J31" t="str">
            <v>*Fortalecimiento de la Industria TI
*Fortalecimiento de la Economía Digital Nacional</v>
          </cell>
          <cell r="K31">
            <v>260000000000</v>
          </cell>
        </row>
        <row r="32">
          <cell r="E32" t="str">
            <v>E2-D1-1000</v>
          </cell>
          <cell r="F32" t="str">
            <v>Gestión adecuada del talento humano dentro del ciclo de vida del servidor público para cumplimiento de las metas establecidas de la entidad.</v>
          </cell>
          <cell r="G32" t="str">
            <v>Implementar el Plan Estratégico de Talento Humano para el fortalecimiento de la cultura organizacional del Ministerio para las Tecnologías, Información y las Comunicaciones en el marco del ciclo de vida del servidor público.</v>
          </cell>
          <cell r="H32" t="str">
            <v>04. Talento Humano.
05. Integridad</v>
          </cell>
          <cell r="I32" t="str">
            <v>No Aplica</v>
          </cell>
          <cell r="J32" t="str">
            <v>Modernización de la Gestión Institucional del Ministerio TIC Bogotá</v>
          </cell>
          <cell r="K32">
            <v>1869290280</v>
          </cell>
        </row>
        <row r="33">
          <cell r="E33" t="str">
            <v>E2-D2-1000</v>
          </cell>
          <cell r="F33" t="str">
            <v>Estrategia y operación de tecnología para lograr una transformación digital con enfoque social y democrático en la entidad</v>
          </cell>
          <cell r="G33" t="str">
            <v>Definir e implementar una arquitectura tecnológica que permita optimizar, disponer y mantener los servicios de tecnología que apoyan la operación del ministerio, apropiando modelos y tecnologías de nueva generación dentro de las vigencias de 2023 a 2026</v>
          </cell>
          <cell r="H33" t="str">
            <v xml:space="preserve">01.Planeación Institucional 
11.Gobierno digital 
12. Seguridad digital </v>
          </cell>
          <cell r="I33" t="str">
            <v>No Aplica</v>
          </cell>
          <cell r="J33" t="str">
            <v>Fortalecimiento del Portafolio de Servicios de Tecnologías de Información para la Transformación Digital</v>
          </cell>
          <cell r="K33">
            <v>59071210998</v>
          </cell>
        </row>
        <row r="34">
          <cell r="E34" t="str">
            <v>E2-D2-2000</v>
          </cell>
          <cell r="F34" t="str">
            <v>Programación y seguimiento de ingresos, así como el monitoreo continuo de la ejecución presupuestal y contractual del Fondo Único de TIC</v>
          </cell>
          <cell r="G34" t="str">
            <v>Fortalecer el seguimiento de los ingresos y gastos del Fondo Único de TIC en el marco de la integridad y pertinencia requerida</v>
          </cell>
          <cell r="H34" t="str">
            <v>02. Gestión presupuestal y eficiencia del gasto público.</v>
          </cell>
          <cell r="I34" t="str">
            <v>No Aplica</v>
          </cell>
          <cell r="J34" t="str">
            <v>Modernización de la Gestión Institucional del Ministerio TIC Bogotá</v>
          </cell>
          <cell r="K34">
            <v>919776000</v>
          </cell>
        </row>
        <row r="35">
          <cell r="E35" t="str">
            <v>E2-D2-3000</v>
          </cell>
          <cell r="F35" t="str">
            <v>Gestión adecuada de los recursos financieros Ministerio de TIC</v>
          </cell>
          <cell r="G35" t="str">
            <v>Garantizar el financiamiento y cumplimiento de los objetivos misionales, estratégicos y legales.</v>
          </cell>
          <cell r="H35" t="str">
            <v>02. Gestión presupuestal y eficiencia del gasto público.</v>
          </cell>
          <cell r="I35" t="str">
            <v>No Aplica</v>
          </cell>
          <cell r="J35" t="str">
            <v>No Aplica</v>
          </cell>
          <cell r="K35">
            <v>0</v>
          </cell>
        </row>
        <row r="36">
          <cell r="E36" t="str">
            <v>E2-D2-4000</v>
          </cell>
          <cell r="F36" t="str">
            <v>Gestión adecuada de los recursos Fondo Único de TIC</v>
          </cell>
          <cell r="G36" t="str">
            <v>Garantizar el financiamiento y cumplimiento de los objetivos misionales, estratégicos y legales.</v>
          </cell>
          <cell r="H36" t="str">
            <v xml:space="preserve">02. Gestión presupuestal y eficiencia del gasto público.
</v>
          </cell>
          <cell r="I36" t="str">
            <v>No Aplica</v>
          </cell>
          <cell r="J36" t="str">
            <v>Modernización de la Gestión Institucional del Ministerio TIC Bogotá</v>
          </cell>
          <cell r="K36">
            <v>2328384000</v>
          </cell>
        </row>
        <row r="37">
          <cell r="E37" t="str">
            <v>E2-D2-5000</v>
          </cell>
          <cell r="F37" t="str">
            <v>Fortalecimiento de la Gestión Documental en MinTIC</v>
          </cell>
          <cell r="G37" t="str">
            <v>Generar estrategias para consolidar la gestión documental con fines de conservación y preservación de los documentos producidos en el MINTIC.</v>
          </cell>
          <cell r="H37" t="str">
            <v xml:space="preserve">16. Gestión documental
</v>
          </cell>
          <cell r="I37" t="str">
            <v>No Aplica</v>
          </cell>
          <cell r="J37" t="str">
            <v>Conservación de la Información Histórica del Sector Tic. Bogotá</v>
          </cell>
          <cell r="K37">
            <v>19387309596</v>
          </cell>
        </row>
        <row r="38">
          <cell r="E38" t="str">
            <v>E2-D2-6000</v>
          </cell>
          <cell r="F38" t="str">
            <v>Gestión Contractual del MINTIC para una Contratación Pública Eficiente y Transparente</v>
          </cell>
          <cell r="G38" t="str">
            <v>Brindar a la entidad un soporte para los diferentes tramites en etapas del proceso de contratación</v>
          </cell>
          <cell r="H38" t="str">
            <v xml:space="preserve">03. Política de Compras y Contratación Pública </v>
          </cell>
          <cell r="I38" t="str">
            <v>No Aplica</v>
          </cell>
          <cell r="J38" t="str">
            <v>Modernización de la Gestión Institucional del Ministerio TIC Bogotá</v>
          </cell>
          <cell r="K38">
            <v>4588251120</v>
          </cell>
        </row>
        <row r="39">
          <cell r="E39" t="str">
            <v>E2-D3-1000</v>
          </cell>
          <cell r="F39" t="str">
            <v>Fortalecimiento de los mecanismos que generen confianza en la Institucionalidad y permiten la lucha contra la corrupción</v>
          </cell>
          <cell r="G39" t="str">
            <v>Fortalecer los mecanismos de lucha contra la corrupción a través de la divulgación activa de la información pública sin que medie solicitud alguna, respondiendo de buena fe, de manera adecuada, veraz, oportuna en lenguaje claro y gratuita a las solicitudes de acceso a la información pública</v>
          </cell>
          <cell r="H39" t="str">
            <v xml:space="preserve">06. Transparencia, acceso a la información pública y lucha contra la corrupción.
</v>
          </cell>
          <cell r="I39" t="str">
            <v>No Aplica</v>
          </cell>
          <cell r="J39" t="str">
            <v>Modernización de la Gestión Institucional del Ministerio TIC Bogotá</v>
          </cell>
          <cell r="K39">
            <v>444192000</v>
          </cell>
        </row>
        <row r="40">
          <cell r="E40" t="str">
            <v>E2-D3-2000</v>
          </cell>
          <cell r="F40" t="str">
            <v>Estrategia de divulgación y comunicaciones del MinTIC</v>
          </cell>
          <cell r="G40" t="str">
            <v>Diseñar e implementar la estrategia de comunicaciones que permitirá a la entidad informar e interactuar sobre los planes, programas, proyectos, y servicios a la ciudadanía.</v>
          </cell>
          <cell r="H40" t="str">
            <v>06. Transparencia, acceso a la información pública y lucha contra la corrupción.</v>
          </cell>
          <cell r="I40" t="str">
            <v>No Aplica</v>
          </cell>
          <cell r="J40" t="str">
            <v>Fortalecimiento de las estrategias de comunicación que incentiven el uso y apropiación de las TIC a lo largo del territorio Nacional</v>
          </cell>
          <cell r="K40">
            <v>17766640000</v>
          </cell>
        </row>
        <row r="41">
          <cell r="E41" t="str">
            <v>E2-D3-3000</v>
          </cell>
          <cell r="F41" t="str">
            <v>Fortalecimiento en la gestión internacional, según las necesidades que tengan de MINTIC</v>
          </cell>
          <cell r="G41" t="str">
            <v>Incentivar la cooperación internacional en apoyo a las iniciativas del Plan Estratégico, posicionando al Ministerio como líder regional en materia TIC</v>
          </cell>
          <cell r="H41" t="str">
            <v>15. Gestión del conocimiento y la innovación.</v>
          </cell>
          <cell r="I41" t="str">
            <v>No Aplica</v>
          </cell>
          <cell r="J41" t="str">
            <v>Modernización de la Gestión Institucional del Ministerio TIC Bogotá</v>
          </cell>
          <cell r="K41">
            <v>1327028800</v>
          </cell>
        </row>
        <row r="42">
          <cell r="E42" t="str">
            <v>E2-D3-4000</v>
          </cell>
          <cell r="F42" t="str">
            <v>Fortalecimiento de capacidades de los grupos con interés en temas TIC del país, orientado hacia el cierre de brecha digital regional.</v>
          </cell>
          <cell r="G42" t="str">
            <v>Fortalecer a través de asistencias técnicas, socializaciones, mesas de trabajo y atenciones en temas TIC, a los grupos de interés, para disminuir la brecha digital regional</v>
          </cell>
          <cell r="H42" t="str">
            <v xml:space="preserve">18. Seguimiento y evaluación del desempeño institucional </v>
          </cell>
          <cell r="I42" t="str">
            <v>No Aplica</v>
          </cell>
          <cell r="J42" t="str">
            <v>Ampliación del Acceso a la Oferta Institucional del Sector TIC para los Grupos de Interés y Entidades Territoriales a Nivel Nacional</v>
          </cell>
          <cell r="K42">
            <v>6212232791</v>
          </cell>
        </row>
        <row r="43">
          <cell r="E43" t="str">
            <v>E2-D3-5000</v>
          </cell>
          <cell r="F43" t="str">
            <v>Fortalecimiento de acciones institucionales diferenciadas para fomentar el uso y la apropiación de las TIC en comunidades étnicas, grupos comunitarios, victimas y/o colectivos sociales</v>
          </cell>
          <cell r="G43" t="str">
            <v>Promover la articulación y desarrollo de acciones institucionales que fomenten el uso y la apropiación de las TIC en grupos de especial protección tales como comunidades étnicas, grupos comunitarios, victimas y /o colectivos sociales</v>
          </cell>
          <cell r="H43" t="str">
            <v xml:space="preserve">18. Seguimiento y evaluación del desempeño institucional </v>
          </cell>
          <cell r="I43" t="str">
            <v>No Aplica</v>
          </cell>
          <cell r="J43" t="str">
            <v>*Ampliación del Acceso a la Oferta Institucional del Sector TIC para los Grupos de Interés y Entidades Territoriales a Nivel Nacional.               *Apoyo para el Fomento de Iniciativas TIC que Impulsen la Implementación de la Política Pública de Comunicaciones de y para los Pueblos Indígenas con la MPC</v>
          </cell>
          <cell r="K43">
            <v>17441543733</v>
          </cell>
        </row>
        <row r="44">
          <cell r="E44" t="str">
            <v>E2-D3-6000</v>
          </cell>
          <cell r="F44" t="str">
            <v>Gestión Jurídica integral para el cumplimiento de objetivos y funciones del MinTIC/Fondo Único TIC</v>
          </cell>
          <cell r="G44" t="str">
            <v>Definición de parámetros para la implementación de prácticas de mejora normativa en todos nuestros proyectos normativos y Propender por la unidad de criterio jurídico del Ministerio/Fondo Único de TIC y representar sus intereses judicial y extrajudicialmente.</v>
          </cell>
          <cell r="H44" t="str">
            <v>13. Defensa jurídica.
17. Mejora Normativa.</v>
          </cell>
          <cell r="I44" t="str">
            <v>No Aplica</v>
          </cell>
          <cell r="J44" t="str">
            <v>Modernización de la Gestión Institucional del Ministerio TIC Bogotá</v>
          </cell>
          <cell r="K44">
            <v>6457986340</v>
          </cell>
        </row>
        <row r="45">
          <cell r="E45" t="str">
            <v>E2-D3-7000</v>
          </cell>
          <cell r="F45" t="str">
            <v>Fortalecimiento del relacionamiento con los grupos de interés</v>
          </cell>
          <cell r="G45" t="str">
            <v>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v>
          </cell>
          <cell r="H45" t="str">
            <v>5. Integridad 
8. Servicio al ciudadano 
09. Participación ciudadana en la gestión pública.</v>
          </cell>
          <cell r="I45" t="str">
            <v>No Aplica</v>
          </cell>
          <cell r="J45" t="str">
            <v>Consolidación del Valor Compartido en el Mintic   Bogotá</v>
          </cell>
          <cell r="K45">
            <v>12262921030</v>
          </cell>
        </row>
        <row r="46">
          <cell r="E46" t="str">
            <v>E2-D4-1000</v>
          </cell>
          <cell r="F46" t="str">
            <v>Aseguramiento, asesoría y análisis basados en riesgos, con el fin de mejorar y proteger el valor de la Entidad</v>
          </cell>
          <cell r="G46" t="str">
            <v>Evaluar el cumplimiento de las metas, actividades y objetivos estratégicos de la entidad, el cumplimiento normativo, así como a los riesgos institucionales</v>
          </cell>
          <cell r="H46" t="str">
            <v>19. Control Interno.</v>
          </cell>
          <cell r="I46" t="str">
            <v>No Aplica</v>
          </cell>
          <cell r="J46" t="str">
            <v>Modernización de la Gestión Institucional del Ministerio TIC Bogotá</v>
          </cell>
          <cell r="K46">
            <v>1029120000</v>
          </cell>
        </row>
        <row r="47">
          <cell r="E47" t="str">
            <v>E2-D5-1000</v>
          </cell>
          <cell r="F47" t="str">
            <v>Fortalecimiento de las Capacidades Institucionales para Generar Valor Público</v>
          </cell>
          <cell r="G47" t="str">
            <v>Establecer lineamientos y estrategias para transformar continuamente la gestión institucional</v>
          </cell>
          <cell r="H47" t="str">
            <v xml:space="preserve">01. Planeación Institucional.
02. Gestión presupuestal y eficiencia del gasto público.
07. Fortalecimiento organizacional y simplificación de procesos. 
10. Racionalización de
 trámites 
11.Gobierno digital 
12. Seguridad Digital.
15. Gestión del conocimiento y la innovación.
15. Control Interno.
17.Gestión de la información estadística 
18. Seguimiento y evaluación del desempeño institucional.  </v>
          </cell>
          <cell r="I47" t="str">
            <v>No Aplica</v>
          </cell>
          <cell r="J47" t="str">
            <v>Modernización de la Gestión Institucional del Ministerio TIC Bogotá</v>
          </cell>
          <cell r="K47">
            <v>7372288312</v>
          </cell>
        </row>
        <row r="48">
          <cell r="E48" t="str">
            <v>E2-D5-2000</v>
          </cell>
          <cell r="F48" t="str">
            <v>Liderazgo en la generación de estadísticas y estudios del sector TIC</v>
          </cell>
          <cell r="G48" t="str">
            <v>Desarrollar proyectos que permitan la generación de estadísticas y el desarrollo de estudios del sector TIC</v>
          </cell>
          <cell r="H48" t="str">
            <v>06. Transparencia, acceso a la información pública y lucha contra la corrupción.
17.Gestión de la información estadística</v>
          </cell>
          <cell r="I48" t="str">
            <v>No Aplica</v>
          </cell>
          <cell r="J48" t="str">
            <v>Generación de Información Estadística del Sector Tic Nacional</v>
          </cell>
          <cell r="K48">
            <v>14971746119</v>
          </cell>
        </row>
        <row r="49">
          <cell r="E49" t="str">
            <v>E2-D5-3000</v>
          </cell>
          <cell r="F49" t="str">
            <v>Fortalecimiento de las capacidades Institucionales para la Seguridad y Privacidad de la Información.</v>
          </cell>
          <cell r="G49" t="str">
            <v>Establecer lineamientos y estrategias para fortalecer la confidencialidad, integridad, disponibilidad, autenticidad, privacidad y no repudio de la información que circula en el mapa de operación por procesos de la entidad.</v>
          </cell>
          <cell r="H49" t="str">
            <v>07. Fortalecimiento organizacional y simplificación de procesos.
11.Gobierno digital  
12. Seguridad Digital.
15. Gestión del conocimiento y la innovación.</v>
          </cell>
          <cell r="I49" t="str">
            <v>No Aplica</v>
          </cell>
          <cell r="J49" t="str">
            <v>Modernización de la Gestión Institucional del Ministerio TIC Bogotá</v>
          </cell>
          <cell r="K49">
            <v>3113261869.5890398</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LACION INDICADORES PNDD"/>
      <sheetName val="Información Indicadores PND"/>
      <sheetName val="Relación con iniciativas 2023"/>
      <sheetName val="codigos dep"/>
      <sheetName val="siif agregado a corte junio 23"/>
      <sheetName val="siif desagregado 23062023"/>
      <sheetName val="compromisos 23062023"/>
      <sheetName val="obligaciones23062023"/>
      <sheetName val="RP 2023-03-31"/>
      <sheetName val="1. Iniciativas-PA (2)"/>
      <sheetName val="EJEC JUNIO 30"/>
      <sheetName val="RP_30092023"/>
      <sheetName val="CONV"/>
      <sheetName val="HISTORIAL DE MODIF"/>
      <sheetName val="solicitud actuallizacion 4T"/>
      <sheetName val="EJEC SEPT 30"/>
      <sheetName val="SEMAFORO AVANCE PES VIG"/>
      <sheetName val="solicitud actuallizacion 4T (2)"/>
      <sheetName val="PEI PES CONSOLID DIC 2023"/>
      <sheetName val="Hoja1"/>
      <sheetName val="Hoja3"/>
      <sheetName val="Hoja4"/>
      <sheetName val="COMO DEBERIAMOS IR 3T"/>
      <sheetName val="GRAFICAS 2023"/>
      <sheetName val="Transformaciones PND"/>
      <sheetName val="PEI  1T"/>
      <sheetName val="PES 1T"/>
      <sheetName val="PEI 2T"/>
      <sheetName val="PES 2T"/>
      <sheetName val="PEI 3T"/>
      <sheetName val="PES 3T"/>
      <sheetName val="CIFRAS PES 2021"/>
      <sheetName val="Hoja2"/>
      <sheetName val="Datos transformados"/>
    </sheetNames>
    <sheetDataSet>
      <sheetData sheetId="0"/>
      <sheetData sheetId="1"/>
      <sheetData sheetId="2"/>
      <sheetData sheetId="3"/>
      <sheetData sheetId="4"/>
      <sheetData sheetId="5"/>
      <sheetData sheetId="6"/>
      <sheetData sheetId="7"/>
      <sheetData sheetId="8"/>
      <sheetData sheetId="9">
        <row r="16">
          <cell r="M16">
            <v>6050000000</v>
          </cell>
          <cell r="N16">
            <v>0</v>
          </cell>
        </row>
        <row r="21">
          <cell r="M21">
            <v>11416661327</v>
          </cell>
        </row>
        <row r="23">
          <cell r="M23">
            <v>378000000</v>
          </cell>
        </row>
      </sheetData>
      <sheetData sheetId="10"/>
      <sheetData sheetId="11"/>
      <sheetData sheetId="12"/>
      <sheetData sheetId="13"/>
      <sheetData sheetId="14"/>
      <sheetData sheetId="15">
        <row r="6">
          <cell r="C6">
            <v>0</v>
          </cell>
        </row>
        <row r="18">
          <cell r="C18">
            <v>11416661327</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persons/person.xml><?xml version="1.0" encoding="utf-8"?>
<personList xmlns="http://schemas.microsoft.com/office/spreadsheetml/2018/threadedcomments" xmlns:x="http://schemas.openxmlformats.org/spreadsheetml/2006/main">
  <person displayName="carolina monroy" id="{4AD6918C-7761-4D8E-BF03-5401596CEC04}" userId="958bd3b3218e229f" providerId="Windows Live"/>
  <person displayName="Ruth Carolina Monroy Cely" id="{73710E8E-D00B-45D5-B15B-DB025CA2EF30}" userId="S::rmonroy@mintic.gov.co::a6338a95-63f7-42fa-b168-1c141b5745c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44" dT="2024-01-23T19:46:16.12" personId="{4AD6918C-7761-4D8E-BF03-5401596CEC04}" id="{19EC695C-01D3-47A4-A205-3BF55777DF10}">
    <text>Se solicito al area soporte de la modificacion pptal y la inclusion de los dos propyectos de inversion</text>
  </threadedComment>
  <threadedComment ref="D48" dT="2023-07-14T14:28:55.22" personId="{73710E8E-D00B-45D5-B15B-DB025CA2EF30}" id="{571981F4-5FCB-4F6B-BC61-B1F3C3AD45E2}">
    <text xml:space="preserve">Reiterear como va a ser la articulacion </text>
  </threadedComment>
  <threadedComment ref="P48" dT="2024-01-23T19:57:26.77" personId="{4AD6918C-7761-4D8E-BF03-5401596CEC04}" id="{51FC8F2D-37A6-4548-819D-12A4EA29F301}">
    <text>Se modifica el nombre del producto con el fin de completitud en el mismo</text>
  </threadedComment>
  <threadedComment ref="V48" dT="2024-01-23T19:55:31.61" personId="{4AD6918C-7761-4D8E-BF03-5401596CEC04}" id="{6275DAA0-37FA-4BC5-9F4B-FCFB090755C5}">
    <text>Rezago en ejecucion meta 2024</text>
  </threadedComment>
  <threadedComment ref="B50" dT="2023-07-10T20:52:05.31" personId="{73710E8E-D00B-45D5-B15B-DB025CA2EF30}" id="{7521B178-B202-439B-B0DA-DA49780B53DA}">
    <text>AGENDAR REUNION CON ELLOS YA QUE ESTAN ASOCIANDO MAL EL CATALIZADOR EN EL ARCHIVO Q ELLOS ENVIAN "Desarrollar la sociedad del conocimiento y la tecnología" Y ES EL DE FORTALECIMIENTO</text>
  </threadedComment>
  <threadedComment ref="L50" dT="2024-01-23T19:50:46.27" personId="{4AD6918C-7761-4D8E-BF03-5401596CEC04}" id="{50561DEE-CE46-4F11-9E89-8B7AD2F604A2}">
    <text>Se solicito al area validar mediante oficio</text>
  </threadedComment>
  <threadedComment ref="L56" dT="2024-01-23T20:01:05.59" personId="{4AD6918C-7761-4D8E-BF03-5401596CEC04}" id="{55A117F6-3562-4A93-9FF4-9D81A5C119E4}">
    <text>Pendiente memorando con solicitudes 2024</text>
  </threadedComment>
  <threadedComment ref="M69" dT="2024-01-23T19:54:48.68" personId="{4AD6918C-7761-4D8E-BF03-5401596CEC04}" id="{B82669E9-AE94-4B79-B840-2CA03174E0A1}">
    <text xml:space="preserve">Area debe enviar validacion ene memorando de las modificaciones
</text>
  </threadedComment>
  <threadedComment ref="V77" dT="2024-01-23T14:24:02.33" personId="{4AD6918C-7761-4D8E-BF03-5401596CEC04}" id="{D5A5D92F-54EB-4737-8DC4-3A236B209F77}">
    <text xml:space="preserve">NO SE CUMPLIO EN 2023, NO SE PROGRAMA PARA 2024 PRO EN 2024 SE REPORTA COMO Rezago de 2023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4218F-BF2E-4AB3-A940-17EDB4F81BB7}">
  <sheetPr>
    <tabColor rgb="FF92D050"/>
  </sheetPr>
  <dimension ref="A1:A4"/>
  <sheetViews>
    <sheetView zoomScale="60" zoomScaleNormal="60" workbookViewId="0">
      <selection activeCell="D2" sqref="D2"/>
    </sheetView>
  </sheetViews>
  <sheetFormatPr baseColWidth="10" defaultColWidth="11.44140625" defaultRowHeight="14.4" x14ac:dyDescent="0.3"/>
  <cols>
    <col min="1" max="1" width="255.6640625" customWidth="1"/>
  </cols>
  <sheetData>
    <row r="1" spans="1:1" ht="91.2" customHeight="1" x14ac:dyDescent="0.3">
      <c r="A1" s="137"/>
    </row>
    <row r="2" spans="1:1" ht="408.6" customHeight="1" x14ac:dyDescent="0.3">
      <c r="A2" s="148" t="s">
        <v>364</v>
      </c>
    </row>
    <row r="3" spans="1:1" ht="311.25" customHeight="1" x14ac:dyDescent="0.3">
      <c r="A3" s="148"/>
    </row>
    <row r="4" spans="1:1" ht="408.6" customHeight="1" x14ac:dyDescent="0.3">
      <c r="A4" s="148"/>
    </row>
  </sheetData>
  <mergeCells count="1">
    <mergeCell ref="A2:A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91053-7017-443C-B14B-27ECDE0485B7}">
  <sheetPr>
    <tabColor rgb="FF92D050"/>
    <pageSetUpPr fitToPage="1"/>
  </sheetPr>
  <dimension ref="A1:AM101"/>
  <sheetViews>
    <sheetView tabSelected="1" view="pageBreakPreview" topLeftCell="P37" zoomScale="56" zoomScaleNormal="76" zoomScaleSheetLayoutView="56" workbookViewId="0">
      <selection activeCell="AD41" sqref="AD41"/>
    </sheetView>
  </sheetViews>
  <sheetFormatPr baseColWidth="10" defaultColWidth="11.44140625" defaultRowHeight="20.399999999999999" outlineLevelCol="1" x14ac:dyDescent="0.3"/>
  <cols>
    <col min="1" max="1" width="28.5546875" style="5" customWidth="1"/>
    <col min="2" max="2" width="43.88671875" style="5" customWidth="1"/>
    <col min="3" max="3" width="29.109375" style="5" customWidth="1"/>
    <col min="4" max="4" width="26.109375" style="5" customWidth="1"/>
    <col min="5" max="5" width="36.5546875" style="5" customWidth="1"/>
    <col min="6" max="6" width="33.5546875" style="5" customWidth="1"/>
    <col min="7" max="7" width="31.33203125" style="5" customWidth="1"/>
    <col min="8" max="8" width="29.44140625" style="5" customWidth="1"/>
    <col min="9" max="9" width="24.88671875" style="5" customWidth="1"/>
    <col min="10" max="10" width="40.5546875" style="133" customWidth="1"/>
    <col min="11" max="11" width="44.109375" style="133" customWidth="1"/>
    <col min="12" max="12" width="36.6640625" style="133" customWidth="1"/>
    <col min="13" max="13" width="31.44140625" style="133" customWidth="1"/>
    <col min="14" max="14" width="31.6640625" style="133" customWidth="1"/>
    <col min="15" max="15" width="43.5546875" style="133" customWidth="1"/>
    <col min="16" max="16" width="37.44140625" style="133" customWidth="1"/>
    <col min="17" max="17" width="67.6640625" style="135" customWidth="1"/>
    <col min="18" max="19" width="32.5546875" style="5" customWidth="1"/>
    <col min="20" max="20" width="28.109375" style="5" hidden="1" customWidth="1"/>
    <col min="21" max="21" width="35.44140625" style="5" customWidth="1"/>
    <col min="22" max="22" width="33.33203125" style="5" customWidth="1"/>
    <col min="23" max="23" width="21.88671875" style="5" customWidth="1"/>
    <col min="24" max="24" width="21.88671875" style="5" hidden="1" customWidth="1"/>
    <col min="25" max="25" width="21.88671875" style="5" customWidth="1"/>
    <col min="26" max="26" width="21.88671875" style="5" hidden="1" customWidth="1"/>
    <col min="27" max="27" width="21.88671875" style="5" customWidth="1"/>
    <col min="28" max="28" width="21.88671875" style="5" hidden="1" customWidth="1"/>
    <col min="29" max="29" width="29.88671875" style="5" customWidth="1" outlineLevel="1"/>
    <col min="30" max="30" width="21.88671875" style="5" customWidth="1"/>
    <col min="31" max="31" width="30.44140625" style="5" customWidth="1" outlineLevel="1"/>
    <col min="32" max="32" width="30.44140625" style="5" hidden="1" customWidth="1" outlineLevel="1"/>
    <col min="33" max="33" width="30.33203125" hidden="1" customWidth="1"/>
    <col min="34" max="36" width="36.5546875" style="4" hidden="1" customWidth="1"/>
    <col min="37" max="37" width="26.6640625" style="5" hidden="1" customWidth="1"/>
    <col min="38" max="38" width="55.88671875" style="5" customWidth="1"/>
    <col min="39" max="39" width="14.6640625" style="5" bestFit="1" customWidth="1"/>
    <col min="40" max="16384" width="11.44140625" style="5"/>
  </cols>
  <sheetData>
    <row r="1" spans="1:37" ht="22.2" customHeight="1" x14ac:dyDescent="0.3">
      <c r="A1" s="1"/>
      <c r="B1" s="1"/>
      <c r="C1" s="1"/>
      <c r="D1" s="1"/>
      <c r="E1" s="1"/>
      <c r="F1" s="1"/>
      <c r="G1" s="1"/>
      <c r="H1" s="1"/>
      <c r="I1" s="1"/>
      <c r="J1" s="2"/>
      <c r="K1" s="2"/>
      <c r="L1" s="2"/>
      <c r="M1" s="2"/>
      <c r="N1" s="2"/>
      <c r="O1" s="2"/>
      <c r="P1" s="2"/>
      <c r="Q1" s="3"/>
      <c r="R1" s="1"/>
      <c r="S1" s="1"/>
      <c r="T1" s="1"/>
      <c r="U1" s="1"/>
      <c r="V1" s="1"/>
      <c r="W1" s="1"/>
      <c r="X1" s="1"/>
      <c r="Y1" s="1"/>
      <c r="Z1" s="1"/>
      <c r="AA1" s="1"/>
      <c r="AB1" s="1"/>
      <c r="AC1" s="1"/>
      <c r="AD1" s="1"/>
      <c r="AE1" s="1"/>
      <c r="AF1" s="1"/>
      <c r="AJ1" s="4" t="e">
        <f>VLOOKUP(AJ10,'[3]1. Iniciativas'!$E$8:$K$49,7,0)</f>
        <v>#N/A</v>
      </c>
    </row>
    <row r="2" spans="1:37" ht="4.95" customHeight="1" x14ac:dyDescent="0.3">
      <c r="A2" s="1"/>
      <c r="B2" s="1"/>
      <c r="C2" s="1"/>
      <c r="D2" s="1"/>
      <c r="E2" s="1"/>
      <c r="F2" s="1"/>
      <c r="G2" s="1"/>
      <c r="H2" s="1"/>
      <c r="I2" s="1"/>
      <c r="J2" s="2"/>
      <c r="K2" s="2"/>
      <c r="L2" s="2"/>
      <c r="M2" s="2"/>
      <c r="N2" s="2"/>
      <c r="O2" s="2"/>
      <c r="P2" s="2"/>
      <c r="Q2" s="3"/>
      <c r="R2" s="1"/>
      <c r="S2" s="1"/>
      <c r="T2" s="1"/>
      <c r="U2" s="1"/>
      <c r="V2" s="1"/>
      <c r="W2" s="1"/>
      <c r="X2" s="1"/>
      <c r="Y2" s="1"/>
      <c r="Z2" s="1"/>
      <c r="AA2" s="1"/>
      <c r="AB2" s="1"/>
      <c r="AC2" s="1"/>
      <c r="AD2" s="1"/>
      <c r="AE2" s="1"/>
      <c r="AF2" s="1"/>
    </row>
    <row r="3" spans="1:37" ht="1.2" customHeight="1" x14ac:dyDescent="0.3">
      <c r="A3" s="1"/>
      <c r="B3" s="1"/>
      <c r="C3" s="1"/>
      <c r="D3" s="1"/>
      <c r="E3" s="1"/>
      <c r="F3" s="1"/>
      <c r="G3" s="1"/>
      <c r="H3" s="1"/>
      <c r="I3" s="1"/>
      <c r="J3" s="2"/>
      <c r="K3" s="2"/>
      <c r="L3" s="2"/>
      <c r="M3" s="2"/>
      <c r="N3" s="2"/>
      <c r="O3" s="2"/>
      <c r="P3" s="2"/>
      <c r="Q3" s="3"/>
      <c r="R3" s="1"/>
      <c r="S3" s="1"/>
      <c r="T3" s="1"/>
      <c r="U3" s="1"/>
      <c r="V3" s="1"/>
      <c r="W3" s="1"/>
      <c r="X3" s="1"/>
      <c r="Y3" s="1"/>
      <c r="Z3" s="1"/>
      <c r="AA3" s="1"/>
      <c r="AB3" s="1"/>
      <c r="AC3" s="1"/>
      <c r="AD3" s="1"/>
      <c r="AE3" s="1"/>
      <c r="AF3" s="1"/>
    </row>
    <row r="4" spans="1:37" ht="13.2" customHeight="1" x14ac:dyDescent="0.3">
      <c r="A4" s="1"/>
      <c r="B4" s="1"/>
      <c r="C4" s="1"/>
      <c r="D4" s="1"/>
      <c r="E4" s="1"/>
      <c r="F4" s="1"/>
      <c r="G4" s="1"/>
      <c r="H4" s="1"/>
      <c r="I4" s="1"/>
      <c r="J4" s="2"/>
      <c r="K4" s="2"/>
      <c r="L4" s="2"/>
      <c r="M4" s="2"/>
      <c r="N4" s="2"/>
      <c r="O4" s="2"/>
      <c r="P4" s="2"/>
      <c r="Q4" s="3"/>
      <c r="R4" s="1"/>
      <c r="S4" s="1"/>
      <c r="T4" s="1"/>
      <c r="U4" s="1"/>
      <c r="V4" s="1"/>
      <c r="W4" s="1"/>
      <c r="X4" s="1"/>
      <c r="Y4" s="1"/>
      <c r="Z4" s="1"/>
      <c r="AA4" s="1"/>
      <c r="AB4" s="1"/>
      <c r="AC4" s="1"/>
      <c r="AD4" s="1"/>
      <c r="AE4" s="1"/>
      <c r="AF4" s="1"/>
    </row>
    <row r="5" spans="1:37" ht="16.95" customHeight="1" x14ac:dyDescent="0.3">
      <c r="A5" s="1"/>
      <c r="B5" s="1"/>
      <c r="C5" s="1"/>
      <c r="D5" s="1"/>
      <c r="E5" s="1"/>
      <c r="F5" s="1"/>
      <c r="G5" s="1"/>
      <c r="H5" s="1"/>
      <c r="I5" s="1"/>
      <c r="J5" s="2"/>
      <c r="K5" s="2"/>
      <c r="L5" s="2"/>
      <c r="M5" s="2"/>
      <c r="N5" s="2"/>
      <c r="O5" s="2"/>
      <c r="P5" s="2"/>
      <c r="Q5" s="3"/>
      <c r="R5" s="1"/>
      <c r="S5" s="1"/>
      <c r="T5" s="1"/>
      <c r="U5" s="1"/>
      <c r="V5" s="1"/>
      <c r="W5" s="1"/>
      <c r="X5" s="1"/>
      <c r="Y5" s="1"/>
      <c r="Z5" s="1"/>
      <c r="AA5" s="1"/>
      <c r="AB5" s="1"/>
      <c r="AC5" s="1"/>
      <c r="AD5" s="1"/>
      <c r="AE5" s="1"/>
      <c r="AF5" s="1"/>
    </row>
    <row r="6" spans="1:37" ht="17.399999999999999" customHeight="1" x14ac:dyDescent="0.3">
      <c r="A6" s="6"/>
      <c r="B6" s="6"/>
      <c r="C6" s="6"/>
      <c r="D6" s="6"/>
      <c r="E6" s="6"/>
      <c r="F6" s="6"/>
      <c r="G6" s="6"/>
      <c r="H6" s="6"/>
      <c r="I6" s="6"/>
      <c r="J6" s="7"/>
      <c r="K6" s="7"/>
      <c r="L6" s="7"/>
      <c r="M6" s="7"/>
      <c r="N6" s="7"/>
      <c r="O6" s="7"/>
      <c r="P6" s="7"/>
      <c r="Q6" s="8"/>
      <c r="R6" s="6"/>
      <c r="S6" s="6"/>
      <c r="T6" s="6"/>
      <c r="U6" s="6"/>
      <c r="V6" s="6"/>
      <c r="W6" s="6"/>
      <c r="X6" s="6"/>
      <c r="Y6" s="6"/>
      <c r="Z6" s="6"/>
      <c r="AA6" s="6"/>
      <c r="AB6" s="6"/>
      <c r="AC6" s="6"/>
      <c r="AD6" s="6"/>
      <c r="AE6" s="6"/>
      <c r="AF6" s="6"/>
    </row>
    <row r="7" spans="1:37" s="147" customFormat="1" ht="42.6" customHeight="1" x14ac:dyDescent="0.3">
      <c r="A7" s="152" t="s">
        <v>0</v>
      </c>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row>
    <row r="8" spans="1:37" s="11" customFormat="1" ht="30.6" customHeight="1" thickBot="1" x14ac:dyDescent="0.35">
      <c r="A8" s="9"/>
      <c r="B8" s="9"/>
      <c r="C8" s="9"/>
      <c r="D8" s="9"/>
      <c r="E8" s="10"/>
      <c r="I8" s="12"/>
      <c r="J8" s="158" t="s">
        <v>1</v>
      </c>
      <c r="K8" s="158"/>
      <c r="L8" s="13"/>
      <c r="M8" s="14"/>
      <c r="N8" s="15"/>
      <c r="P8" s="16"/>
      <c r="Q8" s="17"/>
      <c r="U8" s="159" t="s">
        <v>2</v>
      </c>
      <c r="V8" s="159"/>
      <c r="AC8" s="18"/>
      <c r="AD8" s="18"/>
      <c r="AI8" s="19"/>
      <c r="AJ8" s="19"/>
    </row>
    <row r="9" spans="1:37" s="25" customFormat="1" ht="40.950000000000003" customHeight="1" thickTop="1" x14ac:dyDescent="0.3">
      <c r="A9" s="20" t="s">
        <v>3</v>
      </c>
      <c r="B9" s="20" t="s">
        <v>4</v>
      </c>
      <c r="C9" s="20" t="s">
        <v>5</v>
      </c>
      <c r="D9" s="20" t="s">
        <v>6</v>
      </c>
      <c r="E9" s="20" t="s">
        <v>7</v>
      </c>
      <c r="F9" s="20" t="s">
        <v>8</v>
      </c>
      <c r="G9" s="20" t="s">
        <v>9</v>
      </c>
      <c r="H9" s="20" t="s">
        <v>10</v>
      </c>
      <c r="I9" s="20" t="s">
        <v>11</v>
      </c>
      <c r="J9" s="20" t="s">
        <v>12</v>
      </c>
      <c r="K9" s="20" t="s">
        <v>13</v>
      </c>
      <c r="L9" s="20" t="s">
        <v>14</v>
      </c>
      <c r="M9" s="20" t="s">
        <v>15</v>
      </c>
      <c r="N9" s="20" t="s">
        <v>16</v>
      </c>
      <c r="O9" s="20" t="s">
        <v>17</v>
      </c>
      <c r="P9" s="20" t="s">
        <v>18</v>
      </c>
      <c r="Q9" s="20" t="s">
        <v>19</v>
      </c>
      <c r="R9" s="20" t="s">
        <v>20</v>
      </c>
      <c r="S9" s="20" t="s">
        <v>21</v>
      </c>
      <c r="T9" s="20" t="s">
        <v>22</v>
      </c>
      <c r="U9" s="20" t="s">
        <v>23</v>
      </c>
      <c r="V9" s="20" t="s">
        <v>24</v>
      </c>
      <c r="W9" s="20" t="s">
        <v>25</v>
      </c>
      <c r="X9" s="20" t="s">
        <v>26</v>
      </c>
      <c r="Y9" s="20" t="s">
        <v>27</v>
      </c>
      <c r="Z9" s="20" t="s">
        <v>28</v>
      </c>
      <c r="AA9" s="20" t="s">
        <v>29</v>
      </c>
      <c r="AB9" s="20" t="s">
        <v>30</v>
      </c>
      <c r="AC9" s="20" t="s">
        <v>31</v>
      </c>
      <c r="AD9" s="20" t="s">
        <v>32</v>
      </c>
      <c r="AE9" s="20" t="s">
        <v>33</v>
      </c>
      <c r="AF9" s="21" t="s">
        <v>34</v>
      </c>
      <c r="AG9" s="22" t="s">
        <v>35</v>
      </c>
      <c r="AH9" s="20" t="s">
        <v>36</v>
      </c>
      <c r="AI9" s="23" t="s">
        <v>37</v>
      </c>
      <c r="AJ9" s="24" t="s">
        <v>38</v>
      </c>
      <c r="AK9" s="4" t="s">
        <v>39</v>
      </c>
    </row>
    <row r="10" spans="1:37" ht="61.2" x14ac:dyDescent="0.3">
      <c r="A10" s="153" t="s">
        <v>40</v>
      </c>
      <c r="B10" s="153" t="s">
        <v>41</v>
      </c>
      <c r="C10" s="153" t="s">
        <v>42</v>
      </c>
      <c r="D10" s="153" t="s">
        <v>43</v>
      </c>
      <c r="E10" s="153" t="s">
        <v>44</v>
      </c>
      <c r="F10" s="153" t="s">
        <v>45</v>
      </c>
      <c r="G10" s="161" t="s">
        <v>46</v>
      </c>
      <c r="H10" s="149" t="s">
        <v>47</v>
      </c>
      <c r="I10" s="149" t="s">
        <v>48</v>
      </c>
      <c r="J10" s="155">
        <v>21009814332</v>
      </c>
      <c r="K10" s="164">
        <v>20528145712.880001</v>
      </c>
      <c r="L10" s="149">
        <v>23298208286</v>
      </c>
      <c r="M10" s="149">
        <f>(L10*0.03)+L10</f>
        <v>23997154534.580002</v>
      </c>
      <c r="N10" s="149">
        <f>(M10*0.03)+M10</f>
        <v>24717069170.617401</v>
      </c>
      <c r="O10" s="153" t="s">
        <v>49</v>
      </c>
      <c r="P10" s="153" t="s">
        <v>50</v>
      </c>
      <c r="Q10" s="27" t="s">
        <v>51</v>
      </c>
      <c r="R10" s="27" t="s">
        <v>52</v>
      </c>
      <c r="S10" s="72">
        <v>0</v>
      </c>
      <c r="T10" s="27">
        <f>V10</f>
        <v>2479</v>
      </c>
      <c r="U10" s="42">
        <v>2479</v>
      </c>
      <c r="V10" s="138">
        <v>2479</v>
      </c>
      <c r="W10" s="78">
        <v>2003</v>
      </c>
      <c r="X10" s="27">
        <v>0</v>
      </c>
      <c r="Y10" s="72">
        <v>2000</v>
      </c>
      <c r="Z10" s="27">
        <v>0</v>
      </c>
      <c r="AA10" s="72">
        <v>2000</v>
      </c>
      <c r="AB10" s="27">
        <v>0</v>
      </c>
      <c r="AC10" s="72">
        <f>+_xlfn.IFS(R10="Acumulado",U10+W10+Y10+AA10,R10="Capacidad",AA10,R10="Flujo",AA10,R10="Reducción",AA10,R10="Stock",AA10)</f>
        <v>8482</v>
      </c>
      <c r="AD10" s="72">
        <f>+_xlfn.IFS(R10="Acumulado",V10+X10+Z10+AB10,R10="Capacidad",AB10,R10="Flujo",V10,R10="Reducción",V10,R10="Stock",V10)</f>
        <v>2479</v>
      </c>
      <c r="AE10" s="153" t="s">
        <v>53</v>
      </c>
      <c r="AF10" s="31" t="s">
        <v>53</v>
      </c>
      <c r="AG10" s="32" t="s">
        <v>54</v>
      </c>
      <c r="AH10" s="33" t="s">
        <v>55</v>
      </c>
      <c r="AI10" s="34" t="s">
        <v>56</v>
      </c>
      <c r="AJ10" s="35" t="s">
        <v>56</v>
      </c>
      <c r="AK10" s="36" t="s">
        <v>57</v>
      </c>
    </row>
    <row r="11" spans="1:37" ht="87" customHeight="1" x14ac:dyDescent="0.3">
      <c r="A11" s="160"/>
      <c r="B11" s="160"/>
      <c r="C11" s="160"/>
      <c r="D11" s="160"/>
      <c r="E11" s="160"/>
      <c r="F11" s="160"/>
      <c r="G11" s="162"/>
      <c r="H11" s="150"/>
      <c r="I11" s="150"/>
      <c r="J11" s="156">
        <v>0</v>
      </c>
      <c r="K11" s="165"/>
      <c r="L11" s="150"/>
      <c r="M11" s="150"/>
      <c r="N11" s="150"/>
      <c r="O11" s="160"/>
      <c r="P11" s="154"/>
      <c r="Q11" s="27" t="s">
        <v>58</v>
      </c>
      <c r="R11" s="27" t="s">
        <v>52</v>
      </c>
      <c r="S11" s="72">
        <v>0</v>
      </c>
      <c r="T11" s="27">
        <f t="shared" ref="T11:T12" si="0">V11</f>
        <v>3427</v>
      </c>
      <c r="U11" s="42">
        <v>3315</v>
      </c>
      <c r="V11" s="138">
        <v>3427</v>
      </c>
      <c r="W11" s="78">
        <v>1840</v>
      </c>
      <c r="X11" s="27">
        <v>0</v>
      </c>
      <c r="Y11" s="72">
        <v>1100</v>
      </c>
      <c r="Z11" s="27">
        <v>0</v>
      </c>
      <c r="AA11" s="72">
        <v>1100</v>
      </c>
      <c r="AB11" s="27">
        <v>0</v>
      </c>
      <c r="AC11" s="72">
        <f>+_xlfn.IFS(R11="Acumulado",U11+W11+Y11+AA11,R11="Capacidad",AA11,R11="Flujo",AA11,R11="Reducción",AA11,R11="Stock",AA11)</f>
        <v>7355</v>
      </c>
      <c r="AD11" s="72">
        <f t="shared" ref="AD11:AD76" si="1">+_xlfn.IFS(R11="Acumulado",V11+X11+Z11+AB11,R11="Capacidad",AB11,R11="Flujo",V11,R11="Reducción",V11,R11="Stock",V11)</f>
        <v>3427</v>
      </c>
      <c r="AE11" s="160"/>
      <c r="AF11" s="31" t="s">
        <v>53</v>
      </c>
      <c r="AG11" s="32" t="s">
        <v>54</v>
      </c>
      <c r="AH11" s="33" t="s">
        <v>55</v>
      </c>
      <c r="AI11" s="34" t="s">
        <v>56</v>
      </c>
      <c r="AJ11" s="35" t="s">
        <v>56</v>
      </c>
      <c r="AK11" s="36" t="s">
        <v>57</v>
      </c>
    </row>
    <row r="12" spans="1:37" ht="81.599999999999994" x14ac:dyDescent="0.3">
      <c r="A12" s="154"/>
      <c r="B12" s="154"/>
      <c r="C12" s="154"/>
      <c r="D12" s="154"/>
      <c r="E12" s="154"/>
      <c r="F12" s="154"/>
      <c r="G12" s="163"/>
      <c r="H12" s="151"/>
      <c r="I12" s="151"/>
      <c r="J12" s="157">
        <v>0</v>
      </c>
      <c r="K12" s="166"/>
      <c r="L12" s="151"/>
      <c r="M12" s="151"/>
      <c r="N12" s="151"/>
      <c r="O12" s="154"/>
      <c r="P12" s="27" t="s">
        <v>59</v>
      </c>
      <c r="Q12" s="27" t="s">
        <v>60</v>
      </c>
      <c r="R12" s="27" t="s">
        <v>61</v>
      </c>
      <c r="S12" s="27">
        <v>0</v>
      </c>
      <c r="T12" s="27">
        <f t="shared" si="0"/>
        <v>1</v>
      </c>
      <c r="U12" s="28">
        <v>1</v>
      </c>
      <c r="V12" s="29">
        <v>1</v>
      </c>
      <c r="W12" s="30">
        <v>1</v>
      </c>
      <c r="X12" s="27">
        <v>0</v>
      </c>
      <c r="Y12" s="27">
        <v>1</v>
      </c>
      <c r="Z12" s="27">
        <v>0</v>
      </c>
      <c r="AA12" s="27">
        <v>1</v>
      </c>
      <c r="AB12" s="27">
        <v>0</v>
      </c>
      <c r="AC12" s="27">
        <v>1</v>
      </c>
      <c r="AD12" s="27">
        <f t="shared" si="1"/>
        <v>1</v>
      </c>
      <c r="AE12" s="154"/>
      <c r="AF12" s="31" t="s">
        <v>53</v>
      </c>
      <c r="AG12" s="32" t="s">
        <v>54</v>
      </c>
      <c r="AH12" s="33" t="s">
        <v>55</v>
      </c>
      <c r="AI12" s="34" t="s">
        <v>56</v>
      </c>
      <c r="AJ12" s="35" t="s">
        <v>56</v>
      </c>
      <c r="AK12" s="36" t="s">
        <v>57</v>
      </c>
    </row>
    <row r="13" spans="1:37" ht="123" customHeight="1" x14ac:dyDescent="0.3">
      <c r="A13" s="153" t="s">
        <v>40</v>
      </c>
      <c r="B13" s="153" t="s">
        <v>62</v>
      </c>
      <c r="C13" s="153" t="s">
        <v>42</v>
      </c>
      <c r="D13" s="153" t="s">
        <v>43</v>
      </c>
      <c r="E13" s="153" t="s">
        <v>63</v>
      </c>
      <c r="F13" s="153" t="s">
        <v>64</v>
      </c>
      <c r="G13" s="161" t="s">
        <v>46</v>
      </c>
      <c r="H13" s="153" t="s">
        <v>65</v>
      </c>
      <c r="I13" s="153" t="s">
        <v>66</v>
      </c>
      <c r="J13" s="155">
        <v>305512617211</v>
      </c>
      <c r="K13" s="164">
        <v>301171131219.32001</v>
      </c>
      <c r="L13" s="149">
        <v>283906651498</v>
      </c>
      <c r="M13" s="149">
        <f>(L13*0.03)+L13</f>
        <v>292423851042.94</v>
      </c>
      <c r="N13" s="149">
        <f>(M13*0.03)+M13</f>
        <v>301196566574.22821</v>
      </c>
      <c r="O13" s="153" t="s">
        <v>67</v>
      </c>
      <c r="P13" s="153" t="s">
        <v>68</v>
      </c>
      <c r="Q13" s="26" t="s">
        <v>69</v>
      </c>
      <c r="R13" s="27" t="s">
        <v>61</v>
      </c>
      <c r="S13" s="72">
        <v>36</v>
      </c>
      <c r="T13" s="27">
        <v>36</v>
      </c>
      <c r="U13" s="42">
        <v>47</v>
      </c>
      <c r="V13" s="138">
        <v>36</v>
      </c>
      <c r="W13" s="78">
        <v>47</v>
      </c>
      <c r="X13" s="27">
        <v>0</v>
      </c>
      <c r="Y13" s="72">
        <v>47</v>
      </c>
      <c r="Z13" s="27">
        <v>0</v>
      </c>
      <c r="AA13" s="72">
        <v>47</v>
      </c>
      <c r="AB13" s="27">
        <v>0</v>
      </c>
      <c r="AC13" s="72">
        <f>+_xlfn.IFS(R13="Acumulado",U13+W13+Y13+AA13,R13="Capacidad",AA13,R13="Flujo",AA13,R13="Reducción",AA13,R13="Stock",AA13)</f>
        <v>47</v>
      </c>
      <c r="AD13" s="72">
        <f t="shared" si="1"/>
        <v>36</v>
      </c>
      <c r="AE13" s="153" t="s">
        <v>70</v>
      </c>
      <c r="AF13" s="37" t="s">
        <v>70</v>
      </c>
      <c r="AG13" s="32" t="s">
        <v>54</v>
      </c>
      <c r="AH13" s="33" t="s">
        <v>55</v>
      </c>
      <c r="AI13" s="34" t="s">
        <v>71</v>
      </c>
      <c r="AJ13" s="35" t="s">
        <v>71</v>
      </c>
      <c r="AK13" s="38" t="s">
        <v>72</v>
      </c>
    </row>
    <row r="14" spans="1:37" ht="102.6" customHeight="1" x14ac:dyDescent="0.3">
      <c r="A14" s="154"/>
      <c r="B14" s="154"/>
      <c r="C14" s="154"/>
      <c r="D14" s="154"/>
      <c r="E14" s="154"/>
      <c r="F14" s="154"/>
      <c r="G14" s="163"/>
      <c r="H14" s="154"/>
      <c r="I14" s="154"/>
      <c r="J14" s="157">
        <v>0</v>
      </c>
      <c r="K14" s="166"/>
      <c r="L14" s="151"/>
      <c r="M14" s="151"/>
      <c r="N14" s="151"/>
      <c r="O14" s="154"/>
      <c r="P14" s="154"/>
      <c r="Q14" s="27" t="s">
        <v>73</v>
      </c>
      <c r="R14" s="27" t="s">
        <v>61</v>
      </c>
      <c r="S14" s="72">
        <v>786</v>
      </c>
      <c r="T14" s="27">
        <v>786</v>
      </c>
      <c r="U14" s="42">
        <v>788</v>
      </c>
      <c r="V14" s="138">
        <v>788</v>
      </c>
      <c r="W14" s="78">
        <v>788</v>
      </c>
      <c r="X14" s="27">
        <v>0</v>
      </c>
      <c r="Y14" s="72">
        <v>788</v>
      </c>
      <c r="Z14" s="27">
        <v>0</v>
      </c>
      <c r="AA14" s="72">
        <v>788</v>
      </c>
      <c r="AB14" s="27">
        <v>0</v>
      </c>
      <c r="AC14" s="72">
        <f>+_xlfn.IFS(R14="Acumulado",U14+W14+Y14+AA14,R14="Capacidad",AA14,R14="Flujo",AA14,R14="Reducción",AA14,R14="Stock",AA14)</f>
        <v>788</v>
      </c>
      <c r="AD14" s="72">
        <f t="shared" si="1"/>
        <v>788</v>
      </c>
      <c r="AE14" s="160"/>
      <c r="AF14" s="37" t="s">
        <v>70</v>
      </c>
      <c r="AG14" s="32" t="s">
        <v>54</v>
      </c>
      <c r="AH14" s="33" t="s">
        <v>55</v>
      </c>
      <c r="AI14" s="34" t="s">
        <v>71</v>
      </c>
      <c r="AJ14" s="35" t="s">
        <v>71</v>
      </c>
      <c r="AK14" s="38" t="s">
        <v>72</v>
      </c>
    </row>
    <row r="15" spans="1:37" ht="224.4" x14ac:dyDescent="0.3">
      <c r="A15" s="27" t="s">
        <v>40</v>
      </c>
      <c r="B15" s="26" t="s">
        <v>62</v>
      </c>
      <c r="C15" s="27" t="s">
        <v>42</v>
      </c>
      <c r="D15" s="27" t="s">
        <v>43</v>
      </c>
      <c r="E15" s="27" t="s">
        <v>74</v>
      </c>
      <c r="F15" s="27" t="s">
        <v>75</v>
      </c>
      <c r="G15" s="27" t="s">
        <v>46</v>
      </c>
      <c r="H15" s="27" t="s">
        <v>65</v>
      </c>
      <c r="I15" s="27" t="s">
        <v>66</v>
      </c>
      <c r="J15" s="39">
        <v>48372931849</v>
      </c>
      <c r="K15" s="40">
        <v>47032623907.68</v>
      </c>
      <c r="L15" s="41">
        <v>714250524510</v>
      </c>
      <c r="M15" s="41">
        <f>(L15*0.03)+L15</f>
        <v>735678040245.30005</v>
      </c>
      <c r="N15" s="41">
        <f>(M15*0.03)+M15</f>
        <v>757748381452.65906</v>
      </c>
      <c r="O15" s="27" t="s">
        <v>76</v>
      </c>
      <c r="P15" s="27" t="s">
        <v>77</v>
      </c>
      <c r="Q15" s="27" t="s">
        <v>78</v>
      </c>
      <c r="R15" s="27" t="s">
        <v>79</v>
      </c>
      <c r="S15" s="72">
        <v>54726</v>
      </c>
      <c r="T15" s="27">
        <v>54726</v>
      </c>
      <c r="U15" s="42">
        <v>210000</v>
      </c>
      <c r="V15" s="138">
        <v>210000</v>
      </c>
      <c r="W15" s="78">
        <v>54726</v>
      </c>
      <c r="X15" s="27">
        <v>0</v>
      </c>
      <c r="Y15" s="72">
        <v>781722</v>
      </c>
      <c r="Z15" s="27">
        <v>0</v>
      </c>
      <c r="AA15" s="72">
        <v>726996</v>
      </c>
      <c r="AB15" s="27">
        <v>0</v>
      </c>
      <c r="AC15" s="72">
        <v>726996</v>
      </c>
      <c r="AD15" s="72">
        <v>726996</v>
      </c>
      <c r="AE15" s="160"/>
      <c r="AF15" s="37" t="s">
        <v>70</v>
      </c>
      <c r="AG15" s="32" t="s">
        <v>54</v>
      </c>
      <c r="AH15" s="33" t="s">
        <v>55</v>
      </c>
      <c r="AI15" s="34" t="s">
        <v>80</v>
      </c>
      <c r="AJ15" s="35" t="s">
        <v>80</v>
      </c>
      <c r="AK15" s="38" t="s">
        <v>72</v>
      </c>
    </row>
    <row r="16" spans="1:37" ht="204" customHeight="1" x14ac:dyDescent="0.3">
      <c r="A16" s="153" t="s">
        <v>40</v>
      </c>
      <c r="B16" s="153" t="s">
        <v>62</v>
      </c>
      <c r="C16" s="153" t="s">
        <v>42</v>
      </c>
      <c r="D16" s="153" t="s">
        <v>43</v>
      </c>
      <c r="E16" s="153" t="s">
        <v>81</v>
      </c>
      <c r="F16" s="153" t="s">
        <v>82</v>
      </c>
      <c r="G16" s="153" t="s">
        <v>46</v>
      </c>
      <c r="H16" s="153" t="s">
        <v>65</v>
      </c>
      <c r="I16" s="153" t="s">
        <v>66</v>
      </c>
      <c r="J16" s="155">
        <v>265850195333</v>
      </c>
      <c r="K16" s="164">
        <v>146882385245</v>
      </c>
      <c r="L16" s="149">
        <v>632868882275</v>
      </c>
      <c r="M16" s="149">
        <f>(L16*0.03)+L16</f>
        <v>651854948743.25</v>
      </c>
      <c r="N16" s="149">
        <f>(M16*0.03)+M16</f>
        <v>671410597205.54749</v>
      </c>
      <c r="O16" s="153" t="s">
        <v>83</v>
      </c>
      <c r="P16" s="27" t="s">
        <v>84</v>
      </c>
      <c r="Q16" s="27" t="s">
        <v>85</v>
      </c>
      <c r="R16" s="27" t="s">
        <v>61</v>
      </c>
      <c r="S16" s="72">
        <v>1515</v>
      </c>
      <c r="T16" s="27">
        <v>8601</v>
      </c>
      <c r="U16" s="42">
        <v>14057</v>
      </c>
      <c r="V16" s="138">
        <v>8601</v>
      </c>
      <c r="W16" s="78">
        <v>14057</v>
      </c>
      <c r="X16" s="27">
        <v>0</v>
      </c>
      <c r="Y16" s="72">
        <v>14057</v>
      </c>
      <c r="Z16" s="27">
        <v>0</v>
      </c>
      <c r="AA16" s="72">
        <v>14057</v>
      </c>
      <c r="AB16" s="27">
        <v>0</v>
      </c>
      <c r="AC16" s="72">
        <f>+_xlfn.IFS(R16="Acumulado",U16+W16+Y16+AA16,R16="Capacidad",AA16,R16="Flujo",AA16,R16="Reducción",AA16,R16="Stock",AA16)</f>
        <v>14057</v>
      </c>
      <c r="AD16" s="72">
        <f t="shared" si="1"/>
        <v>8601</v>
      </c>
      <c r="AE16" s="160"/>
      <c r="AF16" s="37" t="s">
        <v>70</v>
      </c>
      <c r="AG16" s="32" t="s">
        <v>54</v>
      </c>
      <c r="AH16" s="33" t="s">
        <v>55</v>
      </c>
      <c r="AI16" s="34" t="s">
        <v>86</v>
      </c>
      <c r="AJ16" s="35" t="s">
        <v>86</v>
      </c>
      <c r="AK16" s="38" t="s">
        <v>72</v>
      </c>
    </row>
    <row r="17" spans="1:37" ht="204" customHeight="1" x14ac:dyDescent="0.3">
      <c r="A17" s="160"/>
      <c r="B17" s="160"/>
      <c r="C17" s="160"/>
      <c r="D17" s="160"/>
      <c r="E17" s="160"/>
      <c r="F17" s="160"/>
      <c r="G17" s="160"/>
      <c r="H17" s="160"/>
      <c r="I17" s="160"/>
      <c r="J17" s="156"/>
      <c r="K17" s="165"/>
      <c r="L17" s="150"/>
      <c r="M17" s="150"/>
      <c r="N17" s="150"/>
      <c r="O17" s="160"/>
      <c r="P17" s="167" t="s">
        <v>87</v>
      </c>
      <c r="Q17" s="27" t="s">
        <v>88</v>
      </c>
      <c r="R17" s="27" t="s">
        <v>61</v>
      </c>
      <c r="S17" s="72">
        <v>4362</v>
      </c>
      <c r="T17" s="27"/>
      <c r="U17" s="42"/>
      <c r="V17" s="138"/>
      <c r="W17" s="78">
        <v>4362</v>
      </c>
      <c r="X17" s="27"/>
      <c r="Y17" s="72">
        <v>4362</v>
      </c>
      <c r="Z17" s="27"/>
      <c r="AA17" s="72">
        <v>4362</v>
      </c>
      <c r="AB17" s="27"/>
      <c r="AC17" s="72">
        <v>4362</v>
      </c>
      <c r="AD17" s="72">
        <v>0</v>
      </c>
      <c r="AE17" s="160"/>
      <c r="AF17" s="37" t="s">
        <v>70</v>
      </c>
      <c r="AG17" s="32"/>
      <c r="AH17" s="33"/>
      <c r="AI17" s="34"/>
      <c r="AJ17" s="35"/>
      <c r="AK17" s="38"/>
    </row>
    <row r="18" spans="1:37" ht="93.6" customHeight="1" x14ac:dyDescent="0.3">
      <c r="A18" s="154"/>
      <c r="B18" s="154"/>
      <c r="C18" s="154"/>
      <c r="D18" s="154"/>
      <c r="E18" s="154"/>
      <c r="F18" s="154"/>
      <c r="G18" s="154"/>
      <c r="H18" s="154"/>
      <c r="I18" s="154"/>
      <c r="J18" s="157">
        <v>0</v>
      </c>
      <c r="K18" s="166"/>
      <c r="L18" s="151"/>
      <c r="M18" s="151"/>
      <c r="N18" s="151"/>
      <c r="O18" s="154"/>
      <c r="P18" s="168"/>
      <c r="Q18" s="28" t="s">
        <v>89</v>
      </c>
      <c r="R18" s="28" t="s">
        <v>79</v>
      </c>
      <c r="S18" s="139">
        <v>1090</v>
      </c>
      <c r="T18" s="28">
        <v>1090</v>
      </c>
      <c r="U18" s="42">
        <v>1090</v>
      </c>
      <c r="V18" s="138">
        <v>1090</v>
      </c>
      <c r="W18" s="42" t="s">
        <v>90</v>
      </c>
      <c r="X18" s="28" t="s">
        <v>90</v>
      </c>
      <c r="Y18" s="42" t="s">
        <v>90</v>
      </c>
      <c r="Z18" s="28" t="s">
        <v>90</v>
      </c>
      <c r="AA18" s="42" t="s">
        <v>90</v>
      </c>
      <c r="AB18" s="28" t="s">
        <v>90</v>
      </c>
      <c r="AC18" s="42">
        <v>1090</v>
      </c>
      <c r="AD18" s="42">
        <f t="shared" si="1"/>
        <v>1090</v>
      </c>
      <c r="AE18" s="160"/>
      <c r="AF18" s="37" t="s">
        <v>70</v>
      </c>
      <c r="AG18" s="32" t="s">
        <v>54</v>
      </c>
      <c r="AH18" s="33" t="s">
        <v>55</v>
      </c>
      <c r="AI18" s="34" t="s">
        <v>86</v>
      </c>
      <c r="AJ18" s="35" t="s">
        <v>86</v>
      </c>
      <c r="AK18" s="38" t="s">
        <v>72</v>
      </c>
    </row>
    <row r="19" spans="1:37" ht="224.4" x14ac:dyDescent="0.3">
      <c r="A19" s="27" t="s">
        <v>40</v>
      </c>
      <c r="B19" s="27" t="s">
        <v>62</v>
      </c>
      <c r="C19" s="27" t="s">
        <v>42</v>
      </c>
      <c r="D19" s="27" t="s">
        <v>91</v>
      </c>
      <c r="E19" s="27" t="s">
        <v>92</v>
      </c>
      <c r="F19" s="27" t="s">
        <v>93</v>
      </c>
      <c r="G19" s="27" t="s">
        <v>46</v>
      </c>
      <c r="H19" s="27" t="s">
        <v>65</v>
      </c>
      <c r="I19" s="27" t="s">
        <v>66</v>
      </c>
      <c r="J19" s="39">
        <v>12417640321</v>
      </c>
      <c r="K19" s="40">
        <v>12417058566</v>
      </c>
      <c r="L19" s="41">
        <v>140000000000</v>
      </c>
      <c r="M19" s="41">
        <f>(L19*0.03)+L19</f>
        <v>144200000000</v>
      </c>
      <c r="N19" s="41">
        <f>(M19*0.03)+M19</f>
        <v>148526000000</v>
      </c>
      <c r="O19" s="27" t="s">
        <v>94</v>
      </c>
      <c r="P19" s="27" t="s">
        <v>95</v>
      </c>
      <c r="Q19" s="27" t="s">
        <v>96</v>
      </c>
      <c r="R19" s="26" t="s">
        <v>61</v>
      </c>
      <c r="S19" s="43">
        <v>1</v>
      </c>
      <c r="T19" s="43">
        <v>1</v>
      </c>
      <c r="U19" s="44">
        <v>1</v>
      </c>
      <c r="V19" s="45">
        <v>1</v>
      </c>
      <c r="W19" s="46">
        <v>1</v>
      </c>
      <c r="X19" s="47"/>
      <c r="Y19" s="48">
        <v>1</v>
      </c>
      <c r="Z19" s="47"/>
      <c r="AA19" s="48">
        <v>1</v>
      </c>
      <c r="AB19" s="47"/>
      <c r="AC19" s="47">
        <v>1</v>
      </c>
      <c r="AD19" s="47">
        <f t="shared" si="1"/>
        <v>1</v>
      </c>
      <c r="AE19" s="154"/>
      <c r="AF19" s="37" t="s">
        <v>70</v>
      </c>
      <c r="AG19" s="32" t="s">
        <v>54</v>
      </c>
      <c r="AH19" s="33" t="s">
        <v>55</v>
      </c>
      <c r="AI19" s="34" t="s">
        <v>97</v>
      </c>
      <c r="AJ19" s="35" t="s">
        <v>98</v>
      </c>
      <c r="AK19" s="38" t="s">
        <v>72</v>
      </c>
    </row>
    <row r="20" spans="1:37" ht="81.599999999999994" x14ac:dyDescent="0.35">
      <c r="A20" s="169" t="s">
        <v>40</v>
      </c>
      <c r="B20" s="169" t="s">
        <v>99</v>
      </c>
      <c r="C20" s="169" t="s">
        <v>47</v>
      </c>
      <c r="D20" s="169" t="s">
        <v>43</v>
      </c>
      <c r="E20" s="169" t="s">
        <v>100</v>
      </c>
      <c r="F20" s="169" t="s">
        <v>101</v>
      </c>
      <c r="G20" s="169" t="s">
        <v>46</v>
      </c>
      <c r="H20" s="169" t="s">
        <v>102</v>
      </c>
      <c r="I20" s="169" t="s">
        <v>47</v>
      </c>
      <c r="J20" s="172"/>
      <c r="K20" s="172"/>
      <c r="L20" s="178"/>
      <c r="M20" s="178"/>
      <c r="N20" s="178"/>
      <c r="O20" s="169" t="s">
        <v>103</v>
      </c>
      <c r="P20" s="50" t="s">
        <v>104</v>
      </c>
      <c r="Q20" s="50" t="s">
        <v>105</v>
      </c>
      <c r="R20" s="51" t="s">
        <v>61</v>
      </c>
      <c r="S20" s="51">
        <v>0</v>
      </c>
      <c r="T20" s="27">
        <f t="shared" ref="T20:T27" si="2">V20</f>
        <v>1</v>
      </c>
      <c r="U20" s="52">
        <v>1</v>
      </c>
      <c r="V20" s="45">
        <v>1</v>
      </c>
      <c r="W20" s="53">
        <v>1</v>
      </c>
      <c r="X20" s="54"/>
      <c r="Y20" s="54">
        <v>1</v>
      </c>
      <c r="Z20" s="54"/>
      <c r="AA20" s="54">
        <v>1</v>
      </c>
      <c r="AB20" s="54"/>
      <c r="AC20" s="55">
        <f t="shared" ref="AC20:AC29" si="3">+_xlfn.IFS(R20="Acumulado",U20+W20+Y20+AA20,R20="Capacidad",AA20,R20="Flujo",AA20,R20="Reducción",AA20,R20="Stock",AA20)</f>
        <v>1</v>
      </c>
      <c r="AD20" s="47">
        <f t="shared" si="1"/>
        <v>1</v>
      </c>
      <c r="AE20" s="169" t="s">
        <v>106</v>
      </c>
      <c r="AF20" s="56" t="s">
        <v>106</v>
      </c>
      <c r="AG20" s="57"/>
      <c r="AH20" s="58" t="s">
        <v>106</v>
      </c>
      <c r="AI20" s="34"/>
      <c r="AJ20" s="35" t="s">
        <v>97</v>
      </c>
      <c r="AK20" s="59" t="s">
        <v>107</v>
      </c>
    </row>
    <row r="21" spans="1:37" ht="115.2" customHeight="1" x14ac:dyDescent="0.35">
      <c r="A21" s="170"/>
      <c r="B21" s="170"/>
      <c r="C21" s="170"/>
      <c r="D21" s="170"/>
      <c r="E21" s="170"/>
      <c r="F21" s="170"/>
      <c r="G21" s="170"/>
      <c r="H21" s="170"/>
      <c r="I21" s="170"/>
      <c r="J21" s="173"/>
      <c r="K21" s="173"/>
      <c r="L21" s="179"/>
      <c r="M21" s="179"/>
      <c r="N21" s="179"/>
      <c r="O21" s="170"/>
      <c r="P21" s="51" t="s">
        <v>108</v>
      </c>
      <c r="Q21" s="51" t="s">
        <v>109</v>
      </c>
      <c r="R21" s="51" t="s">
        <v>52</v>
      </c>
      <c r="S21" s="76">
        <v>0</v>
      </c>
      <c r="T21" s="27">
        <f t="shared" si="2"/>
        <v>5</v>
      </c>
      <c r="U21" s="74">
        <v>5</v>
      </c>
      <c r="V21" s="138">
        <v>5</v>
      </c>
      <c r="W21" s="75">
        <v>5</v>
      </c>
      <c r="X21" s="51"/>
      <c r="Y21" s="76">
        <v>5</v>
      </c>
      <c r="Z21" s="51"/>
      <c r="AA21" s="76">
        <v>5</v>
      </c>
      <c r="AB21" s="51"/>
      <c r="AC21" s="76">
        <f t="shared" si="3"/>
        <v>20</v>
      </c>
      <c r="AD21" s="76">
        <f t="shared" si="1"/>
        <v>5</v>
      </c>
      <c r="AE21" s="170"/>
      <c r="AF21" s="56" t="s">
        <v>106</v>
      </c>
      <c r="AG21" s="57"/>
      <c r="AH21" s="58" t="s">
        <v>106</v>
      </c>
      <c r="AI21" s="34"/>
      <c r="AJ21" s="35" t="s">
        <v>97</v>
      </c>
      <c r="AK21" s="59" t="s">
        <v>107</v>
      </c>
    </row>
    <row r="22" spans="1:37" ht="61.2" x14ac:dyDescent="0.35">
      <c r="A22" s="170"/>
      <c r="B22" s="170"/>
      <c r="C22" s="170"/>
      <c r="D22" s="170"/>
      <c r="E22" s="170"/>
      <c r="F22" s="170"/>
      <c r="G22" s="170"/>
      <c r="H22" s="170"/>
      <c r="I22" s="170"/>
      <c r="J22" s="173"/>
      <c r="K22" s="173"/>
      <c r="L22" s="179"/>
      <c r="M22" s="179"/>
      <c r="N22" s="179"/>
      <c r="O22" s="170"/>
      <c r="P22" s="51" t="s">
        <v>110</v>
      </c>
      <c r="Q22" s="51" t="s">
        <v>111</v>
      </c>
      <c r="R22" s="51" t="s">
        <v>61</v>
      </c>
      <c r="S22" s="51">
        <v>0</v>
      </c>
      <c r="T22" s="27">
        <f t="shared" si="2"/>
        <v>1</v>
      </c>
      <c r="U22" s="60">
        <v>1</v>
      </c>
      <c r="V22" s="29">
        <v>1</v>
      </c>
      <c r="W22" s="61">
        <v>1</v>
      </c>
      <c r="X22" s="51"/>
      <c r="Y22" s="51">
        <v>1</v>
      </c>
      <c r="Z22" s="51"/>
      <c r="AA22" s="51">
        <v>1</v>
      </c>
      <c r="AB22" s="51"/>
      <c r="AC22" s="27">
        <f t="shared" si="3"/>
        <v>1</v>
      </c>
      <c r="AD22" s="27">
        <f t="shared" si="1"/>
        <v>1</v>
      </c>
      <c r="AE22" s="170"/>
      <c r="AF22" s="56" t="s">
        <v>106</v>
      </c>
      <c r="AG22" s="57"/>
      <c r="AH22" s="58" t="s">
        <v>106</v>
      </c>
      <c r="AI22" s="34"/>
      <c r="AJ22" s="35" t="s">
        <v>97</v>
      </c>
      <c r="AK22" s="59" t="s">
        <v>107</v>
      </c>
    </row>
    <row r="23" spans="1:37" ht="40.799999999999997" x14ac:dyDescent="0.35">
      <c r="A23" s="170"/>
      <c r="B23" s="170"/>
      <c r="C23" s="170"/>
      <c r="D23" s="170"/>
      <c r="E23" s="170"/>
      <c r="F23" s="170"/>
      <c r="G23" s="170"/>
      <c r="H23" s="170"/>
      <c r="I23" s="170"/>
      <c r="J23" s="173"/>
      <c r="K23" s="173"/>
      <c r="L23" s="179"/>
      <c r="M23" s="179"/>
      <c r="N23" s="179"/>
      <c r="O23" s="170"/>
      <c r="P23" s="51" t="s">
        <v>112</v>
      </c>
      <c r="Q23" s="51" t="s">
        <v>113</v>
      </c>
      <c r="R23" s="51" t="s">
        <v>61</v>
      </c>
      <c r="S23" s="51">
        <v>0</v>
      </c>
      <c r="T23" s="54">
        <v>1</v>
      </c>
      <c r="U23" s="52">
        <v>1</v>
      </c>
      <c r="V23" s="45">
        <v>1</v>
      </c>
      <c r="W23" s="53">
        <v>1</v>
      </c>
      <c r="X23" s="54"/>
      <c r="Y23" s="54">
        <v>1</v>
      </c>
      <c r="Z23" s="54"/>
      <c r="AA23" s="54">
        <v>1</v>
      </c>
      <c r="AB23" s="54"/>
      <c r="AC23" s="62">
        <f t="shared" si="3"/>
        <v>1</v>
      </c>
      <c r="AD23" s="47">
        <f t="shared" si="1"/>
        <v>1</v>
      </c>
      <c r="AE23" s="170"/>
      <c r="AF23" s="56" t="s">
        <v>106</v>
      </c>
      <c r="AG23" s="57"/>
      <c r="AH23" s="58" t="s">
        <v>106</v>
      </c>
      <c r="AI23" s="34"/>
      <c r="AJ23" s="35" t="s">
        <v>97</v>
      </c>
      <c r="AK23" s="59" t="s">
        <v>107</v>
      </c>
    </row>
    <row r="24" spans="1:37" ht="61.2" x14ac:dyDescent="0.35">
      <c r="A24" s="171"/>
      <c r="B24" s="171"/>
      <c r="C24" s="171"/>
      <c r="D24" s="171"/>
      <c r="E24" s="171"/>
      <c r="F24" s="171"/>
      <c r="G24" s="171"/>
      <c r="H24" s="171"/>
      <c r="I24" s="171"/>
      <c r="J24" s="174"/>
      <c r="K24" s="174"/>
      <c r="L24" s="180"/>
      <c r="M24" s="180"/>
      <c r="N24" s="180"/>
      <c r="O24" s="171"/>
      <c r="P24" s="51" t="s">
        <v>114</v>
      </c>
      <c r="Q24" s="51" t="s">
        <v>115</v>
      </c>
      <c r="R24" s="51" t="s">
        <v>61</v>
      </c>
      <c r="S24" s="51">
        <v>0</v>
      </c>
      <c r="T24" s="54">
        <v>1</v>
      </c>
      <c r="U24" s="52">
        <v>1</v>
      </c>
      <c r="V24" s="45">
        <v>1</v>
      </c>
      <c r="W24" s="53">
        <v>1</v>
      </c>
      <c r="X24" s="54"/>
      <c r="Y24" s="54">
        <v>1</v>
      </c>
      <c r="Z24" s="54"/>
      <c r="AA24" s="54">
        <v>1</v>
      </c>
      <c r="AB24" s="54"/>
      <c r="AC24" s="62">
        <f t="shared" si="3"/>
        <v>1</v>
      </c>
      <c r="AD24" s="47">
        <f t="shared" si="1"/>
        <v>1</v>
      </c>
      <c r="AE24" s="171"/>
      <c r="AF24" s="56" t="s">
        <v>106</v>
      </c>
      <c r="AG24" s="57"/>
      <c r="AH24" s="58" t="s">
        <v>106</v>
      </c>
      <c r="AI24" s="34"/>
      <c r="AJ24" s="35" t="s">
        <v>97</v>
      </c>
      <c r="AK24" s="59" t="s">
        <v>107</v>
      </c>
    </row>
    <row r="25" spans="1:37" ht="40.799999999999997" customHeight="1" x14ac:dyDescent="0.35">
      <c r="A25" s="169" t="s">
        <v>40</v>
      </c>
      <c r="B25" s="169" t="s">
        <v>62</v>
      </c>
      <c r="C25" s="169" t="s">
        <v>47</v>
      </c>
      <c r="D25" s="169" t="s">
        <v>91</v>
      </c>
      <c r="E25" s="169" t="s">
        <v>116</v>
      </c>
      <c r="F25" s="169" t="s">
        <v>117</v>
      </c>
      <c r="G25" s="169" t="s">
        <v>46</v>
      </c>
      <c r="H25" s="169" t="s">
        <v>47</v>
      </c>
      <c r="I25" s="169" t="s">
        <v>47</v>
      </c>
      <c r="J25" s="175"/>
      <c r="K25" s="175"/>
      <c r="L25" s="181"/>
      <c r="M25" s="184">
        <v>73921</v>
      </c>
      <c r="N25" s="184">
        <v>76139</v>
      </c>
      <c r="O25" s="184" t="s">
        <v>118</v>
      </c>
      <c r="P25" s="187" t="s">
        <v>119</v>
      </c>
      <c r="Q25" s="63" t="s">
        <v>120</v>
      </c>
      <c r="R25" s="51" t="s">
        <v>61</v>
      </c>
      <c r="S25" s="76">
        <v>0</v>
      </c>
      <c r="T25" s="27">
        <f t="shared" si="2"/>
        <v>4</v>
      </c>
      <c r="U25" s="42">
        <v>4</v>
      </c>
      <c r="V25" s="138">
        <v>4</v>
      </c>
      <c r="W25" s="73">
        <v>4</v>
      </c>
      <c r="X25" s="63"/>
      <c r="Y25" s="65">
        <v>4</v>
      </c>
      <c r="Z25" s="65"/>
      <c r="AA25" s="65">
        <v>4</v>
      </c>
      <c r="AB25" s="65"/>
      <c r="AC25" s="72">
        <f t="shared" si="3"/>
        <v>4</v>
      </c>
      <c r="AD25" s="72">
        <f t="shared" si="1"/>
        <v>4</v>
      </c>
      <c r="AE25" s="188" t="s">
        <v>121</v>
      </c>
      <c r="AF25" s="63" t="s">
        <v>121</v>
      </c>
      <c r="AG25" s="57"/>
      <c r="AH25" s="58" t="s">
        <v>121</v>
      </c>
      <c r="AI25" s="34"/>
      <c r="AJ25" s="35" t="s">
        <v>122</v>
      </c>
      <c r="AK25" s="66" t="s">
        <v>72</v>
      </c>
    </row>
    <row r="26" spans="1:37" ht="271.95" customHeight="1" x14ac:dyDescent="0.35">
      <c r="A26" s="170"/>
      <c r="B26" s="170"/>
      <c r="C26" s="170"/>
      <c r="D26" s="170"/>
      <c r="E26" s="170"/>
      <c r="F26" s="170"/>
      <c r="G26" s="170"/>
      <c r="H26" s="170"/>
      <c r="I26" s="170"/>
      <c r="J26" s="176"/>
      <c r="K26" s="176"/>
      <c r="L26" s="182"/>
      <c r="M26" s="185"/>
      <c r="N26" s="185"/>
      <c r="O26" s="185"/>
      <c r="P26" s="187"/>
      <c r="Q26" s="63" t="s">
        <v>123</v>
      </c>
      <c r="R26" s="65" t="s">
        <v>52</v>
      </c>
      <c r="S26" s="65">
        <v>4776</v>
      </c>
      <c r="T26" s="63">
        <v>4776</v>
      </c>
      <c r="U26" s="42">
        <v>49000</v>
      </c>
      <c r="V26" s="138">
        <v>54594</v>
      </c>
      <c r="W26" s="73">
        <v>9818</v>
      </c>
      <c r="X26" s="63"/>
      <c r="Y26" s="65">
        <v>9680</v>
      </c>
      <c r="Z26" s="65"/>
      <c r="AA26" s="65">
        <v>9480</v>
      </c>
      <c r="AB26" s="65"/>
      <c r="AC26" s="72">
        <f t="shared" si="3"/>
        <v>77978</v>
      </c>
      <c r="AD26" s="76">
        <f t="shared" si="1"/>
        <v>54594</v>
      </c>
      <c r="AE26" s="189"/>
      <c r="AF26" s="63" t="s">
        <v>121</v>
      </c>
      <c r="AG26" s="57"/>
      <c r="AH26" s="58" t="s">
        <v>121</v>
      </c>
      <c r="AI26" s="34"/>
      <c r="AJ26" s="35" t="s">
        <v>122</v>
      </c>
      <c r="AK26" s="66" t="s">
        <v>72</v>
      </c>
    </row>
    <row r="27" spans="1:37" ht="102" customHeight="1" x14ac:dyDescent="0.35">
      <c r="A27" s="170"/>
      <c r="B27" s="170"/>
      <c r="C27" s="170"/>
      <c r="D27" s="170"/>
      <c r="E27" s="170"/>
      <c r="F27" s="170"/>
      <c r="G27" s="170"/>
      <c r="H27" s="170"/>
      <c r="I27" s="170"/>
      <c r="J27" s="176"/>
      <c r="K27" s="176"/>
      <c r="L27" s="182"/>
      <c r="M27" s="185"/>
      <c r="N27" s="185"/>
      <c r="O27" s="185"/>
      <c r="P27" s="187"/>
      <c r="Q27" s="63" t="s">
        <v>124</v>
      </c>
      <c r="R27" s="65" t="s">
        <v>52</v>
      </c>
      <c r="S27" s="65">
        <v>0</v>
      </c>
      <c r="T27" s="27">
        <f t="shared" si="2"/>
        <v>3262</v>
      </c>
      <c r="U27" s="42">
        <v>6000</v>
      </c>
      <c r="V27" s="138">
        <v>3262</v>
      </c>
      <c r="W27" s="73">
        <v>2000</v>
      </c>
      <c r="X27" s="63"/>
      <c r="Y27" s="65">
        <v>2000</v>
      </c>
      <c r="Z27" s="65"/>
      <c r="AA27" s="65">
        <v>2000</v>
      </c>
      <c r="AB27" s="65"/>
      <c r="AC27" s="72">
        <f t="shared" si="3"/>
        <v>12000</v>
      </c>
      <c r="AD27" s="72">
        <f t="shared" si="1"/>
        <v>3262</v>
      </c>
      <c r="AE27" s="189"/>
      <c r="AF27" s="63" t="s">
        <v>121</v>
      </c>
      <c r="AG27" s="57"/>
      <c r="AH27" s="58" t="s">
        <v>121</v>
      </c>
      <c r="AI27" s="34"/>
      <c r="AJ27" s="35" t="s">
        <v>122</v>
      </c>
      <c r="AK27" s="66" t="s">
        <v>72</v>
      </c>
    </row>
    <row r="28" spans="1:37" ht="61.2" x14ac:dyDescent="0.35">
      <c r="A28" s="170"/>
      <c r="B28" s="170"/>
      <c r="C28" s="170"/>
      <c r="D28" s="170"/>
      <c r="E28" s="170"/>
      <c r="F28" s="170"/>
      <c r="G28" s="170"/>
      <c r="H28" s="170"/>
      <c r="I28" s="170"/>
      <c r="J28" s="176"/>
      <c r="K28" s="176"/>
      <c r="L28" s="182"/>
      <c r="M28" s="185"/>
      <c r="N28" s="185"/>
      <c r="O28" s="185"/>
      <c r="P28" s="187" t="s">
        <v>119</v>
      </c>
      <c r="Q28" s="65" t="s">
        <v>125</v>
      </c>
      <c r="R28" s="65" t="s">
        <v>52</v>
      </c>
      <c r="S28" s="65">
        <v>19108</v>
      </c>
      <c r="T28" s="63">
        <v>19108</v>
      </c>
      <c r="U28" s="42">
        <v>550600</v>
      </c>
      <c r="V28" s="138">
        <v>1477496</v>
      </c>
      <c r="W28" s="73">
        <v>107200</v>
      </c>
      <c r="X28" s="63"/>
      <c r="Y28" s="65">
        <v>106400</v>
      </c>
      <c r="Z28" s="65"/>
      <c r="AA28" s="65">
        <v>105400</v>
      </c>
      <c r="AB28" s="65"/>
      <c r="AC28" s="72">
        <f t="shared" si="3"/>
        <v>869600</v>
      </c>
      <c r="AD28" s="72">
        <f t="shared" si="1"/>
        <v>1477496</v>
      </c>
      <c r="AE28" s="189"/>
      <c r="AF28" s="63" t="s">
        <v>121</v>
      </c>
      <c r="AG28" s="57"/>
      <c r="AH28" s="58" t="s">
        <v>121</v>
      </c>
      <c r="AI28" s="34"/>
      <c r="AJ28" s="35" t="s">
        <v>122</v>
      </c>
      <c r="AK28" s="66" t="s">
        <v>72</v>
      </c>
    </row>
    <row r="29" spans="1:37" ht="40.799999999999997" x14ac:dyDescent="0.35">
      <c r="A29" s="170"/>
      <c r="B29" s="170"/>
      <c r="C29" s="170"/>
      <c r="D29" s="170"/>
      <c r="E29" s="170"/>
      <c r="F29" s="170"/>
      <c r="G29" s="170"/>
      <c r="H29" s="170"/>
      <c r="I29" s="170"/>
      <c r="J29" s="176"/>
      <c r="K29" s="176"/>
      <c r="L29" s="182"/>
      <c r="M29" s="185"/>
      <c r="N29" s="185"/>
      <c r="O29" s="185"/>
      <c r="P29" s="187"/>
      <c r="Q29" s="67" t="s">
        <v>126</v>
      </c>
      <c r="R29" s="67" t="s">
        <v>61</v>
      </c>
      <c r="S29" s="67">
        <v>1</v>
      </c>
      <c r="T29" s="67">
        <v>1</v>
      </c>
      <c r="U29" s="68">
        <v>1</v>
      </c>
      <c r="V29" s="45">
        <v>1</v>
      </c>
      <c r="W29" s="69">
        <v>1</v>
      </c>
      <c r="X29" s="67"/>
      <c r="Y29" s="67">
        <v>1</v>
      </c>
      <c r="Z29" s="67"/>
      <c r="AA29" s="67">
        <v>1</v>
      </c>
      <c r="AB29" s="70"/>
      <c r="AC29" s="71">
        <f t="shared" si="3"/>
        <v>1</v>
      </c>
      <c r="AD29" s="47">
        <f t="shared" si="1"/>
        <v>1</v>
      </c>
      <c r="AE29" s="189"/>
      <c r="AF29" s="63" t="s">
        <v>121</v>
      </c>
      <c r="AG29" s="57"/>
      <c r="AH29" s="58" t="s">
        <v>121</v>
      </c>
      <c r="AI29" s="34"/>
      <c r="AJ29" s="35" t="s">
        <v>122</v>
      </c>
      <c r="AK29" s="66" t="s">
        <v>72</v>
      </c>
    </row>
    <row r="30" spans="1:37" ht="234" customHeight="1" x14ac:dyDescent="0.35">
      <c r="A30" s="170"/>
      <c r="B30" s="170"/>
      <c r="C30" s="170"/>
      <c r="D30" s="170"/>
      <c r="E30" s="170"/>
      <c r="F30" s="170"/>
      <c r="G30" s="170"/>
      <c r="H30" s="170"/>
      <c r="I30" s="170"/>
      <c r="J30" s="176"/>
      <c r="K30" s="176"/>
      <c r="L30" s="182"/>
      <c r="M30" s="185"/>
      <c r="N30" s="185"/>
      <c r="O30" s="185"/>
      <c r="P30" s="187"/>
      <c r="Q30" s="63" t="s">
        <v>127</v>
      </c>
      <c r="R30" s="65" t="s">
        <v>52</v>
      </c>
      <c r="S30" s="65">
        <v>3083</v>
      </c>
      <c r="T30" s="63">
        <v>3083</v>
      </c>
      <c r="U30" s="42">
        <v>1353</v>
      </c>
      <c r="V30" s="138">
        <v>1691</v>
      </c>
      <c r="W30" s="73">
        <v>255</v>
      </c>
      <c r="X30" s="63"/>
      <c r="Y30" s="65">
        <v>255</v>
      </c>
      <c r="Z30" s="65"/>
      <c r="AA30" s="65">
        <v>256</v>
      </c>
      <c r="AB30" s="65"/>
      <c r="AC30" s="72">
        <f>AA30+Y30+W30+U30</f>
        <v>2119</v>
      </c>
      <c r="AD30" s="72">
        <f t="shared" si="1"/>
        <v>1691</v>
      </c>
      <c r="AE30" s="189"/>
      <c r="AF30" s="63" t="s">
        <v>121</v>
      </c>
      <c r="AG30" s="57"/>
      <c r="AH30" s="58" t="s">
        <v>121</v>
      </c>
      <c r="AI30" s="34"/>
      <c r="AJ30" s="35" t="s">
        <v>122</v>
      </c>
      <c r="AK30" s="66" t="s">
        <v>72</v>
      </c>
    </row>
    <row r="31" spans="1:37" ht="40.799999999999997" x14ac:dyDescent="0.35">
      <c r="A31" s="170"/>
      <c r="B31" s="170"/>
      <c r="C31" s="170"/>
      <c r="D31" s="170"/>
      <c r="E31" s="170"/>
      <c r="F31" s="170"/>
      <c r="G31" s="170"/>
      <c r="H31" s="170"/>
      <c r="I31" s="170"/>
      <c r="J31" s="176"/>
      <c r="K31" s="176"/>
      <c r="L31" s="182"/>
      <c r="M31" s="185"/>
      <c r="N31" s="185"/>
      <c r="O31" s="185"/>
      <c r="P31" s="187" t="s">
        <v>128</v>
      </c>
      <c r="Q31" s="63" t="s">
        <v>129</v>
      </c>
      <c r="R31" s="63" t="s">
        <v>52</v>
      </c>
      <c r="S31" s="65">
        <v>0</v>
      </c>
      <c r="T31" s="27">
        <f t="shared" ref="T31" si="4">V31</f>
        <v>877</v>
      </c>
      <c r="U31" s="42">
        <v>2000</v>
      </c>
      <c r="V31" s="138">
        <v>877</v>
      </c>
      <c r="W31" s="73">
        <v>2000</v>
      </c>
      <c r="X31" s="65"/>
      <c r="Y31" s="65">
        <v>2000</v>
      </c>
      <c r="Z31" s="65"/>
      <c r="AA31" s="65">
        <v>2000</v>
      </c>
      <c r="AB31" s="65"/>
      <c r="AC31" s="72">
        <f t="shared" ref="AC31:AC42" si="5">+_xlfn.IFS(R31="Acumulado",U31+W31+Y31+AA31,R31="Capacidad",AA31,R31="Flujo",AA31,R31="Reducción",AA31,R31="Stock",AA31)</f>
        <v>8000</v>
      </c>
      <c r="AD31" s="72">
        <f t="shared" si="1"/>
        <v>877</v>
      </c>
      <c r="AE31" s="189"/>
      <c r="AF31" s="63" t="s">
        <v>121</v>
      </c>
      <c r="AG31" s="57"/>
      <c r="AH31" s="58" t="s">
        <v>121</v>
      </c>
      <c r="AI31" s="34"/>
      <c r="AJ31" s="35" t="s">
        <v>122</v>
      </c>
      <c r="AK31" s="66" t="s">
        <v>72</v>
      </c>
    </row>
    <row r="32" spans="1:37" ht="40.799999999999997" x14ac:dyDescent="0.35">
      <c r="A32" s="170"/>
      <c r="B32" s="170"/>
      <c r="C32" s="170"/>
      <c r="D32" s="170"/>
      <c r="E32" s="170"/>
      <c r="F32" s="170"/>
      <c r="G32" s="170"/>
      <c r="H32" s="170"/>
      <c r="I32" s="170"/>
      <c r="J32" s="176"/>
      <c r="K32" s="176"/>
      <c r="L32" s="182"/>
      <c r="M32" s="185"/>
      <c r="N32" s="185"/>
      <c r="O32" s="185"/>
      <c r="P32" s="187"/>
      <c r="Q32" s="63" t="s">
        <v>130</v>
      </c>
      <c r="R32" s="63" t="s">
        <v>52</v>
      </c>
      <c r="S32" s="65">
        <v>9742</v>
      </c>
      <c r="T32" s="63">
        <v>9742</v>
      </c>
      <c r="U32" s="42">
        <v>2000</v>
      </c>
      <c r="V32" s="138">
        <v>877</v>
      </c>
      <c r="W32" s="73">
        <v>2000</v>
      </c>
      <c r="X32" s="65"/>
      <c r="Y32" s="65">
        <v>2000</v>
      </c>
      <c r="Z32" s="65"/>
      <c r="AA32" s="65">
        <v>2000</v>
      </c>
      <c r="AB32" s="65"/>
      <c r="AC32" s="72">
        <f t="shared" si="5"/>
        <v>8000</v>
      </c>
      <c r="AD32" s="72">
        <f t="shared" si="1"/>
        <v>877</v>
      </c>
      <c r="AE32" s="189"/>
      <c r="AF32" s="63" t="s">
        <v>121</v>
      </c>
      <c r="AG32" s="57"/>
      <c r="AH32" s="58" t="s">
        <v>121</v>
      </c>
      <c r="AI32" s="34"/>
      <c r="AJ32" s="35" t="s">
        <v>122</v>
      </c>
      <c r="AK32" s="66" t="s">
        <v>72</v>
      </c>
    </row>
    <row r="33" spans="1:38" ht="61.2" x14ac:dyDescent="0.35">
      <c r="A33" s="170"/>
      <c r="B33" s="170"/>
      <c r="C33" s="170"/>
      <c r="D33" s="170"/>
      <c r="E33" s="170"/>
      <c r="F33" s="170"/>
      <c r="G33" s="170"/>
      <c r="H33" s="170"/>
      <c r="I33" s="170"/>
      <c r="J33" s="176"/>
      <c r="K33" s="176"/>
      <c r="L33" s="182"/>
      <c r="M33" s="185"/>
      <c r="N33" s="185"/>
      <c r="O33" s="185"/>
      <c r="P33" s="187"/>
      <c r="Q33" s="63" t="s">
        <v>131</v>
      </c>
      <c r="R33" s="63" t="s">
        <v>52</v>
      </c>
      <c r="S33" s="65">
        <v>1</v>
      </c>
      <c r="T33" s="63">
        <v>1</v>
      </c>
      <c r="U33" s="42">
        <v>16</v>
      </c>
      <c r="V33" s="138">
        <v>16</v>
      </c>
      <c r="W33" s="73">
        <v>15</v>
      </c>
      <c r="X33" s="63"/>
      <c r="Y33" s="65">
        <v>15</v>
      </c>
      <c r="Z33" s="63"/>
      <c r="AA33" s="65">
        <v>15</v>
      </c>
      <c r="AB33" s="63"/>
      <c r="AC33" s="72">
        <f t="shared" si="5"/>
        <v>61</v>
      </c>
      <c r="AD33" s="72">
        <f t="shared" si="1"/>
        <v>16</v>
      </c>
      <c r="AE33" s="189"/>
      <c r="AF33" s="63" t="s">
        <v>121</v>
      </c>
      <c r="AG33" s="57"/>
      <c r="AH33" s="58" t="s">
        <v>121</v>
      </c>
      <c r="AI33" s="34"/>
      <c r="AJ33" s="35" t="s">
        <v>122</v>
      </c>
      <c r="AK33" s="66" t="s">
        <v>72</v>
      </c>
    </row>
    <row r="34" spans="1:38" ht="40.799999999999997" x14ac:dyDescent="0.35">
      <c r="A34" s="170"/>
      <c r="B34" s="170"/>
      <c r="C34" s="170"/>
      <c r="D34" s="170"/>
      <c r="E34" s="170"/>
      <c r="F34" s="170"/>
      <c r="G34" s="170"/>
      <c r="H34" s="170"/>
      <c r="I34" s="170"/>
      <c r="J34" s="176"/>
      <c r="K34" s="176"/>
      <c r="L34" s="182"/>
      <c r="M34" s="185"/>
      <c r="N34" s="185"/>
      <c r="O34" s="185"/>
      <c r="P34" s="187"/>
      <c r="Q34" s="63" t="s">
        <v>132</v>
      </c>
      <c r="R34" s="63" t="s">
        <v>52</v>
      </c>
      <c r="S34" s="65">
        <v>347200</v>
      </c>
      <c r="T34" s="63">
        <v>347200</v>
      </c>
      <c r="U34" s="42">
        <v>20000</v>
      </c>
      <c r="V34" s="138">
        <v>10309</v>
      </c>
      <c r="W34" s="73">
        <v>16000</v>
      </c>
      <c r="X34" s="65"/>
      <c r="Y34" s="65">
        <v>16000</v>
      </c>
      <c r="Z34" s="65"/>
      <c r="AA34" s="65">
        <v>16000</v>
      </c>
      <c r="AB34" s="65"/>
      <c r="AC34" s="72">
        <f t="shared" si="5"/>
        <v>68000</v>
      </c>
      <c r="AD34" s="72">
        <f t="shared" si="1"/>
        <v>10309</v>
      </c>
      <c r="AE34" s="189"/>
      <c r="AF34" s="63" t="s">
        <v>121</v>
      </c>
      <c r="AG34" s="57"/>
      <c r="AH34" s="58" t="s">
        <v>121</v>
      </c>
      <c r="AI34" s="34"/>
      <c r="AJ34" s="35" t="s">
        <v>122</v>
      </c>
      <c r="AK34" s="66" t="s">
        <v>72</v>
      </c>
    </row>
    <row r="35" spans="1:38" ht="40.799999999999997" x14ac:dyDescent="0.35">
      <c r="A35" s="170"/>
      <c r="B35" s="170"/>
      <c r="C35" s="170"/>
      <c r="D35" s="170"/>
      <c r="E35" s="170"/>
      <c r="F35" s="170"/>
      <c r="G35" s="170"/>
      <c r="H35" s="170"/>
      <c r="I35" s="170"/>
      <c r="J35" s="176"/>
      <c r="K35" s="176"/>
      <c r="L35" s="182"/>
      <c r="M35" s="185"/>
      <c r="N35" s="185"/>
      <c r="O35" s="185"/>
      <c r="P35" s="187"/>
      <c r="Q35" s="63" t="s">
        <v>133</v>
      </c>
      <c r="R35" s="63" t="s">
        <v>52</v>
      </c>
      <c r="S35" s="65">
        <v>33942</v>
      </c>
      <c r="T35" s="63">
        <v>33942</v>
      </c>
      <c r="U35" s="42">
        <v>3000</v>
      </c>
      <c r="V35" s="138">
        <v>3243</v>
      </c>
      <c r="W35" s="73">
        <v>2550</v>
      </c>
      <c r="X35" s="65"/>
      <c r="Y35" s="65">
        <v>2550</v>
      </c>
      <c r="Z35" s="65"/>
      <c r="AA35" s="65">
        <v>2550</v>
      </c>
      <c r="AB35" s="65"/>
      <c r="AC35" s="72">
        <f>+_xlfn.IFS(R35="Acumulado",U35+W35+Y35+AA35,R35="Capacidad",AA35,R35="Flujo",AA35,R35="Reducción",AA35,R35="Stock",AA35)</f>
        <v>10650</v>
      </c>
      <c r="AD35" s="72">
        <f t="shared" si="1"/>
        <v>3243</v>
      </c>
      <c r="AE35" s="189"/>
      <c r="AF35" s="63" t="s">
        <v>121</v>
      </c>
      <c r="AG35" s="57"/>
      <c r="AH35" s="58" t="s">
        <v>121</v>
      </c>
      <c r="AI35" s="34"/>
      <c r="AJ35" s="35" t="s">
        <v>122</v>
      </c>
      <c r="AK35" s="66" t="s">
        <v>72</v>
      </c>
    </row>
    <row r="36" spans="1:38" ht="40.799999999999997" x14ac:dyDescent="0.35">
      <c r="A36" s="170"/>
      <c r="B36" s="170"/>
      <c r="C36" s="170"/>
      <c r="D36" s="170"/>
      <c r="E36" s="170"/>
      <c r="F36" s="170"/>
      <c r="G36" s="170"/>
      <c r="H36" s="170"/>
      <c r="I36" s="170"/>
      <c r="J36" s="176"/>
      <c r="K36" s="176"/>
      <c r="L36" s="182"/>
      <c r="M36" s="185"/>
      <c r="N36" s="185"/>
      <c r="O36" s="185"/>
      <c r="P36" s="191" t="s">
        <v>134</v>
      </c>
      <c r="Q36" s="51" t="s">
        <v>135</v>
      </c>
      <c r="R36" s="65" t="s">
        <v>52</v>
      </c>
      <c r="S36" s="76">
        <v>30000</v>
      </c>
      <c r="T36" s="51">
        <v>30000</v>
      </c>
      <c r="U36" s="74">
        <v>17750</v>
      </c>
      <c r="V36" s="138">
        <v>40444</v>
      </c>
      <c r="W36" s="75">
        <v>25303</v>
      </c>
      <c r="X36" s="76"/>
      <c r="Y36" s="76">
        <v>24159</v>
      </c>
      <c r="Z36" s="76"/>
      <c r="AA36" s="76">
        <v>21129</v>
      </c>
      <c r="AB36" s="76"/>
      <c r="AC36" s="72">
        <f t="shared" si="5"/>
        <v>88341</v>
      </c>
      <c r="AD36" s="72">
        <f t="shared" si="1"/>
        <v>40444</v>
      </c>
      <c r="AE36" s="189"/>
      <c r="AF36" s="63" t="s">
        <v>121</v>
      </c>
      <c r="AG36" s="57"/>
      <c r="AH36" s="58" t="s">
        <v>121</v>
      </c>
      <c r="AI36" s="34"/>
      <c r="AJ36" s="35" t="s">
        <v>122</v>
      </c>
      <c r="AK36" s="66" t="s">
        <v>72</v>
      </c>
    </row>
    <row r="37" spans="1:38" ht="40.799999999999997" x14ac:dyDescent="0.35">
      <c r="A37" s="170"/>
      <c r="B37" s="170"/>
      <c r="C37" s="170"/>
      <c r="D37" s="170"/>
      <c r="E37" s="170"/>
      <c r="F37" s="170"/>
      <c r="G37" s="170"/>
      <c r="H37" s="170"/>
      <c r="I37" s="170"/>
      <c r="J37" s="176"/>
      <c r="K37" s="176"/>
      <c r="L37" s="182"/>
      <c r="M37" s="185"/>
      <c r="N37" s="185"/>
      <c r="O37" s="185"/>
      <c r="P37" s="191"/>
      <c r="Q37" s="51" t="s">
        <v>136</v>
      </c>
      <c r="R37" s="65" t="s">
        <v>52</v>
      </c>
      <c r="S37" s="76">
        <v>946</v>
      </c>
      <c r="T37" s="51">
        <v>946</v>
      </c>
      <c r="U37" s="74">
        <v>120</v>
      </c>
      <c r="V37" s="138">
        <v>133.94999999999999</v>
      </c>
      <c r="W37" s="75">
        <v>117</v>
      </c>
      <c r="X37" s="51"/>
      <c r="Y37" s="76">
        <v>107</v>
      </c>
      <c r="Z37" s="51"/>
      <c r="AA37" s="76">
        <v>100</v>
      </c>
      <c r="AB37" s="51"/>
      <c r="AC37" s="72">
        <f t="shared" si="5"/>
        <v>444</v>
      </c>
      <c r="AD37" s="72">
        <f t="shared" si="1"/>
        <v>133.94999999999999</v>
      </c>
      <c r="AE37" s="189"/>
      <c r="AF37" s="63" t="s">
        <v>121</v>
      </c>
      <c r="AG37" s="57"/>
      <c r="AH37" s="58" t="s">
        <v>121</v>
      </c>
      <c r="AI37" s="34"/>
      <c r="AJ37" s="35" t="s">
        <v>122</v>
      </c>
      <c r="AK37" s="66" t="s">
        <v>72</v>
      </c>
    </row>
    <row r="38" spans="1:38" ht="40.799999999999997" x14ac:dyDescent="0.35">
      <c r="A38" s="170"/>
      <c r="B38" s="170"/>
      <c r="C38" s="170"/>
      <c r="D38" s="170"/>
      <c r="E38" s="170"/>
      <c r="F38" s="170"/>
      <c r="G38" s="170"/>
      <c r="H38" s="170"/>
      <c r="I38" s="170"/>
      <c r="J38" s="176"/>
      <c r="K38" s="176"/>
      <c r="L38" s="182"/>
      <c r="M38" s="185"/>
      <c r="N38" s="185"/>
      <c r="O38" s="185"/>
      <c r="P38" s="191"/>
      <c r="Q38" s="51" t="s">
        <v>137</v>
      </c>
      <c r="R38" s="65" t="s">
        <v>52</v>
      </c>
      <c r="S38" s="76">
        <v>8686</v>
      </c>
      <c r="T38" s="51">
        <v>8686</v>
      </c>
      <c r="U38" s="74">
        <v>1000</v>
      </c>
      <c r="V38" s="138">
        <v>1000</v>
      </c>
      <c r="W38" s="75">
        <v>500</v>
      </c>
      <c r="X38" s="51"/>
      <c r="Y38" s="76">
        <v>500</v>
      </c>
      <c r="Z38" s="51"/>
      <c r="AA38" s="76">
        <v>600</v>
      </c>
      <c r="AB38" s="51"/>
      <c r="AC38" s="72">
        <f t="shared" si="5"/>
        <v>2600</v>
      </c>
      <c r="AD38" s="72">
        <f t="shared" si="1"/>
        <v>1000</v>
      </c>
      <c r="AE38" s="189"/>
      <c r="AF38" s="63" t="s">
        <v>121</v>
      </c>
      <c r="AG38" s="57"/>
      <c r="AH38" s="58" t="s">
        <v>121</v>
      </c>
      <c r="AI38" s="34"/>
      <c r="AJ38" s="35" t="s">
        <v>122</v>
      </c>
      <c r="AK38" s="66" t="s">
        <v>72</v>
      </c>
    </row>
    <row r="39" spans="1:38" ht="40.799999999999997" x14ac:dyDescent="0.35">
      <c r="A39" s="170"/>
      <c r="B39" s="170"/>
      <c r="C39" s="170"/>
      <c r="D39" s="170"/>
      <c r="E39" s="170"/>
      <c r="F39" s="170"/>
      <c r="G39" s="170"/>
      <c r="H39" s="170"/>
      <c r="I39" s="170"/>
      <c r="J39" s="176"/>
      <c r="K39" s="176"/>
      <c r="L39" s="182"/>
      <c r="M39" s="185"/>
      <c r="N39" s="185"/>
      <c r="O39" s="185"/>
      <c r="P39" s="191"/>
      <c r="Q39" s="51" t="s">
        <v>138</v>
      </c>
      <c r="R39" s="65" t="s">
        <v>52</v>
      </c>
      <c r="S39" s="76">
        <v>1000</v>
      </c>
      <c r="T39" s="51">
        <v>1000</v>
      </c>
      <c r="U39" s="74">
        <v>2000</v>
      </c>
      <c r="V39" s="138">
        <v>3847</v>
      </c>
      <c r="W39" s="75">
        <v>2700</v>
      </c>
      <c r="X39" s="76"/>
      <c r="Y39" s="76">
        <v>2500</v>
      </c>
      <c r="Z39" s="76"/>
      <c r="AA39" s="76">
        <v>2200</v>
      </c>
      <c r="AB39" s="76"/>
      <c r="AC39" s="72">
        <f t="shared" si="5"/>
        <v>9400</v>
      </c>
      <c r="AD39" s="72">
        <f t="shared" si="1"/>
        <v>3847</v>
      </c>
      <c r="AE39" s="189"/>
      <c r="AF39" s="63" t="s">
        <v>121</v>
      </c>
      <c r="AG39" s="57"/>
      <c r="AH39" s="58" t="s">
        <v>121</v>
      </c>
      <c r="AI39" s="34"/>
      <c r="AJ39" s="35" t="s">
        <v>122</v>
      </c>
      <c r="AK39" s="66" t="s">
        <v>72</v>
      </c>
    </row>
    <row r="40" spans="1:38" ht="40.799999999999997" x14ac:dyDescent="0.35">
      <c r="A40" s="170"/>
      <c r="B40" s="170"/>
      <c r="C40" s="170"/>
      <c r="D40" s="170"/>
      <c r="E40" s="170"/>
      <c r="F40" s="170"/>
      <c r="G40" s="170"/>
      <c r="H40" s="170"/>
      <c r="I40" s="170"/>
      <c r="J40" s="176"/>
      <c r="K40" s="176"/>
      <c r="L40" s="182"/>
      <c r="M40" s="185"/>
      <c r="N40" s="185"/>
      <c r="O40" s="185"/>
      <c r="P40" s="191"/>
      <c r="Q40" s="51" t="s">
        <v>139</v>
      </c>
      <c r="R40" s="65" t="s">
        <v>52</v>
      </c>
      <c r="S40" s="76">
        <v>4</v>
      </c>
      <c r="T40" s="51">
        <v>4</v>
      </c>
      <c r="U40" s="74">
        <v>4</v>
      </c>
      <c r="V40" s="138">
        <v>4</v>
      </c>
      <c r="W40" s="75">
        <v>2</v>
      </c>
      <c r="X40" s="51"/>
      <c r="Y40" s="76">
        <v>2</v>
      </c>
      <c r="Z40" s="51"/>
      <c r="AA40" s="76">
        <v>2</v>
      </c>
      <c r="AB40" s="51"/>
      <c r="AC40" s="72">
        <f t="shared" si="5"/>
        <v>10</v>
      </c>
      <c r="AD40" s="72">
        <f t="shared" si="1"/>
        <v>4</v>
      </c>
      <c r="AE40" s="189"/>
      <c r="AF40" s="63" t="s">
        <v>121</v>
      </c>
      <c r="AG40" s="57"/>
      <c r="AH40" s="58" t="s">
        <v>121</v>
      </c>
      <c r="AI40" s="34"/>
      <c r="AJ40" s="35" t="s">
        <v>122</v>
      </c>
      <c r="AK40" s="66" t="s">
        <v>72</v>
      </c>
    </row>
    <row r="41" spans="1:38" ht="40.799999999999997" x14ac:dyDescent="0.35">
      <c r="A41" s="171"/>
      <c r="B41" s="171"/>
      <c r="C41" s="171"/>
      <c r="D41" s="171"/>
      <c r="E41" s="171"/>
      <c r="F41" s="171"/>
      <c r="G41" s="171"/>
      <c r="H41" s="171"/>
      <c r="I41" s="171"/>
      <c r="J41" s="177"/>
      <c r="K41" s="177"/>
      <c r="L41" s="183"/>
      <c r="M41" s="186"/>
      <c r="N41" s="186"/>
      <c r="O41" s="186"/>
      <c r="P41" s="49" t="s">
        <v>140</v>
      </c>
      <c r="Q41" s="51" t="s">
        <v>141</v>
      </c>
      <c r="R41" s="65" t="s">
        <v>52</v>
      </c>
      <c r="S41" s="76">
        <v>0</v>
      </c>
      <c r="T41" s="51">
        <v>0</v>
      </c>
      <c r="U41" s="74" t="s">
        <v>47</v>
      </c>
      <c r="V41" s="74" t="s">
        <v>47</v>
      </c>
      <c r="W41" s="75">
        <v>32980</v>
      </c>
      <c r="X41" s="51"/>
      <c r="Y41" s="76" t="s">
        <v>142</v>
      </c>
      <c r="Z41" s="51"/>
      <c r="AA41" s="76" t="s">
        <v>142</v>
      </c>
      <c r="AB41" s="51"/>
      <c r="AC41" s="76">
        <v>32980</v>
      </c>
      <c r="AD41" s="72">
        <v>0</v>
      </c>
      <c r="AE41" s="190"/>
      <c r="AF41" s="63" t="s">
        <v>121</v>
      </c>
      <c r="AG41" s="57"/>
      <c r="AH41" s="58" t="s">
        <v>121</v>
      </c>
      <c r="AI41" s="34"/>
      <c r="AJ41" s="35" t="s">
        <v>122</v>
      </c>
      <c r="AK41" s="66" t="s">
        <v>72</v>
      </c>
    </row>
    <row r="42" spans="1:38" ht="178.2" customHeight="1" x14ac:dyDescent="0.3">
      <c r="A42" s="153" t="s">
        <v>40</v>
      </c>
      <c r="B42" s="153" t="s">
        <v>143</v>
      </c>
      <c r="C42" s="153" t="s">
        <v>42</v>
      </c>
      <c r="D42" s="153" t="s">
        <v>91</v>
      </c>
      <c r="E42" s="153" t="s">
        <v>144</v>
      </c>
      <c r="F42" s="153" t="s">
        <v>145</v>
      </c>
      <c r="G42" s="153" t="s">
        <v>46</v>
      </c>
      <c r="H42" s="153" t="s">
        <v>146</v>
      </c>
      <c r="I42" s="153" t="s">
        <v>147</v>
      </c>
      <c r="J42" s="197">
        <v>16904865271</v>
      </c>
      <c r="K42" s="194">
        <v>16892365271</v>
      </c>
      <c r="L42" s="192">
        <v>32972071348</v>
      </c>
      <c r="M42" s="192">
        <f>(L42*0.03)+L42</f>
        <v>33961233488.439999</v>
      </c>
      <c r="N42" s="192">
        <f>(M42*0.03)+M42</f>
        <v>34980070493.093201</v>
      </c>
      <c r="O42" s="153" t="s">
        <v>148</v>
      </c>
      <c r="P42" s="153" t="s">
        <v>149</v>
      </c>
      <c r="Q42" s="77" t="s">
        <v>150</v>
      </c>
      <c r="R42" s="27" t="s">
        <v>52</v>
      </c>
      <c r="S42" s="72">
        <v>0</v>
      </c>
      <c r="T42" s="27">
        <f t="shared" ref="T42" si="6">V42</f>
        <v>141914</v>
      </c>
      <c r="U42" s="42">
        <v>111000</v>
      </c>
      <c r="V42" s="42">
        <v>141914</v>
      </c>
      <c r="W42" s="78">
        <v>140000</v>
      </c>
      <c r="X42" s="27">
        <v>0</v>
      </c>
      <c r="Y42" s="72">
        <v>150000</v>
      </c>
      <c r="Z42" s="27">
        <v>0</v>
      </c>
      <c r="AA42" s="72">
        <v>100000</v>
      </c>
      <c r="AB42" s="27">
        <v>0</v>
      </c>
      <c r="AC42" s="72">
        <f t="shared" si="5"/>
        <v>501000</v>
      </c>
      <c r="AD42" s="72">
        <f t="shared" si="1"/>
        <v>141914</v>
      </c>
      <c r="AE42" s="153" t="s">
        <v>151</v>
      </c>
      <c r="AF42" s="79" t="s">
        <v>151</v>
      </c>
      <c r="AG42" s="80" t="s">
        <v>152</v>
      </c>
      <c r="AH42" s="33" t="s">
        <v>55</v>
      </c>
      <c r="AI42" s="34" t="s">
        <v>153</v>
      </c>
      <c r="AJ42" s="35" t="s">
        <v>154</v>
      </c>
      <c r="AK42" s="59" t="s">
        <v>107</v>
      </c>
    </row>
    <row r="43" spans="1:38" ht="61.2" x14ac:dyDescent="0.3">
      <c r="A43" s="154"/>
      <c r="B43" s="154"/>
      <c r="C43" s="154"/>
      <c r="D43" s="154"/>
      <c r="E43" s="154"/>
      <c r="F43" s="154"/>
      <c r="G43" s="154"/>
      <c r="H43" s="154"/>
      <c r="I43" s="154"/>
      <c r="J43" s="198"/>
      <c r="K43" s="195"/>
      <c r="L43" s="193"/>
      <c r="M43" s="193"/>
      <c r="N43" s="193"/>
      <c r="O43" s="154"/>
      <c r="P43" s="154"/>
      <c r="Q43" s="77" t="s">
        <v>155</v>
      </c>
      <c r="R43" s="27" t="s">
        <v>52</v>
      </c>
      <c r="S43" s="72">
        <v>2071846</v>
      </c>
      <c r="T43" s="72">
        <v>2071846</v>
      </c>
      <c r="U43" s="42">
        <v>510000</v>
      </c>
      <c r="V43" s="42">
        <v>594180</v>
      </c>
      <c r="W43" s="78">
        <v>550000</v>
      </c>
      <c r="X43" s="27">
        <v>0</v>
      </c>
      <c r="Y43" s="72">
        <v>550000</v>
      </c>
      <c r="Z43" s="27">
        <v>0</v>
      </c>
      <c r="AA43" s="72">
        <v>550000</v>
      </c>
      <c r="AB43" s="27">
        <v>0</v>
      </c>
      <c r="AC43" s="72">
        <v>2160000</v>
      </c>
      <c r="AD43" s="72">
        <f t="shared" si="1"/>
        <v>594180</v>
      </c>
      <c r="AE43" s="154"/>
      <c r="AF43" s="79" t="s">
        <v>151</v>
      </c>
      <c r="AG43" s="80" t="s">
        <v>152</v>
      </c>
      <c r="AH43" s="33" t="s">
        <v>55</v>
      </c>
      <c r="AI43" s="34" t="s">
        <v>153</v>
      </c>
      <c r="AJ43" s="35" t="s">
        <v>154</v>
      </c>
      <c r="AK43" s="59" t="s">
        <v>107</v>
      </c>
    </row>
    <row r="44" spans="1:38" ht="124.95" customHeight="1" x14ac:dyDescent="0.3">
      <c r="A44" s="153" t="s">
        <v>156</v>
      </c>
      <c r="B44" s="153" t="s">
        <v>157</v>
      </c>
      <c r="C44" s="153" t="s">
        <v>42</v>
      </c>
      <c r="D44" s="153" t="s">
        <v>158</v>
      </c>
      <c r="E44" s="153" t="s">
        <v>159</v>
      </c>
      <c r="F44" s="153" t="s">
        <v>160</v>
      </c>
      <c r="G44" s="153" t="s">
        <v>46</v>
      </c>
      <c r="H44" s="199" t="s">
        <v>161</v>
      </c>
      <c r="I44" s="153" t="s">
        <v>162</v>
      </c>
      <c r="J44" s="197">
        <v>55213854175</v>
      </c>
      <c r="K44" s="194">
        <v>51630365911.800003</v>
      </c>
      <c r="L44" s="192">
        <v>210611190272</v>
      </c>
      <c r="M44" s="192">
        <v>67866000000</v>
      </c>
      <c r="N44" s="192">
        <v>69178000000</v>
      </c>
      <c r="O44" s="153" t="s">
        <v>163</v>
      </c>
      <c r="P44" s="27" t="s">
        <v>164</v>
      </c>
      <c r="Q44" s="27" t="s">
        <v>165</v>
      </c>
      <c r="R44" s="27" t="s">
        <v>52</v>
      </c>
      <c r="S44" s="27">
        <v>0</v>
      </c>
      <c r="T44" s="81">
        <v>0.02</v>
      </c>
      <c r="U44" s="68">
        <v>0.02</v>
      </c>
      <c r="V44" s="68">
        <v>0.02</v>
      </c>
      <c r="W44" s="82">
        <v>0.02</v>
      </c>
      <c r="X44" s="47"/>
      <c r="Y44" s="81">
        <v>0.02</v>
      </c>
      <c r="Z44" s="47"/>
      <c r="AA44" s="81">
        <v>0.02</v>
      </c>
      <c r="AB44" s="47"/>
      <c r="AC44" s="47">
        <f>+_xlfn.IFS(R44="Acumulado",U44+W44+Y44+AA44,R44="Capacidad",AA44,R44="Flujo",AA44,R44="Reducción",AA44,R44="Stock",AA44)</f>
        <v>0.08</v>
      </c>
      <c r="AD44" s="83">
        <f t="shared" si="1"/>
        <v>0.02</v>
      </c>
      <c r="AE44" s="153" t="s">
        <v>166</v>
      </c>
      <c r="AF44" s="84" t="s">
        <v>166</v>
      </c>
      <c r="AG44" s="80" t="s">
        <v>152</v>
      </c>
      <c r="AH44" s="33" t="s">
        <v>55</v>
      </c>
      <c r="AI44" s="34" t="s">
        <v>167</v>
      </c>
      <c r="AJ44" s="35" t="s">
        <v>153</v>
      </c>
      <c r="AK44" s="36" t="s">
        <v>168</v>
      </c>
    </row>
    <row r="45" spans="1:38" ht="217.95" customHeight="1" x14ac:dyDescent="0.3">
      <c r="A45" s="160"/>
      <c r="B45" s="160"/>
      <c r="C45" s="160"/>
      <c r="D45" s="160"/>
      <c r="E45" s="160"/>
      <c r="F45" s="160"/>
      <c r="G45" s="160"/>
      <c r="H45" s="200"/>
      <c r="I45" s="160"/>
      <c r="J45" s="202"/>
      <c r="K45" s="203"/>
      <c r="L45" s="196"/>
      <c r="M45" s="196"/>
      <c r="N45" s="196"/>
      <c r="O45" s="160"/>
      <c r="P45" s="27" t="s">
        <v>169</v>
      </c>
      <c r="Q45" s="27" t="s">
        <v>170</v>
      </c>
      <c r="R45" s="27" t="s">
        <v>52</v>
      </c>
      <c r="S45" s="27">
        <v>0</v>
      </c>
      <c r="T45" s="85">
        <v>1.4999999999999999E-2</v>
      </c>
      <c r="U45" s="86">
        <v>1.4999999999999999E-2</v>
      </c>
      <c r="V45" s="87">
        <v>1.4999999999999999E-2</v>
      </c>
      <c r="W45" s="88">
        <v>1.4999999999999999E-2</v>
      </c>
      <c r="X45" s="47"/>
      <c r="Y45" s="85">
        <v>1.4999999999999999E-2</v>
      </c>
      <c r="Z45" s="47"/>
      <c r="AA45" s="85">
        <v>1.4999999999999999E-2</v>
      </c>
      <c r="AB45" s="47"/>
      <c r="AC45" s="47">
        <f>+_xlfn.IFS(R45="Acumulado",U45+W45+Y45+AA45,R45="Capacidad",AA45,R45="Flujo",AA45,R45="Reducción",AA45,R45="Stock",AA45)</f>
        <v>0.06</v>
      </c>
      <c r="AD45" s="83">
        <f>+_xlfn.IFS(R45="Acumulado",V45+X45+Z45+AB45,R45="Capacidad",AB45,R45="Flujo",V45,R45="Reducción",V45,R45="Stock",V45)</f>
        <v>1.4999999999999999E-2</v>
      </c>
      <c r="AE45" s="160"/>
      <c r="AF45" s="84" t="s">
        <v>166</v>
      </c>
      <c r="AG45" s="80" t="s">
        <v>152</v>
      </c>
      <c r="AH45" s="33" t="s">
        <v>55</v>
      </c>
      <c r="AI45" s="34" t="s">
        <v>167</v>
      </c>
      <c r="AJ45" s="35" t="s">
        <v>153</v>
      </c>
      <c r="AK45" s="36" t="s">
        <v>168</v>
      </c>
    </row>
    <row r="46" spans="1:38" ht="61.2" x14ac:dyDescent="0.3">
      <c r="A46" s="160"/>
      <c r="B46" s="160"/>
      <c r="C46" s="160"/>
      <c r="D46" s="160"/>
      <c r="E46" s="160"/>
      <c r="F46" s="160"/>
      <c r="G46" s="160"/>
      <c r="H46" s="200"/>
      <c r="I46" s="160"/>
      <c r="J46" s="202"/>
      <c r="K46" s="203"/>
      <c r="L46" s="196"/>
      <c r="M46" s="196"/>
      <c r="N46" s="196"/>
      <c r="O46" s="160"/>
      <c r="P46" s="26" t="s">
        <v>171</v>
      </c>
      <c r="Q46" s="26" t="s">
        <v>172</v>
      </c>
      <c r="R46" s="26" t="s">
        <v>52</v>
      </c>
      <c r="S46" s="95">
        <v>0</v>
      </c>
      <c r="T46" s="27">
        <f t="shared" ref="T46:T49" si="7">V46</f>
        <v>4001</v>
      </c>
      <c r="U46" s="92">
        <v>4000</v>
      </c>
      <c r="V46" s="138">
        <v>4001</v>
      </c>
      <c r="W46" s="93">
        <v>4000</v>
      </c>
      <c r="X46" s="26"/>
      <c r="Y46" s="95">
        <v>4000</v>
      </c>
      <c r="Z46" s="26"/>
      <c r="AA46" s="95">
        <v>4000</v>
      </c>
      <c r="AB46" s="26"/>
      <c r="AC46" s="95">
        <v>16000</v>
      </c>
      <c r="AD46" s="95">
        <f t="shared" si="1"/>
        <v>4001</v>
      </c>
      <c r="AE46" s="160"/>
      <c r="AF46" s="84" t="s">
        <v>166</v>
      </c>
      <c r="AG46" s="80" t="s">
        <v>152</v>
      </c>
      <c r="AH46" s="33" t="s">
        <v>55</v>
      </c>
      <c r="AI46" s="34" t="s">
        <v>167</v>
      </c>
      <c r="AJ46" s="35" t="s">
        <v>153</v>
      </c>
      <c r="AK46" s="36" t="s">
        <v>168</v>
      </c>
    </row>
    <row r="47" spans="1:38" ht="81.599999999999994" x14ac:dyDescent="0.3">
      <c r="A47" s="154"/>
      <c r="B47" s="154"/>
      <c r="C47" s="154"/>
      <c r="D47" s="154"/>
      <c r="E47" s="154"/>
      <c r="F47" s="154"/>
      <c r="G47" s="154"/>
      <c r="H47" s="201"/>
      <c r="I47" s="154"/>
      <c r="J47" s="198"/>
      <c r="K47" s="195"/>
      <c r="L47" s="193"/>
      <c r="M47" s="193"/>
      <c r="N47" s="193"/>
      <c r="O47" s="154"/>
      <c r="P47" s="26" t="s">
        <v>173</v>
      </c>
      <c r="Q47" s="26" t="s">
        <v>173</v>
      </c>
      <c r="R47" s="26" t="s">
        <v>61</v>
      </c>
      <c r="S47" s="95">
        <v>651</v>
      </c>
      <c r="T47" s="27">
        <f t="shared" si="7"/>
        <v>809</v>
      </c>
      <c r="U47" s="92">
        <v>800</v>
      </c>
      <c r="V47" s="138">
        <v>809</v>
      </c>
      <c r="W47" s="93">
        <v>800</v>
      </c>
      <c r="X47" s="26"/>
      <c r="Y47" s="95">
        <v>800</v>
      </c>
      <c r="Z47" s="26"/>
      <c r="AA47" s="95">
        <v>800</v>
      </c>
      <c r="AB47" s="26"/>
      <c r="AC47" s="95">
        <v>800</v>
      </c>
      <c r="AD47" s="95">
        <f t="shared" si="1"/>
        <v>809</v>
      </c>
      <c r="AE47" s="154"/>
      <c r="AF47" s="84" t="s">
        <v>166</v>
      </c>
      <c r="AG47" s="80" t="s">
        <v>152</v>
      </c>
      <c r="AH47" s="33" t="s">
        <v>55</v>
      </c>
      <c r="AI47" s="34" t="s">
        <v>167</v>
      </c>
      <c r="AJ47" s="35" t="s">
        <v>153</v>
      </c>
      <c r="AK47" s="36" t="s">
        <v>168</v>
      </c>
    </row>
    <row r="48" spans="1:38" s="99" customFormat="1" ht="183.6" customHeight="1" x14ac:dyDescent="0.3">
      <c r="A48" s="77" t="s">
        <v>174</v>
      </c>
      <c r="B48" s="77" t="s">
        <v>175</v>
      </c>
      <c r="C48" s="77" t="s">
        <v>42</v>
      </c>
      <c r="D48" s="77" t="s">
        <v>176</v>
      </c>
      <c r="E48" s="77" t="s">
        <v>177</v>
      </c>
      <c r="F48" s="77" t="s">
        <v>178</v>
      </c>
      <c r="G48" s="77" t="s">
        <v>46</v>
      </c>
      <c r="H48" s="77" t="s">
        <v>179</v>
      </c>
      <c r="I48" s="77" t="s">
        <v>147</v>
      </c>
      <c r="J48" s="40">
        <v>30908200346</v>
      </c>
      <c r="K48" s="40">
        <v>25199465325.68</v>
      </c>
      <c r="L48" s="89">
        <v>260000000000</v>
      </c>
      <c r="M48" s="90" t="s">
        <v>180</v>
      </c>
      <c r="N48" s="90" t="s">
        <v>181</v>
      </c>
      <c r="O48" s="77" t="s">
        <v>182</v>
      </c>
      <c r="P48" s="77" t="s">
        <v>183</v>
      </c>
      <c r="Q48" s="77" t="s">
        <v>184</v>
      </c>
      <c r="R48" s="91" t="s">
        <v>52</v>
      </c>
      <c r="S48" s="95">
        <v>0</v>
      </c>
      <c r="T48" s="27">
        <v>0</v>
      </c>
      <c r="U48" s="92">
        <v>70000</v>
      </c>
      <c r="V48" s="138">
        <v>47230</v>
      </c>
      <c r="W48" s="93">
        <v>247500</v>
      </c>
      <c r="X48" s="94">
        <v>0</v>
      </c>
      <c r="Y48" s="95">
        <v>205810</v>
      </c>
      <c r="Z48" s="94">
        <v>0</v>
      </c>
      <c r="AA48" s="95">
        <v>95840</v>
      </c>
      <c r="AB48" s="94">
        <v>0</v>
      </c>
      <c r="AC48" s="95">
        <f t="shared" ref="AC48:AC87" si="8">+_xlfn.IFS(R48="Acumulado",U48+W48+Y48+AA48,R48="Capacidad",AA48,R48="Flujo",AA48,R48="Reducción",AA48,R48="Stock",AA48)</f>
        <v>619150</v>
      </c>
      <c r="AD48" s="95">
        <f t="shared" si="1"/>
        <v>47230</v>
      </c>
      <c r="AE48" s="26" t="s">
        <v>185</v>
      </c>
      <c r="AF48" s="96" t="s">
        <v>185</v>
      </c>
      <c r="AG48" s="80" t="s">
        <v>152</v>
      </c>
      <c r="AH48" s="33" t="s">
        <v>55</v>
      </c>
      <c r="AI48" s="97" t="s">
        <v>186</v>
      </c>
      <c r="AJ48" s="35" t="s">
        <v>187</v>
      </c>
      <c r="AK48" s="98" t="s">
        <v>168</v>
      </c>
      <c r="AL48" s="5"/>
    </row>
    <row r="49" spans="1:38" ht="142.80000000000001" x14ac:dyDescent="0.3">
      <c r="A49" s="27" t="s">
        <v>40</v>
      </c>
      <c r="B49" s="27" t="s">
        <v>143</v>
      </c>
      <c r="C49" s="27" t="s">
        <v>42</v>
      </c>
      <c r="D49" s="27" t="s">
        <v>91</v>
      </c>
      <c r="E49" s="27" t="s">
        <v>188</v>
      </c>
      <c r="F49" s="27" t="s">
        <v>189</v>
      </c>
      <c r="G49" s="27" t="s">
        <v>46</v>
      </c>
      <c r="H49" s="27" t="s">
        <v>47</v>
      </c>
      <c r="I49" s="27" t="s">
        <v>147</v>
      </c>
      <c r="J49" s="100">
        <f>'[4]1. Iniciativas-PA (2)'!M16</f>
        <v>6050000000</v>
      </c>
      <c r="K49" s="100">
        <f>'[4]1. Iniciativas-PA (2)'!N16</f>
        <v>0</v>
      </c>
      <c r="L49" s="101">
        <v>8824700000</v>
      </c>
      <c r="M49" s="101">
        <f>(L49*0.03)+L49</f>
        <v>9089441000</v>
      </c>
      <c r="N49" s="101">
        <f>(M49*0.03)+M49</f>
        <v>9362124230</v>
      </c>
      <c r="O49" s="27" t="s">
        <v>148</v>
      </c>
      <c r="P49" s="27" t="s">
        <v>190</v>
      </c>
      <c r="Q49" s="27" t="s">
        <v>191</v>
      </c>
      <c r="R49" s="27" t="s">
        <v>52</v>
      </c>
      <c r="S49" s="72">
        <v>0</v>
      </c>
      <c r="T49" s="27">
        <f t="shared" si="7"/>
        <v>835531</v>
      </c>
      <c r="U49" s="42">
        <v>700000</v>
      </c>
      <c r="V49" s="42">
        <v>835531</v>
      </c>
      <c r="W49" s="78">
        <v>1000000</v>
      </c>
      <c r="X49" s="27">
        <v>0</v>
      </c>
      <c r="Y49" s="72">
        <v>1300000</v>
      </c>
      <c r="Z49" s="27">
        <v>0</v>
      </c>
      <c r="AA49" s="72">
        <v>1000000</v>
      </c>
      <c r="AB49" s="27">
        <v>0</v>
      </c>
      <c r="AC49" s="72">
        <f t="shared" si="8"/>
        <v>4000000</v>
      </c>
      <c r="AD49" s="72">
        <f t="shared" si="1"/>
        <v>835531</v>
      </c>
      <c r="AE49" s="27" t="s">
        <v>151</v>
      </c>
      <c r="AF49" s="79" t="s">
        <v>151</v>
      </c>
      <c r="AG49" s="80" t="s">
        <v>152</v>
      </c>
      <c r="AH49" s="33" t="s">
        <v>55</v>
      </c>
      <c r="AI49" s="34" t="s">
        <v>98</v>
      </c>
      <c r="AJ49" s="35" t="s">
        <v>192</v>
      </c>
      <c r="AK49" s="59" t="s">
        <v>107</v>
      </c>
    </row>
    <row r="50" spans="1:38" ht="40.799999999999997" x14ac:dyDescent="0.35">
      <c r="A50" s="187" t="s">
        <v>156</v>
      </c>
      <c r="B50" s="187" t="s">
        <v>193</v>
      </c>
      <c r="C50" s="187" t="s">
        <v>47</v>
      </c>
      <c r="D50" s="187" t="s">
        <v>158</v>
      </c>
      <c r="E50" s="187" t="s">
        <v>194</v>
      </c>
      <c r="F50" s="187" t="s">
        <v>195</v>
      </c>
      <c r="G50" s="187" t="s">
        <v>46</v>
      </c>
      <c r="H50" s="187" t="s">
        <v>47</v>
      </c>
      <c r="I50" s="187" t="s">
        <v>47</v>
      </c>
      <c r="J50" s="206"/>
      <c r="K50" s="175"/>
      <c r="L50" s="204"/>
      <c r="M50" s="205"/>
      <c r="N50" s="205"/>
      <c r="O50" s="187" t="s">
        <v>196</v>
      </c>
      <c r="P50" s="187" t="s">
        <v>197</v>
      </c>
      <c r="Q50" s="63" t="s">
        <v>198</v>
      </c>
      <c r="R50" s="63" t="s">
        <v>61</v>
      </c>
      <c r="S50" s="65">
        <v>3</v>
      </c>
      <c r="T50" s="63">
        <v>3</v>
      </c>
      <c r="U50" s="42">
        <v>3</v>
      </c>
      <c r="V50" s="138">
        <v>3</v>
      </c>
      <c r="W50" s="73">
        <v>3</v>
      </c>
      <c r="X50" s="63"/>
      <c r="Y50" s="65">
        <v>3</v>
      </c>
      <c r="Z50" s="63"/>
      <c r="AA50" s="65">
        <v>3</v>
      </c>
      <c r="AB50" s="63"/>
      <c r="AC50" s="72">
        <f t="shared" si="8"/>
        <v>3</v>
      </c>
      <c r="AD50" s="72">
        <f t="shared" si="1"/>
        <v>3</v>
      </c>
      <c r="AE50" s="188" t="s">
        <v>199</v>
      </c>
      <c r="AF50" s="63" t="s">
        <v>199</v>
      </c>
      <c r="AG50" s="102"/>
      <c r="AH50" s="63" t="s">
        <v>199</v>
      </c>
      <c r="AI50" s="27" t="s">
        <v>200</v>
      </c>
      <c r="AJ50" s="103" t="s">
        <v>167</v>
      </c>
      <c r="AK50" s="36" t="s">
        <v>168</v>
      </c>
    </row>
    <row r="51" spans="1:38" ht="40.799999999999997" x14ac:dyDescent="0.35">
      <c r="A51" s="187"/>
      <c r="B51" s="187"/>
      <c r="C51" s="187"/>
      <c r="D51" s="187"/>
      <c r="E51" s="187"/>
      <c r="F51" s="187"/>
      <c r="G51" s="187"/>
      <c r="H51" s="187"/>
      <c r="I51" s="187"/>
      <c r="J51" s="206"/>
      <c r="K51" s="176"/>
      <c r="L51" s="204"/>
      <c r="M51" s="205"/>
      <c r="N51" s="205"/>
      <c r="O51" s="187"/>
      <c r="P51" s="187"/>
      <c r="Q51" s="63" t="s">
        <v>201</v>
      </c>
      <c r="R51" s="63" t="s">
        <v>79</v>
      </c>
      <c r="S51" s="65">
        <v>150</v>
      </c>
      <c r="T51" s="63">
        <v>150</v>
      </c>
      <c r="U51" s="42">
        <v>124</v>
      </c>
      <c r="V51" s="138">
        <v>124</v>
      </c>
      <c r="W51" s="73">
        <v>120</v>
      </c>
      <c r="X51" s="63"/>
      <c r="Y51" s="65">
        <v>124</v>
      </c>
      <c r="Z51" s="63"/>
      <c r="AA51" s="65">
        <v>127</v>
      </c>
      <c r="AB51" s="63"/>
      <c r="AC51" s="72">
        <f t="shared" si="8"/>
        <v>127</v>
      </c>
      <c r="AD51" s="72">
        <f t="shared" si="1"/>
        <v>124</v>
      </c>
      <c r="AE51" s="189"/>
      <c r="AF51" s="63" t="s">
        <v>199</v>
      </c>
      <c r="AG51" s="102"/>
      <c r="AH51" s="63" t="s">
        <v>199</v>
      </c>
      <c r="AI51" s="27" t="s">
        <v>200</v>
      </c>
      <c r="AJ51" s="103" t="s">
        <v>167</v>
      </c>
      <c r="AK51" s="36" t="s">
        <v>168</v>
      </c>
    </row>
    <row r="52" spans="1:38" ht="40.799999999999997" x14ac:dyDescent="0.35">
      <c r="A52" s="187"/>
      <c r="B52" s="187"/>
      <c r="C52" s="187"/>
      <c r="D52" s="187"/>
      <c r="E52" s="187"/>
      <c r="F52" s="187"/>
      <c r="G52" s="187"/>
      <c r="H52" s="187"/>
      <c r="I52" s="187" t="s">
        <v>47</v>
      </c>
      <c r="J52" s="206"/>
      <c r="K52" s="176"/>
      <c r="L52" s="204"/>
      <c r="M52" s="205"/>
      <c r="N52" s="205"/>
      <c r="O52" s="187"/>
      <c r="P52" s="187"/>
      <c r="Q52" s="63" t="s">
        <v>202</v>
      </c>
      <c r="R52" s="63" t="s">
        <v>79</v>
      </c>
      <c r="S52" s="63">
        <v>0</v>
      </c>
      <c r="T52" s="27">
        <f t="shared" ref="T52" si="9">V52</f>
        <v>1</v>
      </c>
      <c r="U52" s="28">
        <v>1</v>
      </c>
      <c r="V52" s="29">
        <v>1</v>
      </c>
      <c r="W52" s="64">
        <v>1</v>
      </c>
      <c r="X52" s="63"/>
      <c r="Y52" s="63">
        <v>1</v>
      </c>
      <c r="Z52" s="63"/>
      <c r="AA52" s="63">
        <v>1</v>
      </c>
      <c r="AB52" s="63"/>
      <c r="AC52" s="27">
        <f t="shared" si="8"/>
        <v>1</v>
      </c>
      <c r="AD52" s="27">
        <f t="shared" si="1"/>
        <v>1</v>
      </c>
      <c r="AE52" s="189"/>
      <c r="AF52" s="63" t="s">
        <v>199</v>
      </c>
      <c r="AG52" s="102"/>
      <c r="AH52" s="63" t="s">
        <v>199</v>
      </c>
      <c r="AI52" s="27" t="s">
        <v>200</v>
      </c>
      <c r="AJ52" s="103" t="s">
        <v>167</v>
      </c>
      <c r="AK52" s="36" t="s">
        <v>168</v>
      </c>
    </row>
    <row r="53" spans="1:38" ht="37.950000000000003" customHeight="1" x14ac:dyDescent="0.35">
      <c r="A53" s="187"/>
      <c r="B53" s="187"/>
      <c r="C53" s="187"/>
      <c r="D53" s="187"/>
      <c r="E53" s="187"/>
      <c r="F53" s="187"/>
      <c r="G53" s="187"/>
      <c r="H53" s="187"/>
      <c r="I53" s="187"/>
      <c r="J53" s="206"/>
      <c r="K53" s="176"/>
      <c r="L53" s="204"/>
      <c r="M53" s="205"/>
      <c r="N53" s="205"/>
      <c r="O53" s="187"/>
      <c r="P53" s="187" t="s">
        <v>203</v>
      </c>
      <c r="Q53" s="63" t="s">
        <v>204</v>
      </c>
      <c r="R53" s="63" t="s">
        <v>205</v>
      </c>
      <c r="S53" s="65">
        <v>14</v>
      </c>
      <c r="T53" s="63">
        <v>14</v>
      </c>
      <c r="U53" s="42">
        <v>12</v>
      </c>
      <c r="V53" s="138">
        <v>12</v>
      </c>
      <c r="W53" s="73">
        <v>11</v>
      </c>
      <c r="X53" s="63"/>
      <c r="Y53" s="65">
        <v>12</v>
      </c>
      <c r="Z53" s="63"/>
      <c r="AA53" s="65">
        <v>12</v>
      </c>
      <c r="AB53" s="63"/>
      <c r="AC53" s="72">
        <f t="shared" si="8"/>
        <v>47</v>
      </c>
      <c r="AD53" s="72">
        <f t="shared" si="1"/>
        <v>12</v>
      </c>
      <c r="AE53" s="189"/>
      <c r="AF53" s="63" t="s">
        <v>199</v>
      </c>
      <c r="AG53" s="102"/>
      <c r="AH53" s="63" t="s">
        <v>199</v>
      </c>
      <c r="AI53" s="27" t="s">
        <v>200</v>
      </c>
      <c r="AJ53" s="103" t="s">
        <v>167</v>
      </c>
      <c r="AK53" s="36" t="s">
        <v>168</v>
      </c>
    </row>
    <row r="54" spans="1:38" ht="102" customHeight="1" x14ac:dyDescent="0.35">
      <c r="A54" s="187"/>
      <c r="B54" s="187"/>
      <c r="C54" s="187"/>
      <c r="D54" s="187"/>
      <c r="E54" s="187"/>
      <c r="F54" s="187"/>
      <c r="G54" s="187"/>
      <c r="H54" s="187"/>
      <c r="I54" s="187"/>
      <c r="J54" s="206"/>
      <c r="K54" s="176"/>
      <c r="L54" s="204"/>
      <c r="M54" s="205"/>
      <c r="N54" s="205"/>
      <c r="O54" s="187"/>
      <c r="P54" s="187"/>
      <c r="Q54" s="63" t="s">
        <v>206</v>
      </c>
      <c r="R54" s="63" t="s">
        <v>61</v>
      </c>
      <c r="S54" s="63">
        <v>0</v>
      </c>
      <c r="T54" s="27">
        <f t="shared" ref="T54" si="10">V54</f>
        <v>1</v>
      </c>
      <c r="U54" s="28">
        <v>1</v>
      </c>
      <c r="V54" s="29">
        <v>1</v>
      </c>
      <c r="W54" s="64">
        <v>1</v>
      </c>
      <c r="X54" s="63"/>
      <c r="Y54" s="63">
        <v>1</v>
      </c>
      <c r="Z54" s="63"/>
      <c r="AA54" s="63">
        <v>1</v>
      </c>
      <c r="AB54" s="63"/>
      <c r="AC54" s="27">
        <f t="shared" si="8"/>
        <v>1</v>
      </c>
      <c r="AD54" s="27">
        <f t="shared" si="1"/>
        <v>1</v>
      </c>
      <c r="AE54" s="189"/>
      <c r="AF54" s="63" t="s">
        <v>199</v>
      </c>
      <c r="AG54" s="102"/>
      <c r="AH54" s="63" t="s">
        <v>199</v>
      </c>
      <c r="AI54" s="27" t="s">
        <v>200</v>
      </c>
      <c r="AJ54" s="103" t="s">
        <v>167</v>
      </c>
      <c r="AK54" s="36" t="s">
        <v>168</v>
      </c>
    </row>
    <row r="55" spans="1:38" s="25" customFormat="1" ht="210.75" customHeight="1" x14ac:dyDescent="0.3">
      <c r="A55" s="187"/>
      <c r="B55" s="187"/>
      <c r="C55" s="187"/>
      <c r="D55" s="187"/>
      <c r="E55" s="187"/>
      <c r="F55" s="187"/>
      <c r="G55" s="187"/>
      <c r="H55" s="187"/>
      <c r="I55" s="187"/>
      <c r="J55" s="206"/>
      <c r="K55" s="177"/>
      <c r="L55" s="204"/>
      <c r="M55" s="205"/>
      <c r="N55" s="205"/>
      <c r="O55" s="187"/>
      <c r="P55" s="104" t="s">
        <v>207</v>
      </c>
      <c r="Q55" s="104" t="s">
        <v>208</v>
      </c>
      <c r="R55" s="104" t="s">
        <v>61</v>
      </c>
      <c r="S55" s="104">
        <v>3</v>
      </c>
      <c r="T55" s="104">
        <v>3</v>
      </c>
      <c r="U55" s="28">
        <v>1</v>
      </c>
      <c r="V55" s="29">
        <v>1</v>
      </c>
      <c r="W55" s="28" t="s">
        <v>209</v>
      </c>
      <c r="X55" s="63"/>
      <c r="Y55" s="28" t="s">
        <v>209</v>
      </c>
      <c r="Z55" s="63"/>
      <c r="AA55" s="28" t="s">
        <v>209</v>
      </c>
      <c r="AB55" s="63"/>
      <c r="AC55" s="28" t="s">
        <v>209</v>
      </c>
      <c r="AD55" s="27">
        <f t="shared" si="1"/>
        <v>1</v>
      </c>
      <c r="AE55" s="190"/>
      <c r="AF55" s="63" t="s">
        <v>199</v>
      </c>
      <c r="AG55" s="105"/>
      <c r="AH55" s="63" t="s">
        <v>199</v>
      </c>
      <c r="AI55" s="27" t="s">
        <v>200</v>
      </c>
      <c r="AJ55" s="103" t="s">
        <v>167</v>
      </c>
      <c r="AK55" s="36" t="s">
        <v>168</v>
      </c>
      <c r="AL55" s="5"/>
    </row>
    <row r="56" spans="1:38" ht="61.2" x14ac:dyDescent="0.3">
      <c r="A56" s="153" t="s">
        <v>40</v>
      </c>
      <c r="B56" s="153" t="s">
        <v>210</v>
      </c>
      <c r="C56" s="153" t="s">
        <v>42</v>
      </c>
      <c r="D56" s="153" t="s">
        <v>158</v>
      </c>
      <c r="E56" s="153" t="s">
        <v>211</v>
      </c>
      <c r="F56" s="153" t="s">
        <v>212</v>
      </c>
      <c r="G56" s="153" t="s">
        <v>46</v>
      </c>
      <c r="H56" s="153" t="s">
        <v>213</v>
      </c>
      <c r="I56" s="153" t="s">
        <v>214</v>
      </c>
      <c r="J56" s="210">
        <v>6830016667</v>
      </c>
      <c r="K56" s="194">
        <v>6822825000</v>
      </c>
      <c r="L56" s="207">
        <v>4500000000</v>
      </c>
      <c r="M56" s="207">
        <f>(L56*0.03)+L56</f>
        <v>4635000000</v>
      </c>
      <c r="N56" s="207">
        <f>(M56*0.03)+M56</f>
        <v>4774050000</v>
      </c>
      <c r="O56" s="153" t="s">
        <v>215</v>
      </c>
      <c r="P56" s="27" t="s">
        <v>216</v>
      </c>
      <c r="Q56" s="27" t="s">
        <v>217</v>
      </c>
      <c r="R56" s="27" t="s">
        <v>61</v>
      </c>
      <c r="S56" s="27">
        <v>0</v>
      </c>
      <c r="T56" s="47">
        <v>1</v>
      </c>
      <c r="U56" s="106">
        <v>1</v>
      </c>
      <c r="V56" s="106">
        <v>1</v>
      </c>
      <c r="W56" s="107">
        <v>1</v>
      </c>
      <c r="X56" s="27">
        <v>0</v>
      </c>
      <c r="Y56" s="47">
        <v>1</v>
      </c>
      <c r="Z56" s="27">
        <v>0</v>
      </c>
      <c r="AA56" s="47">
        <v>1</v>
      </c>
      <c r="AB56" s="27">
        <v>0</v>
      </c>
      <c r="AC56" s="47">
        <f t="shared" si="8"/>
        <v>1</v>
      </c>
      <c r="AD56" s="27">
        <f t="shared" si="1"/>
        <v>1</v>
      </c>
      <c r="AE56" s="153" t="s">
        <v>218</v>
      </c>
      <c r="AF56" s="108" t="s">
        <v>218</v>
      </c>
      <c r="AG56" s="80" t="s">
        <v>152</v>
      </c>
      <c r="AH56" s="33" t="s">
        <v>55</v>
      </c>
      <c r="AI56" s="34" t="s">
        <v>122</v>
      </c>
      <c r="AJ56" s="35" t="s">
        <v>186</v>
      </c>
      <c r="AK56" s="36" t="s">
        <v>168</v>
      </c>
    </row>
    <row r="57" spans="1:38" ht="40.799999999999997" x14ac:dyDescent="0.3">
      <c r="A57" s="160"/>
      <c r="B57" s="160"/>
      <c r="C57" s="160"/>
      <c r="D57" s="160"/>
      <c r="E57" s="160"/>
      <c r="F57" s="160"/>
      <c r="G57" s="160"/>
      <c r="H57" s="160"/>
      <c r="I57" s="160"/>
      <c r="J57" s="211">
        <v>0</v>
      </c>
      <c r="K57" s="203"/>
      <c r="L57" s="208"/>
      <c r="M57" s="208"/>
      <c r="N57" s="208"/>
      <c r="O57" s="160"/>
      <c r="P57" s="27" t="s">
        <v>219</v>
      </c>
      <c r="Q57" s="27" t="s">
        <v>220</v>
      </c>
      <c r="R57" s="27" t="s">
        <v>52</v>
      </c>
      <c r="S57" s="27">
        <v>0</v>
      </c>
      <c r="T57" s="27">
        <f t="shared" ref="T57:T61" si="11">V57</f>
        <v>1</v>
      </c>
      <c r="U57" s="28">
        <v>1</v>
      </c>
      <c r="V57" s="29">
        <v>1</v>
      </c>
      <c r="W57" s="30">
        <v>1</v>
      </c>
      <c r="X57" s="27">
        <v>0</v>
      </c>
      <c r="Y57" s="27">
        <v>0</v>
      </c>
      <c r="Z57" s="27">
        <v>0</v>
      </c>
      <c r="AA57" s="27">
        <v>1</v>
      </c>
      <c r="AB57" s="27">
        <v>0</v>
      </c>
      <c r="AC57" s="27">
        <f t="shared" si="8"/>
        <v>3</v>
      </c>
      <c r="AD57" s="27">
        <f t="shared" si="1"/>
        <v>1</v>
      </c>
      <c r="AE57" s="160"/>
      <c r="AF57" s="108" t="s">
        <v>218</v>
      </c>
      <c r="AG57" s="80" t="s">
        <v>152</v>
      </c>
      <c r="AH57" s="33" t="s">
        <v>55</v>
      </c>
      <c r="AI57" s="34" t="s">
        <v>122</v>
      </c>
      <c r="AJ57" s="35" t="s">
        <v>186</v>
      </c>
      <c r="AK57" s="36" t="s">
        <v>168</v>
      </c>
    </row>
    <row r="58" spans="1:38" ht="204" customHeight="1" x14ac:dyDescent="0.3">
      <c r="A58" s="154"/>
      <c r="B58" s="154"/>
      <c r="C58" s="154"/>
      <c r="D58" s="154"/>
      <c r="E58" s="154"/>
      <c r="F58" s="154"/>
      <c r="G58" s="154"/>
      <c r="H58" s="154"/>
      <c r="I58" s="154"/>
      <c r="J58" s="212">
        <v>0</v>
      </c>
      <c r="K58" s="195"/>
      <c r="L58" s="209"/>
      <c r="M58" s="209"/>
      <c r="N58" s="209"/>
      <c r="O58" s="154"/>
      <c r="P58" s="27" t="s">
        <v>221</v>
      </c>
      <c r="Q58" s="27" t="s">
        <v>222</v>
      </c>
      <c r="R58" s="27" t="s">
        <v>61</v>
      </c>
      <c r="S58" s="27">
        <v>0</v>
      </c>
      <c r="T58" s="27">
        <f t="shared" si="11"/>
        <v>1</v>
      </c>
      <c r="U58" s="106">
        <v>1</v>
      </c>
      <c r="V58" s="106">
        <v>1</v>
      </c>
      <c r="W58" s="107">
        <v>1</v>
      </c>
      <c r="X58" s="27">
        <v>0</v>
      </c>
      <c r="Y58" s="47">
        <v>1</v>
      </c>
      <c r="Z58" s="27">
        <v>0</v>
      </c>
      <c r="AA58" s="47">
        <v>1</v>
      </c>
      <c r="AB58" s="27">
        <v>0</v>
      </c>
      <c r="AC58" s="47">
        <f t="shared" si="8"/>
        <v>1</v>
      </c>
      <c r="AD58" s="27">
        <f t="shared" si="1"/>
        <v>1</v>
      </c>
      <c r="AE58" s="160"/>
      <c r="AF58" s="108" t="s">
        <v>218</v>
      </c>
      <c r="AG58" s="80" t="s">
        <v>152</v>
      </c>
      <c r="AH58" s="33" t="s">
        <v>55</v>
      </c>
      <c r="AI58" s="34" t="s">
        <v>122</v>
      </c>
      <c r="AJ58" s="35" t="s">
        <v>186</v>
      </c>
      <c r="AK58" s="36" t="s">
        <v>168</v>
      </c>
    </row>
    <row r="59" spans="1:38" ht="142.94999999999999" customHeight="1" x14ac:dyDescent="0.3">
      <c r="A59" s="153" t="s">
        <v>40</v>
      </c>
      <c r="B59" s="153" t="s">
        <v>210</v>
      </c>
      <c r="C59" s="153" t="s">
        <v>42</v>
      </c>
      <c r="D59" s="153" t="s">
        <v>158</v>
      </c>
      <c r="E59" s="153" t="s">
        <v>223</v>
      </c>
      <c r="F59" s="153" t="s">
        <v>224</v>
      </c>
      <c r="G59" s="153" t="s">
        <v>46</v>
      </c>
      <c r="H59" s="153" t="s">
        <v>213</v>
      </c>
      <c r="I59" s="153" t="s">
        <v>214</v>
      </c>
      <c r="J59" s="210">
        <v>8669983333</v>
      </c>
      <c r="K59" s="194">
        <v>7979983453.3400002</v>
      </c>
      <c r="L59" s="207">
        <v>15000000000</v>
      </c>
      <c r="M59" s="207">
        <f>(L59*0.03)+L59</f>
        <v>15450000000</v>
      </c>
      <c r="N59" s="207">
        <f>(M59*0.03)+M59</f>
        <v>15913500000</v>
      </c>
      <c r="O59" s="153" t="s">
        <v>215</v>
      </c>
      <c r="P59" s="27" t="s">
        <v>225</v>
      </c>
      <c r="Q59" s="27" t="s">
        <v>226</v>
      </c>
      <c r="R59" s="27" t="s">
        <v>52</v>
      </c>
      <c r="S59" s="72">
        <v>0</v>
      </c>
      <c r="T59" s="27">
        <f t="shared" si="11"/>
        <v>1</v>
      </c>
      <c r="U59" s="42">
        <v>1800</v>
      </c>
      <c r="V59" s="138">
        <v>1</v>
      </c>
      <c r="W59" s="78">
        <v>7800</v>
      </c>
      <c r="X59" s="27">
        <v>0</v>
      </c>
      <c r="Y59" s="72">
        <v>7800</v>
      </c>
      <c r="Z59" s="27">
        <v>0</v>
      </c>
      <c r="AA59" s="72">
        <v>3900</v>
      </c>
      <c r="AB59" s="27">
        <v>0</v>
      </c>
      <c r="AC59" s="72">
        <f t="shared" si="8"/>
        <v>21300</v>
      </c>
      <c r="AD59" s="72">
        <f t="shared" si="1"/>
        <v>1</v>
      </c>
      <c r="AE59" s="160"/>
      <c r="AF59" s="108" t="s">
        <v>218</v>
      </c>
      <c r="AG59" s="80" t="s">
        <v>152</v>
      </c>
      <c r="AH59" s="33" t="s">
        <v>55</v>
      </c>
      <c r="AI59" s="34" t="s">
        <v>154</v>
      </c>
      <c r="AJ59" s="35" t="s">
        <v>200</v>
      </c>
      <c r="AK59" s="36" t="s">
        <v>168</v>
      </c>
    </row>
    <row r="60" spans="1:38" ht="40.799999999999997" x14ac:dyDescent="0.3">
      <c r="A60" s="154"/>
      <c r="B60" s="154"/>
      <c r="C60" s="154"/>
      <c r="D60" s="154"/>
      <c r="E60" s="154"/>
      <c r="F60" s="154"/>
      <c r="G60" s="154"/>
      <c r="H60" s="154"/>
      <c r="I60" s="154"/>
      <c r="J60" s="211"/>
      <c r="K60" s="195"/>
      <c r="L60" s="209"/>
      <c r="M60" s="209"/>
      <c r="N60" s="209"/>
      <c r="O60" s="154"/>
      <c r="P60" s="27" t="s">
        <v>227</v>
      </c>
      <c r="Q60" s="27" t="s">
        <v>228</v>
      </c>
      <c r="R60" s="27" t="s">
        <v>52</v>
      </c>
      <c r="S60" s="72">
        <v>0</v>
      </c>
      <c r="T60" s="27">
        <f t="shared" si="11"/>
        <v>2</v>
      </c>
      <c r="U60" s="42">
        <v>2</v>
      </c>
      <c r="V60" s="138">
        <v>2</v>
      </c>
      <c r="W60" s="78">
        <v>2</v>
      </c>
      <c r="X60" s="27">
        <v>0</v>
      </c>
      <c r="Y60" s="72">
        <v>3</v>
      </c>
      <c r="Z60" s="27">
        <v>0</v>
      </c>
      <c r="AA60" s="72">
        <v>3</v>
      </c>
      <c r="AB60" s="27">
        <v>0</v>
      </c>
      <c r="AC60" s="72">
        <f t="shared" si="8"/>
        <v>10</v>
      </c>
      <c r="AD60" s="72">
        <f t="shared" si="1"/>
        <v>2</v>
      </c>
      <c r="AE60" s="154"/>
      <c r="AF60" s="108" t="s">
        <v>218</v>
      </c>
      <c r="AG60" s="80" t="s">
        <v>152</v>
      </c>
      <c r="AH60" s="33" t="s">
        <v>55</v>
      </c>
      <c r="AI60" s="34" t="s">
        <v>154</v>
      </c>
      <c r="AJ60" s="35" t="s">
        <v>200</v>
      </c>
      <c r="AK60" s="36" t="s">
        <v>168</v>
      </c>
    </row>
    <row r="61" spans="1:38" ht="142.80000000000001" customHeight="1" x14ac:dyDescent="0.3">
      <c r="A61" s="153" t="s">
        <v>40</v>
      </c>
      <c r="B61" s="153" t="s">
        <v>41</v>
      </c>
      <c r="C61" s="153" t="s">
        <v>42</v>
      </c>
      <c r="D61" s="153" t="s">
        <v>43</v>
      </c>
      <c r="E61" s="153" t="s">
        <v>229</v>
      </c>
      <c r="F61" s="153" t="s">
        <v>230</v>
      </c>
      <c r="G61" s="161" t="s">
        <v>46</v>
      </c>
      <c r="H61" s="149" t="s">
        <v>47</v>
      </c>
      <c r="I61" s="149" t="s">
        <v>231</v>
      </c>
      <c r="J61" s="164">
        <v>104400000</v>
      </c>
      <c r="K61" s="164">
        <v>104400000</v>
      </c>
      <c r="L61" s="213">
        <v>151000000</v>
      </c>
      <c r="M61" s="213">
        <f>(L61*0.03)+L61</f>
        <v>155530000</v>
      </c>
      <c r="N61" s="213">
        <f>(M61*0.03)+M61</f>
        <v>160195900</v>
      </c>
      <c r="O61" s="153" t="s">
        <v>49</v>
      </c>
      <c r="P61" s="27" t="s">
        <v>232</v>
      </c>
      <c r="Q61" s="27" t="s">
        <v>233</v>
      </c>
      <c r="R61" s="27" t="s">
        <v>52</v>
      </c>
      <c r="S61" s="27" t="s">
        <v>47</v>
      </c>
      <c r="T61" s="27">
        <f t="shared" si="11"/>
        <v>100</v>
      </c>
      <c r="U61" s="106">
        <v>1</v>
      </c>
      <c r="V61" s="29">
        <v>100</v>
      </c>
      <c r="W61" s="30">
        <v>1</v>
      </c>
      <c r="X61" s="27">
        <v>0</v>
      </c>
      <c r="Y61" s="27">
        <v>1</v>
      </c>
      <c r="Z61" s="27">
        <v>0</v>
      </c>
      <c r="AA61" s="27">
        <v>1</v>
      </c>
      <c r="AB61" s="27">
        <v>0</v>
      </c>
      <c r="AC61" s="27">
        <f t="shared" si="8"/>
        <v>4</v>
      </c>
      <c r="AD61" s="27">
        <f t="shared" si="1"/>
        <v>100</v>
      </c>
      <c r="AE61" s="153" t="s">
        <v>53</v>
      </c>
      <c r="AF61" s="31" t="s">
        <v>53</v>
      </c>
      <c r="AG61" s="32" t="s">
        <v>54</v>
      </c>
      <c r="AH61" s="33" t="s">
        <v>55</v>
      </c>
      <c r="AI61" s="109" t="s">
        <v>234</v>
      </c>
      <c r="AJ61" s="110" t="s">
        <v>235</v>
      </c>
      <c r="AK61" s="36" t="s">
        <v>57</v>
      </c>
    </row>
    <row r="62" spans="1:38" ht="61.2" x14ac:dyDescent="0.3">
      <c r="A62" s="154"/>
      <c r="B62" s="154"/>
      <c r="C62" s="154"/>
      <c r="D62" s="154"/>
      <c r="E62" s="154"/>
      <c r="F62" s="154"/>
      <c r="G62" s="163"/>
      <c r="H62" s="151"/>
      <c r="I62" s="151"/>
      <c r="J62" s="166"/>
      <c r="K62" s="166"/>
      <c r="L62" s="214"/>
      <c r="M62" s="214"/>
      <c r="N62" s="214"/>
      <c r="O62" s="154"/>
      <c r="P62" s="27" t="s">
        <v>236</v>
      </c>
      <c r="Q62" s="27" t="s">
        <v>237</v>
      </c>
      <c r="R62" s="27" t="s">
        <v>52</v>
      </c>
      <c r="S62" s="72" t="s">
        <v>47</v>
      </c>
      <c r="T62" s="27" t="s">
        <v>47</v>
      </c>
      <c r="U62" s="140"/>
      <c r="V62" s="138"/>
      <c r="W62" s="78">
        <v>228</v>
      </c>
      <c r="X62" s="27"/>
      <c r="Y62" s="72">
        <v>255</v>
      </c>
      <c r="Z62" s="27"/>
      <c r="AA62" s="72">
        <v>254</v>
      </c>
      <c r="AB62" s="27"/>
      <c r="AC62" s="72">
        <f t="shared" si="8"/>
        <v>737</v>
      </c>
      <c r="AD62" s="72">
        <v>0</v>
      </c>
      <c r="AE62" s="154"/>
      <c r="AF62" s="31" t="s">
        <v>53</v>
      </c>
      <c r="AG62" s="32" t="s">
        <v>54</v>
      </c>
      <c r="AH62" s="33" t="s">
        <v>55</v>
      </c>
      <c r="AI62" s="109"/>
      <c r="AJ62" s="110" t="s">
        <v>235</v>
      </c>
      <c r="AK62" s="36" t="s">
        <v>57</v>
      </c>
    </row>
    <row r="63" spans="1:38" ht="40.799999999999997" x14ac:dyDescent="0.3">
      <c r="A63" s="153" t="s">
        <v>40</v>
      </c>
      <c r="B63" s="153" t="s">
        <v>238</v>
      </c>
      <c r="C63" s="153" t="s">
        <v>42</v>
      </c>
      <c r="D63" s="153" t="s">
        <v>43</v>
      </c>
      <c r="E63" s="153" t="s">
        <v>239</v>
      </c>
      <c r="F63" s="153" t="s">
        <v>240</v>
      </c>
      <c r="G63" s="153" t="s">
        <v>46</v>
      </c>
      <c r="H63" s="153" t="s">
        <v>65</v>
      </c>
      <c r="I63" s="153" t="s">
        <v>241</v>
      </c>
      <c r="J63" s="155">
        <v>22806409871</v>
      </c>
      <c r="K63" s="164">
        <v>21873315486.869999</v>
      </c>
      <c r="L63" s="149">
        <v>11814438981</v>
      </c>
      <c r="M63" s="149">
        <f>(L63*0.03)+L63</f>
        <v>12168872150.43</v>
      </c>
      <c r="N63" s="149">
        <f>(M63*0.03)+M63</f>
        <v>12533938314.9429</v>
      </c>
      <c r="O63" s="153" t="s">
        <v>242</v>
      </c>
      <c r="P63" s="27" t="s">
        <v>243</v>
      </c>
      <c r="Q63" s="27" t="s">
        <v>244</v>
      </c>
      <c r="R63" s="27" t="s">
        <v>52</v>
      </c>
      <c r="S63" s="72">
        <v>12</v>
      </c>
      <c r="T63" s="27">
        <v>12</v>
      </c>
      <c r="U63" s="42">
        <v>4</v>
      </c>
      <c r="V63" s="138">
        <v>4</v>
      </c>
      <c r="W63" s="78">
        <v>4</v>
      </c>
      <c r="X63" s="27">
        <v>0</v>
      </c>
      <c r="Y63" s="72">
        <v>4</v>
      </c>
      <c r="Z63" s="27">
        <v>0</v>
      </c>
      <c r="AA63" s="72">
        <v>4</v>
      </c>
      <c r="AB63" s="27">
        <v>0</v>
      </c>
      <c r="AC63" s="72">
        <f t="shared" si="8"/>
        <v>16</v>
      </c>
      <c r="AD63" s="72">
        <f t="shared" si="1"/>
        <v>4</v>
      </c>
      <c r="AE63" s="153" t="s">
        <v>245</v>
      </c>
      <c r="AF63" s="111" t="s">
        <v>246</v>
      </c>
      <c r="AG63" s="32" t="s">
        <v>54</v>
      </c>
      <c r="AH63" s="33" t="s">
        <v>55</v>
      </c>
      <c r="AI63" s="34" t="s">
        <v>247</v>
      </c>
      <c r="AJ63" s="35" t="s">
        <v>248</v>
      </c>
      <c r="AK63" s="59" t="s">
        <v>249</v>
      </c>
    </row>
    <row r="64" spans="1:38" ht="40.799999999999997" x14ac:dyDescent="0.3">
      <c r="A64" s="160"/>
      <c r="B64" s="160"/>
      <c r="C64" s="160"/>
      <c r="D64" s="160"/>
      <c r="E64" s="160"/>
      <c r="F64" s="160"/>
      <c r="G64" s="160"/>
      <c r="H64" s="160"/>
      <c r="I64" s="160"/>
      <c r="J64" s="156">
        <v>0</v>
      </c>
      <c r="K64" s="165"/>
      <c r="L64" s="150"/>
      <c r="M64" s="150"/>
      <c r="N64" s="150"/>
      <c r="O64" s="160"/>
      <c r="P64" s="27" t="s">
        <v>250</v>
      </c>
      <c r="Q64" s="27" t="s">
        <v>251</v>
      </c>
      <c r="R64" s="27" t="s">
        <v>52</v>
      </c>
      <c r="S64" s="27">
        <v>0</v>
      </c>
      <c r="T64" s="27">
        <f t="shared" ref="T64" si="12">V64</f>
        <v>1</v>
      </c>
      <c r="U64" s="28">
        <v>1</v>
      </c>
      <c r="V64" s="29">
        <v>1</v>
      </c>
      <c r="W64" s="30">
        <v>1</v>
      </c>
      <c r="X64" s="27">
        <v>0</v>
      </c>
      <c r="Y64" s="27">
        <v>2</v>
      </c>
      <c r="Z64" s="27">
        <v>0</v>
      </c>
      <c r="AA64" s="27">
        <v>1</v>
      </c>
      <c r="AB64" s="27">
        <v>0</v>
      </c>
      <c r="AC64" s="27">
        <f t="shared" si="8"/>
        <v>5</v>
      </c>
      <c r="AD64" s="27">
        <f t="shared" si="1"/>
        <v>1</v>
      </c>
      <c r="AE64" s="160"/>
      <c r="AF64" s="111" t="s">
        <v>246</v>
      </c>
      <c r="AG64" s="32" t="s">
        <v>54</v>
      </c>
      <c r="AH64" s="33" t="s">
        <v>55</v>
      </c>
      <c r="AI64" s="34" t="s">
        <v>247</v>
      </c>
      <c r="AJ64" s="35" t="s">
        <v>248</v>
      </c>
      <c r="AK64" s="59" t="s">
        <v>249</v>
      </c>
    </row>
    <row r="65" spans="1:38" ht="40.799999999999997" x14ac:dyDescent="0.3">
      <c r="A65" s="154"/>
      <c r="B65" s="154"/>
      <c r="C65" s="154"/>
      <c r="D65" s="154"/>
      <c r="E65" s="154"/>
      <c r="F65" s="154"/>
      <c r="G65" s="154"/>
      <c r="H65" s="154"/>
      <c r="I65" s="154"/>
      <c r="J65" s="157">
        <v>0</v>
      </c>
      <c r="K65" s="166"/>
      <c r="L65" s="151"/>
      <c r="M65" s="151"/>
      <c r="N65" s="151"/>
      <c r="O65" s="154"/>
      <c r="P65" s="27" t="s">
        <v>252</v>
      </c>
      <c r="Q65" s="27" t="s">
        <v>253</v>
      </c>
      <c r="R65" s="27" t="s">
        <v>52</v>
      </c>
      <c r="S65" s="27">
        <v>11</v>
      </c>
      <c r="T65" s="27">
        <v>11</v>
      </c>
      <c r="U65" s="28">
        <v>1</v>
      </c>
      <c r="V65" s="29">
        <v>1</v>
      </c>
      <c r="W65" s="30">
        <v>4</v>
      </c>
      <c r="X65" s="27">
        <v>0</v>
      </c>
      <c r="Y65" s="112">
        <v>0</v>
      </c>
      <c r="Z65" s="27">
        <v>0</v>
      </c>
      <c r="AA65" s="112">
        <v>0</v>
      </c>
      <c r="AB65" s="27">
        <v>0</v>
      </c>
      <c r="AC65" s="27">
        <f t="shared" si="8"/>
        <v>5</v>
      </c>
      <c r="AD65" s="27">
        <f t="shared" si="1"/>
        <v>1</v>
      </c>
      <c r="AE65" s="160"/>
      <c r="AF65" s="111" t="s">
        <v>246</v>
      </c>
      <c r="AG65" s="32" t="s">
        <v>54</v>
      </c>
      <c r="AH65" s="33" t="s">
        <v>55</v>
      </c>
      <c r="AI65" s="34" t="s">
        <v>247</v>
      </c>
      <c r="AJ65" s="35" t="s">
        <v>248</v>
      </c>
      <c r="AK65" s="59" t="s">
        <v>249</v>
      </c>
    </row>
    <row r="66" spans="1:38" ht="224.4" x14ac:dyDescent="0.3">
      <c r="A66" s="27" t="s">
        <v>40</v>
      </c>
      <c r="B66" s="27" t="s">
        <v>62</v>
      </c>
      <c r="C66" s="27" t="s">
        <v>42</v>
      </c>
      <c r="D66" s="27" t="s">
        <v>158</v>
      </c>
      <c r="E66" s="27" t="s">
        <v>254</v>
      </c>
      <c r="F66" s="27" t="s">
        <v>255</v>
      </c>
      <c r="G66" s="27" t="s">
        <v>46</v>
      </c>
      <c r="H66" s="27" t="s">
        <v>65</v>
      </c>
      <c r="I66" s="27" t="s">
        <v>241</v>
      </c>
      <c r="J66" s="39">
        <f>'[4]1. Iniciativas-PA (2)'!M21</f>
        <v>11416661327</v>
      </c>
      <c r="K66" s="113">
        <f>'[4]EJEC SEPT 30'!C18</f>
        <v>11416661327</v>
      </c>
      <c r="L66" s="41">
        <v>6119330472</v>
      </c>
      <c r="M66" s="41">
        <f t="shared" ref="M66:N68" si="13">(L66*0.03)+L66</f>
        <v>6302910386.1599998</v>
      </c>
      <c r="N66" s="41">
        <f t="shared" si="13"/>
        <v>6491997697.7447996</v>
      </c>
      <c r="O66" s="27" t="s">
        <v>256</v>
      </c>
      <c r="P66" s="27" t="s">
        <v>257</v>
      </c>
      <c r="Q66" s="114" t="s">
        <v>258</v>
      </c>
      <c r="R66" s="27" t="s">
        <v>52</v>
      </c>
      <c r="S66" s="72">
        <v>16</v>
      </c>
      <c r="T66" s="27">
        <v>16</v>
      </c>
      <c r="U66" s="42">
        <v>4</v>
      </c>
      <c r="V66" s="138">
        <v>0</v>
      </c>
      <c r="W66" s="78">
        <v>3</v>
      </c>
      <c r="X66" s="27">
        <v>0</v>
      </c>
      <c r="Y66" s="72">
        <v>6</v>
      </c>
      <c r="Z66" s="27">
        <v>0</v>
      </c>
      <c r="AA66" s="72">
        <v>6</v>
      </c>
      <c r="AB66" s="27">
        <v>0</v>
      </c>
      <c r="AC66" s="72">
        <f>+_xlfn.IFS(R66="Acumulado",U66+W66+Y66+AA66,R66="Capacidad",AA66,R66="Flujo",AA66,R66="Reducción",AA66,R66="Stock",AA66)</f>
        <v>19</v>
      </c>
      <c r="AD66" s="72">
        <f t="shared" si="1"/>
        <v>0</v>
      </c>
      <c r="AE66" s="154"/>
      <c r="AF66" s="111" t="s">
        <v>246</v>
      </c>
      <c r="AG66" s="32" t="s">
        <v>54</v>
      </c>
      <c r="AH66" s="33" t="s">
        <v>55</v>
      </c>
      <c r="AI66" s="34" t="s">
        <v>259</v>
      </c>
      <c r="AJ66" s="35" t="s">
        <v>260</v>
      </c>
      <c r="AK66" s="59" t="s">
        <v>249</v>
      </c>
    </row>
    <row r="67" spans="1:38" ht="102" x14ac:dyDescent="0.3">
      <c r="A67" s="27" t="s">
        <v>40</v>
      </c>
      <c r="B67" s="27" t="s">
        <v>62</v>
      </c>
      <c r="C67" s="27" t="s">
        <v>42</v>
      </c>
      <c r="D67" s="27" t="s">
        <v>158</v>
      </c>
      <c r="E67" s="27" t="s">
        <v>261</v>
      </c>
      <c r="F67" s="27" t="s">
        <v>262</v>
      </c>
      <c r="G67" s="27" t="s">
        <v>46</v>
      </c>
      <c r="H67" s="27" t="s">
        <v>263</v>
      </c>
      <c r="I67" s="27" t="s">
        <v>264</v>
      </c>
      <c r="J67" s="39">
        <v>265263138507</v>
      </c>
      <c r="K67" s="40">
        <v>264905846434</v>
      </c>
      <c r="L67" s="41">
        <v>318042858314</v>
      </c>
      <c r="M67" s="41">
        <f t="shared" si="13"/>
        <v>327584144063.41998</v>
      </c>
      <c r="N67" s="41">
        <f t="shared" si="13"/>
        <v>337411668385.32257</v>
      </c>
      <c r="O67" s="27" t="s">
        <v>265</v>
      </c>
      <c r="P67" s="27" t="s">
        <v>266</v>
      </c>
      <c r="Q67" s="27" t="s">
        <v>267</v>
      </c>
      <c r="R67" s="27" t="s">
        <v>61</v>
      </c>
      <c r="S67" s="72">
        <v>9</v>
      </c>
      <c r="T67" s="27">
        <v>9</v>
      </c>
      <c r="U67" s="42">
        <v>9</v>
      </c>
      <c r="V67" s="138">
        <v>9</v>
      </c>
      <c r="W67" s="78">
        <v>9</v>
      </c>
      <c r="X67" s="27">
        <v>0</v>
      </c>
      <c r="Y67" s="72">
        <v>9</v>
      </c>
      <c r="Z67" s="27">
        <v>0</v>
      </c>
      <c r="AA67" s="72">
        <v>9</v>
      </c>
      <c r="AB67" s="27">
        <v>0</v>
      </c>
      <c r="AC67" s="72">
        <f t="shared" si="8"/>
        <v>9</v>
      </c>
      <c r="AD67" s="72">
        <f t="shared" si="1"/>
        <v>9</v>
      </c>
      <c r="AE67" s="27" t="s">
        <v>268</v>
      </c>
      <c r="AF67" s="115" t="s">
        <v>268</v>
      </c>
      <c r="AG67" s="32" t="s">
        <v>54</v>
      </c>
      <c r="AH67" s="33" t="s">
        <v>55</v>
      </c>
      <c r="AI67" s="34" t="s">
        <v>269</v>
      </c>
      <c r="AJ67" s="35" t="s">
        <v>270</v>
      </c>
      <c r="AK67" s="59" t="s">
        <v>107</v>
      </c>
    </row>
    <row r="68" spans="1:38" ht="122.4" customHeight="1" x14ac:dyDescent="0.3">
      <c r="A68" s="27" t="s">
        <v>40</v>
      </c>
      <c r="B68" s="27" t="s">
        <v>143</v>
      </c>
      <c r="C68" s="27" t="s">
        <v>42</v>
      </c>
      <c r="D68" s="27" t="s">
        <v>43</v>
      </c>
      <c r="E68" s="27" t="s">
        <v>271</v>
      </c>
      <c r="F68" s="27" t="s">
        <v>272</v>
      </c>
      <c r="G68" s="27" t="s">
        <v>46</v>
      </c>
      <c r="H68" s="27" t="s">
        <v>47</v>
      </c>
      <c r="I68" s="41" t="s">
        <v>231</v>
      </c>
      <c r="J68" s="39">
        <f>'[4]1. Iniciativas-PA (2)'!M23</f>
        <v>378000000</v>
      </c>
      <c r="K68" s="40">
        <v>349950000</v>
      </c>
      <c r="L68" s="41">
        <v>350989313</v>
      </c>
      <c r="M68" s="41">
        <f t="shared" si="13"/>
        <v>361518992.38999999</v>
      </c>
      <c r="N68" s="41">
        <f t="shared" si="13"/>
        <v>372364562.16170001</v>
      </c>
      <c r="O68" s="27" t="s">
        <v>273</v>
      </c>
      <c r="P68" s="27" t="s">
        <v>274</v>
      </c>
      <c r="Q68" s="27" t="s">
        <v>275</v>
      </c>
      <c r="R68" s="27" t="s">
        <v>61</v>
      </c>
      <c r="S68" s="47">
        <v>1</v>
      </c>
      <c r="T68" s="47">
        <v>1</v>
      </c>
      <c r="U68" s="106">
        <v>1</v>
      </c>
      <c r="V68" s="45">
        <v>1</v>
      </c>
      <c r="W68" s="107">
        <v>1</v>
      </c>
      <c r="X68" s="27">
        <v>0</v>
      </c>
      <c r="Y68" s="47">
        <v>1</v>
      </c>
      <c r="Z68" s="27">
        <v>0</v>
      </c>
      <c r="AA68" s="47">
        <v>1</v>
      </c>
      <c r="AB68" s="27">
        <v>0</v>
      </c>
      <c r="AC68" s="47">
        <f t="shared" si="8"/>
        <v>1</v>
      </c>
      <c r="AD68" s="47">
        <f t="shared" si="1"/>
        <v>1</v>
      </c>
      <c r="AE68" s="27" t="s">
        <v>276</v>
      </c>
      <c r="AF68" s="116" t="s">
        <v>276</v>
      </c>
      <c r="AG68" s="32" t="s">
        <v>54</v>
      </c>
      <c r="AH68" s="33" t="s">
        <v>55</v>
      </c>
      <c r="AI68" s="34" t="s">
        <v>277</v>
      </c>
      <c r="AJ68" s="35" t="s">
        <v>278</v>
      </c>
      <c r="AK68" s="59" t="s">
        <v>279</v>
      </c>
    </row>
    <row r="69" spans="1:38" ht="122.4" customHeight="1" x14ac:dyDescent="0.3">
      <c r="A69" s="153" t="s">
        <v>280</v>
      </c>
      <c r="B69" s="153" t="s">
        <v>281</v>
      </c>
      <c r="C69" s="153" t="s">
        <v>42</v>
      </c>
      <c r="D69" s="153" t="s">
        <v>158</v>
      </c>
      <c r="E69" s="153" t="s">
        <v>282</v>
      </c>
      <c r="F69" s="153" t="s">
        <v>283</v>
      </c>
      <c r="G69" s="153" t="s">
        <v>284</v>
      </c>
      <c r="H69" s="153" t="s">
        <v>285</v>
      </c>
      <c r="I69" s="153" t="s">
        <v>286</v>
      </c>
      <c r="J69" s="194">
        <v>27506259564</v>
      </c>
      <c r="K69" s="194">
        <v>27476054848</v>
      </c>
      <c r="L69" s="215">
        <v>80781000000</v>
      </c>
      <c r="M69" s="215" t="s">
        <v>287</v>
      </c>
      <c r="N69" s="215" t="s">
        <v>288</v>
      </c>
      <c r="O69" s="153" t="s">
        <v>289</v>
      </c>
      <c r="P69" s="91" t="s">
        <v>290</v>
      </c>
      <c r="Q69" s="27" t="s">
        <v>291</v>
      </c>
      <c r="R69" s="27" t="s">
        <v>52</v>
      </c>
      <c r="S69" s="72">
        <v>12822</v>
      </c>
      <c r="T69" s="27">
        <v>12822</v>
      </c>
      <c r="U69" s="42">
        <v>5000</v>
      </c>
      <c r="V69" s="138">
        <v>5000</v>
      </c>
      <c r="W69" s="78">
        <v>5000</v>
      </c>
      <c r="X69" s="117"/>
      <c r="Y69" s="72">
        <v>5000</v>
      </c>
      <c r="Z69" s="118"/>
      <c r="AA69" s="72">
        <v>5000</v>
      </c>
      <c r="AB69" s="119"/>
      <c r="AC69" s="72">
        <f t="shared" si="8"/>
        <v>20000</v>
      </c>
      <c r="AD69" s="95">
        <v>5000</v>
      </c>
      <c r="AE69" s="153" t="s">
        <v>185</v>
      </c>
      <c r="AF69" s="103" t="s">
        <v>185</v>
      </c>
      <c r="AG69" s="80" t="s">
        <v>152</v>
      </c>
      <c r="AH69" s="33" t="s">
        <v>55</v>
      </c>
      <c r="AI69" s="34" t="s">
        <v>292</v>
      </c>
      <c r="AJ69" s="35" t="s">
        <v>293</v>
      </c>
      <c r="AK69" s="36" t="s">
        <v>168</v>
      </c>
    </row>
    <row r="70" spans="1:38" ht="61.2" x14ac:dyDescent="0.3">
      <c r="A70" s="160"/>
      <c r="B70" s="160"/>
      <c r="C70" s="160"/>
      <c r="D70" s="160"/>
      <c r="E70" s="160"/>
      <c r="F70" s="160"/>
      <c r="G70" s="160"/>
      <c r="H70" s="160"/>
      <c r="I70" s="160"/>
      <c r="J70" s="203"/>
      <c r="K70" s="203"/>
      <c r="L70" s="216"/>
      <c r="M70" s="216"/>
      <c r="N70" s="216"/>
      <c r="O70" s="160"/>
      <c r="P70" s="77" t="s">
        <v>294</v>
      </c>
      <c r="Q70" s="27" t="s">
        <v>295</v>
      </c>
      <c r="R70" s="27" t="s">
        <v>52</v>
      </c>
      <c r="S70" s="72">
        <v>0</v>
      </c>
      <c r="T70" s="27">
        <v>0</v>
      </c>
      <c r="U70" s="42">
        <v>20000</v>
      </c>
      <c r="V70" s="138">
        <v>25077</v>
      </c>
      <c r="W70" s="120">
        <v>16000</v>
      </c>
      <c r="X70" s="121"/>
      <c r="Y70" s="122">
        <v>16000</v>
      </c>
      <c r="Z70" s="121"/>
      <c r="AA70" s="122">
        <v>16000</v>
      </c>
      <c r="AB70" s="121"/>
      <c r="AC70" s="72">
        <f t="shared" si="8"/>
        <v>68000</v>
      </c>
      <c r="AD70" s="72">
        <f t="shared" si="1"/>
        <v>25077</v>
      </c>
      <c r="AE70" s="160"/>
      <c r="AF70" s="103" t="s">
        <v>185</v>
      </c>
      <c r="AG70" s="80" t="s">
        <v>152</v>
      </c>
      <c r="AH70" s="33" t="s">
        <v>55</v>
      </c>
      <c r="AI70" s="34" t="s">
        <v>292</v>
      </c>
      <c r="AJ70" s="35" t="s">
        <v>293</v>
      </c>
      <c r="AK70" s="36" t="s">
        <v>168</v>
      </c>
    </row>
    <row r="71" spans="1:38" ht="61.2" x14ac:dyDescent="0.3">
      <c r="A71" s="154"/>
      <c r="B71" s="154"/>
      <c r="C71" s="154"/>
      <c r="D71" s="154"/>
      <c r="E71" s="154"/>
      <c r="F71" s="154"/>
      <c r="G71" s="154"/>
      <c r="H71" s="154"/>
      <c r="I71" s="154"/>
      <c r="J71" s="195"/>
      <c r="K71" s="195"/>
      <c r="L71" s="217"/>
      <c r="M71" s="217"/>
      <c r="N71" s="217"/>
      <c r="O71" s="154"/>
      <c r="P71" s="27" t="s">
        <v>296</v>
      </c>
      <c r="Q71" s="27" t="s">
        <v>297</v>
      </c>
      <c r="R71" s="27" t="s">
        <v>52</v>
      </c>
      <c r="S71" s="72">
        <v>1569</v>
      </c>
      <c r="T71" s="27">
        <v>1569</v>
      </c>
      <c r="U71" s="42">
        <v>540</v>
      </c>
      <c r="V71" s="138">
        <v>656</v>
      </c>
      <c r="W71" s="120">
        <v>432</v>
      </c>
      <c r="X71" s="121"/>
      <c r="Y71" s="122">
        <v>432</v>
      </c>
      <c r="Z71" s="121"/>
      <c r="AA71" s="122">
        <v>432</v>
      </c>
      <c r="AB71" s="121"/>
      <c r="AC71" s="72">
        <f t="shared" si="8"/>
        <v>1836</v>
      </c>
      <c r="AD71" s="72">
        <f t="shared" si="1"/>
        <v>656</v>
      </c>
      <c r="AE71" s="154"/>
      <c r="AF71" s="103" t="s">
        <v>185</v>
      </c>
      <c r="AG71" s="80" t="s">
        <v>152</v>
      </c>
      <c r="AH71" s="33" t="s">
        <v>55</v>
      </c>
      <c r="AI71" s="34" t="s">
        <v>292</v>
      </c>
      <c r="AJ71" s="35" t="s">
        <v>293</v>
      </c>
      <c r="AK71" s="36" t="s">
        <v>168</v>
      </c>
    </row>
    <row r="72" spans="1:38" ht="141.75" customHeight="1" x14ac:dyDescent="0.35">
      <c r="A72" s="191" t="s">
        <v>156</v>
      </c>
      <c r="B72" s="169" t="s">
        <v>298</v>
      </c>
      <c r="C72" s="191" t="s">
        <v>47</v>
      </c>
      <c r="D72" s="191" t="s">
        <v>158</v>
      </c>
      <c r="E72" s="191" t="s">
        <v>299</v>
      </c>
      <c r="F72" s="191" t="s">
        <v>300</v>
      </c>
      <c r="G72" s="191" t="s">
        <v>46</v>
      </c>
      <c r="H72" s="191" t="s">
        <v>47</v>
      </c>
      <c r="I72" s="191" t="s">
        <v>47</v>
      </c>
      <c r="J72" s="218"/>
      <c r="K72" s="172"/>
      <c r="L72" s="191"/>
      <c r="M72" s="191" t="s">
        <v>301</v>
      </c>
      <c r="N72" s="191" t="s">
        <v>301</v>
      </c>
      <c r="O72" s="191" t="s">
        <v>301</v>
      </c>
      <c r="P72" s="51" t="s">
        <v>302</v>
      </c>
      <c r="Q72" s="51" t="s">
        <v>303</v>
      </c>
      <c r="R72" s="51" t="s">
        <v>205</v>
      </c>
      <c r="S72" s="76">
        <v>0</v>
      </c>
      <c r="T72" s="27">
        <f t="shared" ref="T72:T78" si="14">V72</f>
        <v>32</v>
      </c>
      <c r="U72" s="74">
        <v>32</v>
      </c>
      <c r="V72" s="138">
        <v>32</v>
      </c>
      <c r="W72" s="75">
        <v>32</v>
      </c>
      <c r="X72" s="51"/>
      <c r="Y72" s="76">
        <v>34</v>
      </c>
      <c r="Z72" s="51"/>
      <c r="AA72" s="76">
        <v>34</v>
      </c>
      <c r="AB72" s="51"/>
      <c r="AC72" s="72">
        <f t="shared" si="8"/>
        <v>132</v>
      </c>
      <c r="AD72" s="72">
        <f t="shared" si="1"/>
        <v>32</v>
      </c>
      <c r="AE72" s="169" t="s">
        <v>304</v>
      </c>
      <c r="AF72" s="63" t="s">
        <v>304</v>
      </c>
      <c r="AG72" s="102"/>
      <c r="AH72" s="63" t="s">
        <v>304</v>
      </c>
      <c r="AI72" s="27"/>
      <c r="AJ72" s="103" t="s">
        <v>305</v>
      </c>
      <c r="AK72" s="59" t="s">
        <v>306</v>
      </c>
    </row>
    <row r="73" spans="1:38" ht="61.2" x14ac:dyDescent="0.35">
      <c r="A73" s="191"/>
      <c r="B73" s="171"/>
      <c r="C73" s="191"/>
      <c r="D73" s="191"/>
      <c r="E73" s="191"/>
      <c r="F73" s="191"/>
      <c r="G73" s="191"/>
      <c r="H73" s="191"/>
      <c r="I73" s="191"/>
      <c r="J73" s="218"/>
      <c r="K73" s="174"/>
      <c r="L73" s="191"/>
      <c r="M73" s="191"/>
      <c r="N73" s="191"/>
      <c r="O73" s="191"/>
      <c r="P73" s="123" t="s">
        <v>307</v>
      </c>
      <c r="Q73" s="123" t="s">
        <v>308</v>
      </c>
      <c r="R73" s="123" t="s">
        <v>205</v>
      </c>
      <c r="S73" s="141">
        <v>0</v>
      </c>
      <c r="T73" s="124">
        <f t="shared" si="14"/>
        <v>3</v>
      </c>
      <c r="U73" s="74">
        <v>3</v>
      </c>
      <c r="V73" s="138">
        <v>3</v>
      </c>
      <c r="W73" s="142" t="s">
        <v>309</v>
      </c>
      <c r="X73" s="51"/>
      <c r="Y73" s="142" t="s">
        <v>309</v>
      </c>
      <c r="Z73" s="51"/>
      <c r="AA73" s="142" t="s">
        <v>309</v>
      </c>
      <c r="AB73" s="51"/>
      <c r="AC73" s="143">
        <v>3</v>
      </c>
      <c r="AD73" s="143">
        <f t="shared" si="1"/>
        <v>3</v>
      </c>
      <c r="AE73" s="170"/>
      <c r="AF73" s="63" t="s">
        <v>304</v>
      </c>
      <c r="AG73" s="102"/>
      <c r="AH73" s="63" t="s">
        <v>304</v>
      </c>
      <c r="AI73" s="27"/>
      <c r="AJ73" s="103" t="s">
        <v>305</v>
      </c>
      <c r="AK73" s="59" t="s">
        <v>306</v>
      </c>
    </row>
    <row r="74" spans="1:38" ht="61.2" x14ac:dyDescent="0.35">
      <c r="A74" s="191" t="s">
        <v>156</v>
      </c>
      <c r="B74" s="169" t="s">
        <v>310</v>
      </c>
      <c r="C74" s="191" t="s">
        <v>47</v>
      </c>
      <c r="D74" s="191" t="s">
        <v>158</v>
      </c>
      <c r="E74" s="191" t="s">
        <v>311</v>
      </c>
      <c r="F74" s="191" t="s">
        <v>312</v>
      </c>
      <c r="G74" s="191" t="s">
        <v>46</v>
      </c>
      <c r="H74" s="191" t="s">
        <v>313</v>
      </c>
      <c r="I74" s="191" t="s">
        <v>47</v>
      </c>
      <c r="J74" s="218"/>
      <c r="K74" s="172"/>
      <c r="L74" s="191"/>
      <c r="M74" s="191" t="s">
        <v>301</v>
      </c>
      <c r="N74" s="191" t="s">
        <v>301</v>
      </c>
      <c r="O74" s="191" t="s">
        <v>301</v>
      </c>
      <c r="P74" s="51" t="s">
        <v>314</v>
      </c>
      <c r="Q74" s="51" t="s">
        <v>315</v>
      </c>
      <c r="R74" s="51" t="s">
        <v>205</v>
      </c>
      <c r="S74" s="76">
        <v>0</v>
      </c>
      <c r="T74" s="27">
        <f t="shared" si="14"/>
        <v>45204</v>
      </c>
      <c r="U74" s="74">
        <v>40300</v>
      </c>
      <c r="V74" s="138">
        <v>45204</v>
      </c>
      <c r="W74" s="75">
        <v>44200</v>
      </c>
      <c r="X74" s="51"/>
      <c r="Y74" s="76">
        <v>44200</v>
      </c>
      <c r="Z74" s="51"/>
      <c r="AA74" s="76">
        <v>44200</v>
      </c>
      <c r="AB74" s="51"/>
      <c r="AC74" s="72">
        <f t="shared" si="8"/>
        <v>172900</v>
      </c>
      <c r="AD74" s="72">
        <f t="shared" si="1"/>
        <v>45204</v>
      </c>
      <c r="AE74" s="170"/>
      <c r="AF74" s="63" t="s">
        <v>304</v>
      </c>
      <c r="AG74" s="102"/>
      <c r="AH74" s="63" t="s">
        <v>304</v>
      </c>
      <c r="AI74" s="27"/>
      <c r="AJ74" s="103" t="s">
        <v>316</v>
      </c>
      <c r="AK74" s="59" t="s">
        <v>306</v>
      </c>
    </row>
    <row r="75" spans="1:38" ht="61.2" x14ac:dyDescent="0.35">
      <c r="A75" s="191"/>
      <c r="B75" s="170"/>
      <c r="C75" s="191"/>
      <c r="D75" s="191"/>
      <c r="E75" s="191"/>
      <c r="F75" s="191"/>
      <c r="G75" s="191"/>
      <c r="H75" s="191" t="s">
        <v>317</v>
      </c>
      <c r="I75" s="191"/>
      <c r="J75" s="218"/>
      <c r="K75" s="173"/>
      <c r="L75" s="191"/>
      <c r="M75" s="191"/>
      <c r="N75" s="191"/>
      <c r="O75" s="191"/>
      <c r="P75" s="51" t="s">
        <v>314</v>
      </c>
      <c r="Q75" s="51" t="s">
        <v>318</v>
      </c>
      <c r="R75" s="51" t="s">
        <v>205</v>
      </c>
      <c r="S75" s="76">
        <v>0</v>
      </c>
      <c r="T75" s="27">
        <f t="shared" si="14"/>
        <v>50</v>
      </c>
      <c r="U75" s="74">
        <v>50</v>
      </c>
      <c r="V75" s="138">
        <v>50</v>
      </c>
      <c r="W75" s="75">
        <v>55</v>
      </c>
      <c r="X75" s="51"/>
      <c r="Y75" s="76">
        <v>60</v>
      </c>
      <c r="Z75" s="51"/>
      <c r="AA75" s="76">
        <v>65</v>
      </c>
      <c r="AB75" s="51"/>
      <c r="AC75" s="72">
        <f t="shared" si="8"/>
        <v>230</v>
      </c>
      <c r="AD75" s="72">
        <f t="shared" si="1"/>
        <v>50</v>
      </c>
      <c r="AE75" s="170"/>
      <c r="AF75" s="63" t="s">
        <v>304</v>
      </c>
      <c r="AG75" s="102"/>
      <c r="AH75" s="63" t="s">
        <v>304</v>
      </c>
      <c r="AI75" s="27"/>
      <c r="AJ75" s="103" t="s">
        <v>316</v>
      </c>
      <c r="AK75" s="59" t="s">
        <v>306</v>
      </c>
    </row>
    <row r="76" spans="1:38" ht="204" customHeight="1" x14ac:dyDescent="0.35">
      <c r="A76" s="191"/>
      <c r="B76" s="170"/>
      <c r="C76" s="191"/>
      <c r="D76" s="191"/>
      <c r="E76" s="191"/>
      <c r="F76" s="191"/>
      <c r="G76" s="191"/>
      <c r="H76" s="191"/>
      <c r="I76" s="191"/>
      <c r="J76" s="218"/>
      <c r="K76" s="173"/>
      <c r="L76" s="191"/>
      <c r="M76" s="191"/>
      <c r="N76" s="191"/>
      <c r="O76" s="191"/>
      <c r="P76" s="51" t="s">
        <v>319</v>
      </c>
      <c r="Q76" s="51" t="s">
        <v>320</v>
      </c>
      <c r="R76" s="51" t="s">
        <v>205</v>
      </c>
      <c r="S76" s="76">
        <v>0</v>
      </c>
      <c r="T76" s="27">
        <f t="shared" si="14"/>
        <v>12641</v>
      </c>
      <c r="U76" s="74">
        <v>12000</v>
      </c>
      <c r="V76" s="138">
        <v>12641</v>
      </c>
      <c r="W76" s="75">
        <v>13000</v>
      </c>
      <c r="X76" s="51"/>
      <c r="Y76" s="76">
        <v>13200</v>
      </c>
      <c r="Z76" s="51"/>
      <c r="AA76" s="76">
        <v>13400</v>
      </c>
      <c r="AB76" s="51"/>
      <c r="AC76" s="72">
        <f t="shared" si="8"/>
        <v>51600</v>
      </c>
      <c r="AD76" s="72">
        <f t="shared" si="1"/>
        <v>12641</v>
      </c>
      <c r="AE76" s="170"/>
      <c r="AF76" s="63" t="s">
        <v>304</v>
      </c>
      <c r="AG76" s="102"/>
      <c r="AH76" s="63" t="s">
        <v>304</v>
      </c>
      <c r="AI76" s="27"/>
      <c r="AJ76" s="103" t="s">
        <v>316</v>
      </c>
      <c r="AK76" s="59" t="s">
        <v>306</v>
      </c>
    </row>
    <row r="77" spans="1:38" s="25" customFormat="1" ht="102" x14ac:dyDescent="0.35">
      <c r="A77" s="191"/>
      <c r="B77" s="171"/>
      <c r="C77" s="191"/>
      <c r="D77" s="191"/>
      <c r="E77" s="191"/>
      <c r="F77" s="191"/>
      <c r="G77" s="191"/>
      <c r="H77" s="191"/>
      <c r="I77" s="191"/>
      <c r="J77" s="218"/>
      <c r="K77" s="174"/>
      <c r="L77" s="191"/>
      <c r="M77" s="191"/>
      <c r="N77" s="191"/>
      <c r="O77" s="191"/>
      <c r="P77" s="51" t="s">
        <v>321</v>
      </c>
      <c r="Q77" s="51" t="s">
        <v>322</v>
      </c>
      <c r="R77" s="51" t="s">
        <v>205</v>
      </c>
      <c r="S77" s="76">
        <v>0</v>
      </c>
      <c r="T77" s="125">
        <f t="shared" si="14"/>
        <v>0</v>
      </c>
      <c r="U77" s="74">
        <v>4</v>
      </c>
      <c r="V77" s="138">
        <v>0</v>
      </c>
      <c r="W77" s="75">
        <v>0</v>
      </c>
      <c r="X77" s="51"/>
      <c r="Y77" s="76">
        <v>0</v>
      </c>
      <c r="Z77" s="51"/>
      <c r="AA77" s="76">
        <v>0</v>
      </c>
      <c r="AB77" s="51"/>
      <c r="AC77" s="72">
        <f t="shared" si="8"/>
        <v>4</v>
      </c>
      <c r="AD77" s="72">
        <f t="shared" ref="AD77:AD87" si="15">+_xlfn.IFS(R77="Acumulado",V77+X77+Z77+AB77,R77="Capacidad",AB77,R77="Flujo",V77,R77="Reducción",V77,R77="Stock",V77)</f>
        <v>0</v>
      </c>
      <c r="AE77" s="171"/>
      <c r="AF77" s="63" t="s">
        <v>304</v>
      </c>
      <c r="AG77" s="102"/>
      <c r="AH77" s="63" t="s">
        <v>304</v>
      </c>
      <c r="AI77" s="27"/>
      <c r="AJ77" s="103" t="s">
        <v>316</v>
      </c>
      <c r="AK77" s="59" t="s">
        <v>306</v>
      </c>
      <c r="AL77" s="5"/>
    </row>
    <row r="78" spans="1:38" s="25" customFormat="1" ht="87.6" customHeight="1" x14ac:dyDescent="0.35">
      <c r="A78" s="191" t="s">
        <v>156</v>
      </c>
      <c r="B78" s="169" t="s">
        <v>323</v>
      </c>
      <c r="C78" s="191" t="s">
        <v>47</v>
      </c>
      <c r="D78" s="191" t="s">
        <v>158</v>
      </c>
      <c r="E78" s="191" t="s">
        <v>324</v>
      </c>
      <c r="F78" s="191" t="s">
        <v>325</v>
      </c>
      <c r="G78" s="191" t="s">
        <v>46</v>
      </c>
      <c r="H78" s="191" t="s">
        <v>47</v>
      </c>
      <c r="I78" s="191" t="s">
        <v>47</v>
      </c>
      <c r="J78" s="219"/>
      <c r="K78" s="220"/>
      <c r="L78" s="191"/>
      <c r="M78" s="191" t="s">
        <v>326</v>
      </c>
      <c r="N78" s="191" t="s">
        <v>326</v>
      </c>
      <c r="O78" s="191" t="s">
        <v>326</v>
      </c>
      <c r="P78" s="51" t="s">
        <v>327</v>
      </c>
      <c r="Q78" s="51" t="s">
        <v>328</v>
      </c>
      <c r="R78" s="51" t="s">
        <v>61</v>
      </c>
      <c r="S78" s="51">
        <v>0</v>
      </c>
      <c r="T78" s="27">
        <f t="shared" si="14"/>
        <v>1</v>
      </c>
      <c r="U78" s="60">
        <v>1</v>
      </c>
      <c r="V78" s="29">
        <v>1</v>
      </c>
      <c r="W78" s="61">
        <v>1</v>
      </c>
      <c r="X78" s="51"/>
      <c r="Y78" s="51">
        <v>1</v>
      </c>
      <c r="Z78" s="51"/>
      <c r="AA78" s="51">
        <v>1</v>
      </c>
      <c r="AB78" s="51"/>
      <c r="AC78" s="27">
        <f t="shared" si="8"/>
        <v>1</v>
      </c>
      <c r="AD78" s="27">
        <f t="shared" si="15"/>
        <v>1</v>
      </c>
      <c r="AE78" s="169" t="s">
        <v>329</v>
      </c>
      <c r="AF78" s="63" t="s">
        <v>330</v>
      </c>
      <c r="AG78" s="102"/>
      <c r="AH78" s="63" t="s">
        <v>331</v>
      </c>
      <c r="AI78" s="27"/>
      <c r="AJ78" s="103" t="s">
        <v>332</v>
      </c>
      <c r="AK78" s="59" t="s">
        <v>333</v>
      </c>
      <c r="AL78" s="5"/>
    </row>
    <row r="79" spans="1:38" s="25" customFormat="1" ht="40.799999999999997" x14ac:dyDescent="0.35">
      <c r="A79" s="191"/>
      <c r="B79" s="170"/>
      <c r="C79" s="191"/>
      <c r="D79" s="191"/>
      <c r="E79" s="191"/>
      <c r="F79" s="191"/>
      <c r="G79" s="191"/>
      <c r="H79" s="191"/>
      <c r="I79" s="191"/>
      <c r="J79" s="219"/>
      <c r="K79" s="221"/>
      <c r="L79" s="191"/>
      <c r="M79" s="191"/>
      <c r="N79" s="191"/>
      <c r="O79" s="191"/>
      <c r="P79" s="51" t="s">
        <v>334</v>
      </c>
      <c r="Q79" s="51" t="s">
        <v>335</v>
      </c>
      <c r="R79" s="51" t="s">
        <v>79</v>
      </c>
      <c r="S79" s="76">
        <v>124</v>
      </c>
      <c r="T79" s="51">
        <v>124</v>
      </c>
      <c r="U79" s="74">
        <v>1000</v>
      </c>
      <c r="V79" s="138">
        <v>897</v>
      </c>
      <c r="W79" s="75">
        <v>1000</v>
      </c>
      <c r="X79" s="76"/>
      <c r="Y79" s="76">
        <v>1500</v>
      </c>
      <c r="Z79" s="76"/>
      <c r="AA79" s="76">
        <v>2000</v>
      </c>
      <c r="AB79" s="76"/>
      <c r="AC79" s="72">
        <f t="shared" si="8"/>
        <v>2000</v>
      </c>
      <c r="AD79" s="72">
        <f t="shared" si="15"/>
        <v>897</v>
      </c>
      <c r="AE79" s="170"/>
      <c r="AF79" s="63" t="s">
        <v>330</v>
      </c>
      <c r="AG79" s="102"/>
      <c r="AH79" s="63" t="s">
        <v>331</v>
      </c>
      <c r="AI79" s="27"/>
      <c r="AJ79" s="103" t="s">
        <v>332</v>
      </c>
      <c r="AK79" s="59" t="s">
        <v>333</v>
      </c>
      <c r="AL79" s="5"/>
    </row>
    <row r="80" spans="1:38" s="25" customFormat="1" ht="40.799999999999997" x14ac:dyDescent="0.35">
      <c r="A80" s="191"/>
      <c r="B80" s="170"/>
      <c r="C80" s="191"/>
      <c r="D80" s="191"/>
      <c r="E80" s="191"/>
      <c r="F80" s="191"/>
      <c r="G80" s="191"/>
      <c r="H80" s="191"/>
      <c r="I80" s="191"/>
      <c r="J80" s="219"/>
      <c r="K80" s="221"/>
      <c r="L80" s="191"/>
      <c r="M80" s="191"/>
      <c r="N80" s="191"/>
      <c r="O80" s="191"/>
      <c r="P80" s="51" t="s">
        <v>336</v>
      </c>
      <c r="Q80" s="51" t="s">
        <v>337</v>
      </c>
      <c r="R80" s="51" t="s">
        <v>61</v>
      </c>
      <c r="S80" s="51">
        <v>0</v>
      </c>
      <c r="T80" s="27">
        <f t="shared" ref="T80:T82" si="16">V80</f>
        <v>1</v>
      </c>
      <c r="U80" s="60">
        <v>1</v>
      </c>
      <c r="V80" s="29">
        <v>1</v>
      </c>
      <c r="W80" s="61">
        <v>1</v>
      </c>
      <c r="X80" s="51"/>
      <c r="Y80" s="51">
        <v>1</v>
      </c>
      <c r="Z80" s="51"/>
      <c r="AA80" s="51">
        <v>1</v>
      </c>
      <c r="AB80" s="51"/>
      <c r="AC80" s="27">
        <f t="shared" si="8"/>
        <v>1</v>
      </c>
      <c r="AD80" s="27">
        <f t="shared" si="15"/>
        <v>1</v>
      </c>
      <c r="AE80" s="170"/>
      <c r="AF80" s="63" t="s">
        <v>330</v>
      </c>
      <c r="AG80" s="102"/>
      <c r="AH80" s="63" t="s">
        <v>331</v>
      </c>
      <c r="AI80" s="27"/>
      <c r="AJ80" s="103" t="s">
        <v>332</v>
      </c>
      <c r="AK80" s="59" t="s">
        <v>333</v>
      </c>
      <c r="AL80" s="5"/>
    </row>
    <row r="81" spans="1:38" s="25" customFormat="1" ht="81" customHeight="1" x14ac:dyDescent="0.35">
      <c r="A81" s="191"/>
      <c r="B81" s="170"/>
      <c r="C81" s="191"/>
      <c r="D81" s="191"/>
      <c r="E81" s="191"/>
      <c r="F81" s="191"/>
      <c r="G81" s="191"/>
      <c r="H81" s="191"/>
      <c r="I81" s="191"/>
      <c r="J81" s="219"/>
      <c r="K81" s="221"/>
      <c r="L81" s="191"/>
      <c r="M81" s="191"/>
      <c r="N81" s="191"/>
      <c r="O81" s="191"/>
      <c r="P81" s="51" t="s">
        <v>338</v>
      </c>
      <c r="Q81" s="51" t="s">
        <v>339</v>
      </c>
      <c r="R81" s="51" t="s">
        <v>79</v>
      </c>
      <c r="S81" s="51">
        <v>0</v>
      </c>
      <c r="T81" s="27">
        <f t="shared" si="16"/>
        <v>1</v>
      </c>
      <c r="U81" s="52">
        <v>1</v>
      </c>
      <c r="V81" s="45">
        <v>1</v>
      </c>
      <c r="W81" s="53">
        <v>0</v>
      </c>
      <c r="X81" s="54"/>
      <c r="Y81" s="53" t="s">
        <v>142</v>
      </c>
      <c r="Z81" s="54"/>
      <c r="AA81" s="53" t="s">
        <v>142</v>
      </c>
      <c r="AB81" s="54"/>
      <c r="AC81" s="71">
        <v>1</v>
      </c>
      <c r="AD81" s="47">
        <f t="shared" si="15"/>
        <v>1</v>
      </c>
      <c r="AE81" s="170"/>
      <c r="AF81" s="63" t="s">
        <v>330</v>
      </c>
      <c r="AG81" s="102"/>
      <c r="AH81" s="63" t="s">
        <v>331</v>
      </c>
      <c r="AI81" s="27"/>
      <c r="AJ81" s="103" t="s">
        <v>332</v>
      </c>
      <c r="AK81" s="59" t="s">
        <v>333</v>
      </c>
      <c r="AL81" s="5"/>
    </row>
    <row r="82" spans="1:38" s="25" customFormat="1" ht="40.799999999999997" x14ac:dyDescent="0.35">
      <c r="A82" s="191"/>
      <c r="B82" s="171"/>
      <c r="C82" s="191"/>
      <c r="D82" s="191"/>
      <c r="E82" s="191"/>
      <c r="F82" s="191"/>
      <c r="G82" s="191"/>
      <c r="H82" s="191"/>
      <c r="I82" s="191"/>
      <c r="J82" s="219"/>
      <c r="K82" s="222"/>
      <c r="L82" s="191"/>
      <c r="M82" s="191"/>
      <c r="N82" s="191"/>
      <c r="O82" s="191"/>
      <c r="P82" s="51" t="s">
        <v>340</v>
      </c>
      <c r="Q82" s="51" t="s">
        <v>341</v>
      </c>
      <c r="R82" s="51" t="s">
        <v>79</v>
      </c>
      <c r="S82" s="76">
        <v>0</v>
      </c>
      <c r="T82" s="27">
        <f t="shared" si="16"/>
        <v>7</v>
      </c>
      <c r="U82" s="74">
        <v>7</v>
      </c>
      <c r="V82" s="138">
        <v>7</v>
      </c>
      <c r="W82" s="75">
        <v>7</v>
      </c>
      <c r="X82" s="51"/>
      <c r="Y82" s="76">
        <v>7</v>
      </c>
      <c r="Z82" s="51"/>
      <c r="AA82" s="76">
        <v>7</v>
      </c>
      <c r="AB82" s="51"/>
      <c r="AC82" s="72">
        <v>7</v>
      </c>
      <c r="AD82" s="72">
        <f t="shared" si="15"/>
        <v>7</v>
      </c>
      <c r="AE82" s="171"/>
      <c r="AF82" s="63" t="s">
        <v>330</v>
      </c>
      <c r="AG82" s="102"/>
      <c r="AH82" s="63" t="s">
        <v>331</v>
      </c>
      <c r="AI82" s="27"/>
      <c r="AJ82" s="103" t="s">
        <v>332</v>
      </c>
      <c r="AK82" s="59" t="s">
        <v>333</v>
      </c>
      <c r="AL82" s="5"/>
    </row>
    <row r="83" spans="1:38" ht="61.2" x14ac:dyDescent="0.3">
      <c r="A83" s="153" t="s">
        <v>40</v>
      </c>
      <c r="B83" s="153" t="s">
        <v>62</v>
      </c>
      <c r="C83" s="153" t="s">
        <v>42</v>
      </c>
      <c r="D83" s="153" t="s">
        <v>158</v>
      </c>
      <c r="E83" s="153" t="s">
        <v>342</v>
      </c>
      <c r="F83" s="153" t="s">
        <v>343</v>
      </c>
      <c r="G83" s="153" t="s">
        <v>46</v>
      </c>
      <c r="H83" s="153" t="s">
        <v>263</v>
      </c>
      <c r="I83" s="153" t="s">
        <v>264</v>
      </c>
      <c r="J83" s="155">
        <v>50481316627</v>
      </c>
      <c r="K83" s="164">
        <v>50481316623.720001</v>
      </c>
      <c r="L83" s="149">
        <v>53523800000</v>
      </c>
      <c r="M83" s="149">
        <f>(L83*0.03)+L83</f>
        <v>55129514000</v>
      </c>
      <c r="N83" s="149">
        <f>(M83*0.03)+M83</f>
        <v>56783399420</v>
      </c>
      <c r="O83" s="153" t="s">
        <v>344</v>
      </c>
      <c r="P83" s="27" t="s">
        <v>345</v>
      </c>
      <c r="Q83" s="27" t="s">
        <v>346</v>
      </c>
      <c r="R83" s="27" t="s">
        <v>52</v>
      </c>
      <c r="S83" s="72">
        <v>3</v>
      </c>
      <c r="T83" s="27">
        <v>5</v>
      </c>
      <c r="U83" s="42">
        <v>5</v>
      </c>
      <c r="V83" s="138">
        <v>5</v>
      </c>
      <c r="W83" s="78">
        <v>3</v>
      </c>
      <c r="X83" s="126">
        <v>0</v>
      </c>
      <c r="Y83" s="72">
        <v>3</v>
      </c>
      <c r="Z83" s="126">
        <v>0</v>
      </c>
      <c r="AA83" s="72">
        <v>3</v>
      </c>
      <c r="AB83" s="126">
        <v>0</v>
      </c>
      <c r="AC83" s="72">
        <f t="shared" si="8"/>
        <v>14</v>
      </c>
      <c r="AD83" s="72">
        <f t="shared" si="15"/>
        <v>5</v>
      </c>
      <c r="AE83" s="153" t="s">
        <v>268</v>
      </c>
      <c r="AF83" s="115" t="s">
        <v>268</v>
      </c>
      <c r="AG83" s="32" t="s">
        <v>54</v>
      </c>
      <c r="AH83" s="33" t="s">
        <v>55</v>
      </c>
      <c r="AI83" s="34" t="s">
        <v>347</v>
      </c>
      <c r="AJ83" s="35" t="s">
        <v>348</v>
      </c>
      <c r="AK83" s="59" t="s">
        <v>107</v>
      </c>
    </row>
    <row r="84" spans="1:38" ht="81.599999999999994" x14ac:dyDescent="0.3">
      <c r="A84" s="160"/>
      <c r="B84" s="160"/>
      <c r="C84" s="160"/>
      <c r="D84" s="160"/>
      <c r="E84" s="160"/>
      <c r="F84" s="160"/>
      <c r="G84" s="160"/>
      <c r="H84" s="160"/>
      <c r="I84" s="160"/>
      <c r="J84" s="156">
        <v>0</v>
      </c>
      <c r="K84" s="165"/>
      <c r="L84" s="150"/>
      <c r="M84" s="150"/>
      <c r="N84" s="150"/>
      <c r="O84" s="160"/>
      <c r="P84" s="27" t="s">
        <v>349</v>
      </c>
      <c r="Q84" s="27" t="s">
        <v>350</v>
      </c>
      <c r="R84" s="27" t="s">
        <v>52</v>
      </c>
      <c r="S84" s="72">
        <v>42</v>
      </c>
      <c r="T84" s="27">
        <v>130</v>
      </c>
      <c r="U84" s="42">
        <v>130</v>
      </c>
      <c r="V84" s="138">
        <v>130</v>
      </c>
      <c r="W84" s="78">
        <v>130</v>
      </c>
      <c r="X84" s="27">
        <v>0</v>
      </c>
      <c r="Y84" s="72">
        <v>130</v>
      </c>
      <c r="Z84" s="27">
        <v>0</v>
      </c>
      <c r="AA84" s="72">
        <v>100</v>
      </c>
      <c r="AB84" s="27">
        <v>0</v>
      </c>
      <c r="AC84" s="72">
        <f t="shared" si="8"/>
        <v>490</v>
      </c>
      <c r="AD84" s="72">
        <f t="shared" si="15"/>
        <v>130</v>
      </c>
      <c r="AE84" s="160"/>
      <c r="AF84" s="115" t="s">
        <v>268</v>
      </c>
      <c r="AG84" s="32" t="s">
        <v>54</v>
      </c>
      <c r="AH84" s="33" t="s">
        <v>55</v>
      </c>
      <c r="AI84" s="34" t="s">
        <v>347</v>
      </c>
      <c r="AJ84" s="35" t="s">
        <v>348</v>
      </c>
      <c r="AK84" s="59" t="s">
        <v>107</v>
      </c>
    </row>
    <row r="85" spans="1:38" ht="61.2" x14ac:dyDescent="0.3">
      <c r="A85" s="154"/>
      <c r="B85" s="154"/>
      <c r="C85" s="154"/>
      <c r="D85" s="154"/>
      <c r="E85" s="154"/>
      <c r="F85" s="154"/>
      <c r="G85" s="154"/>
      <c r="H85" s="154"/>
      <c r="I85" s="154"/>
      <c r="J85" s="157">
        <v>0</v>
      </c>
      <c r="K85" s="166"/>
      <c r="L85" s="151"/>
      <c r="M85" s="151"/>
      <c r="N85" s="151"/>
      <c r="O85" s="154"/>
      <c r="P85" s="27" t="s">
        <v>351</v>
      </c>
      <c r="Q85" s="27" t="s">
        <v>352</v>
      </c>
      <c r="R85" s="27" t="s">
        <v>52</v>
      </c>
      <c r="S85" s="72">
        <v>978</v>
      </c>
      <c r="T85" s="27">
        <v>978</v>
      </c>
      <c r="U85" s="42">
        <v>932</v>
      </c>
      <c r="V85" s="138">
        <v>1583</v>
      </c>
      <c r="W85" s="78">
        <v>988</v>
      </c>
      <c r="X85" s="27">
        <v>0</v>
      </c>
      <c r="Y85" s="72">
        <v>988</v>
      </c>
      <c r="Z85" s="27">
        <v>0</v>
      </c>
      <c r="AA85" s="72">
        <v>988</v>
      </c>
      <c r="AB85" s="27">
        <v>0</v>
      </c>
      <c r="AC85" s="72">
        <f>+_xlfn.IFS(R85="Acumulado",U85+W85+Y85+AA85,R85="Capacidad",AA85,R85="Flujo",AA85,R85="Reducción",AA85,R85="Stock",AA85)</f>
        <v>3896</v>
      </c>
      <c r="AD85" s="72">
        <f t="shared" si="15"/>
        <v>1583</v>
      </c>
      <c r="AE85" s="154"/>
      <c r="AF85" s="115" t="s">
        <v>268</v>
      </c>
      <c r="AG85" s="32" t="s">
        <v>54</v>
      </c>
      <c r="AH85" s="33" t="s">
        <v>55</v>
      </c>
      <c r="AI85" s="34" t="s">
        <v>347</v>
      </c>
      <c r="AJ85" s="35" t="s">
        <v>348</v>
      </c>
      <c r="AK85" s="59" t="s">
        <v>107</v>
      </c>
    </row>
    <row r="86" spans="1:38" ht="202.5" customHeight="1" x14ac:dyDescent="0.3">
      <c r="A86" s="169" t="s">
        <v>156</v>
      </c>
      <c r="B86" s="169" t="s">
        <v>353</v>
      </c>
      <c r="C86" s="169" t="s">
        <v>47</v>
      </c>
      <c r="D86" s="169" t="s">
        <v>158</v>
      </c>
      <c r="E86" s="49" t="s">
        <v>354</v>
      </c>
      <c r="F86" s="49" t="s">
        <v>355</v>
      </c>
      <c r="G86" s="49" t="s">
        <v>46</v>
      </c>
      <c r="H86" s="49" t="s">
        <v>47</v>
      </c>
      <c r="I86" s="49" t="s">
        <v>47</v>
      </c>
      <c r="J86" s="127"/>
      <c r="K86" s="127"/>
      <c r="L86" s="128">
        <v>0</v>
      </c>
      <c r="M86" s="128">
        <v>0</v>
      </c>
      <c r="N86" s="128">
        <v>0</v>
      </c>
      <c r="O86" s="49" t="s">
        <v>301</v>
      </c>
      <c r="P86" s="49" t="s">
        <v>356</v>
      </c>
      <c r="Q86" s="129" t="s">
        <v>357</v>
      </c>
      <c r="R86" s="129" t="s">
        <v>205</v>
      </c>
      <c r="S86" s="144">
        <v>0</v>
      </c>
      <c r="T86" s="27">
        <f t="shared" ref="T86:T87" si="17">V86</f>
        <v>26</v>
      </c>
      <c r="U86" s="145">
        <v>26</v>
      </c>
      <c r="V86" s="138">
        <v>26</v>
      </c>
      <c r="W86" s="146">
        <v>27</v>
      </c>
      <c r="X86" s="49"/>
      <c r="Y86" s="144">
        <v>28</v>
      </c>
      <c r="Z86" s="49"/>
      <c r="AA86" s="144">
        <v>29</v>
      </c>
      <c r="AB86" s="49"/>
      <c r="AC86" s="95">
        <f t="shared" si="8"/>
        <v>110</v>
      </c>
      <c r="AD86" s="95">
        <f t="shared" si="15"/>
        <v>26</v>
      </c>
      <c r="AE86" s="169" t="s">
        <v>304</v>
      </c>
      <c r="AF86" s="50" t="s">
        <v>304</v>
      </c>
      <c r="AG86" s="130"/>
      <c r="AH86" s="131" t="s">
        <v>304</v>
      </c>
      <c r="AI86" s="77"/>
      <c r="AJ86" s="96" t="s">
        <v>358</v>
      </c>
      <c r="AK86" s="132" t="s">
        <v>306</v>
      </c>
    </row>
    <row r="87" spans="1:38" ht="202.5" customHeight="1" x14ac:dyDescent="0.3">
      <c r="A87" s="171"/>
      <c r="B87" s="171"/>
      <c r="C87" s="171"/>
      <c r="D87" s="171"/>
      <c r="E87" s="49" t="s">
        <v>359</v>
      </c>
      <c r="F87" s="49" t="s">
        <v>360</v>
      </c>
      <c r="G87" s="49" t="s">
        <v>46</v>
      </c>
      <c r="H87" s="49" t="s">
        <v>47</v>
      </c>
      <c r="I87" s="49" t="s">
        <v>47</v>
      </c>
      <c r="J87" s="127"/>
      <c r="K87" s="127"/>
      <c r="L87" s="128">
        <v>0</v>
      </c>
      <c r="M87" s="128">
        <v>0</v>
      </c>
      <c r="N87" s="128">
        <v>0</v>
      </c>
      <c r="O87" s="49" t="s">
        <v>301</v>
      </c>
      <c r="P87" s="49" t="s">
        <v>361</v>
      </c>
      <c r="Q87" s="129" t="s">
        <v>362</v>
      </c>
      <c r="R87" s="129" t="s">
        <v>205</v>
      </c>
      <c r="S87" s="144">
        <v>0</v>
      </c>
      <c r="T87" s="27">
        <f t="shared" si="17"/>
        <v>1528</v>
      </c>
      <c r="U87" s="145">
        <v>1300</v>
      </c>
      <c r="V87" s="138">
        <v>1528</v>
      </c>
      <c r="W87" s="146">
        <v>1450</v>
      </c>
      <c r="X87" s="49"/>
      <c r="Y87" s="144">
        <v>1550</v>
      </c>
      <c r="Z87" s="49"/>
      <c r="AA87" s="144">
        <v>1700</v>
      </c>
      <c r="AB87" s="49"/>
      <c r="AC87" s="95">
        <f t="shared" si="8"/>
        <v>6000</v>
      </c>
      <c r="AD87" s="95">
        <f t="shared" si="15"/>
        <v>1528</v>
      </c>
      <c r="AE87" s="171"/>
      <c r="AF87" s="131" t="s">
        <v>304</v>
      </c>
      <c r="AG87" s="130"/>
      <c r="AH87" s="63" t="s">
        <v>304</v>
      </c>
      <c r="AI87" s="77"/>
      <c r="AJ87" s="96" t="s">
        <v>363</v>
      </c>
      <c r="AK87" s="132" t="s">
        <v>306</v>
      </c>
    </row>
    <row r="88" spans="1:38" ht="20.399999999999999" customHeight="1" x14ac:dyDescent="0.3">
      <c r="J88" s="133">
        <f>SUBTOTAL(9,J10:J87)</f>
        <v>1155696304734</v>
      </c>
      <c r="K88" s="133">
        <f>SUBTOTAL(9,K10:K87)</f>
        <v>1013163894332.29</v>
      </c>
      <c r="L88" s="133">
        <f>SUBTOTAL(9,L10:L87)</f>
        <v>2797015645269</v>
      </c>
      <c r="M88" s="133">
        <f>SUBTOTAL(9,M10:M87)</f>
        <v>2380858232567.9102</v>
      </c>
      <c r="N88" s="133">
        <f>SUBTOTAL(9,N10:N87)</f>
        <v>2451559999545.3174</v>
      </c>
      <c r="Q88" s="133"/>
      <c r="AG88" s="134"/>
    </row>
    <row r="89" spans="1:38" ht="20.399999999999999" customHeight="1" x14ac:dyDescent="0.3">
      <c r="Q89" s="133"/>
      <c r="AG89" s="134"/>
    </row>
    <row r="90" spans="1:38" ht="20.399999999999999" customHeight="1" x14ac:dyDescent="0.3">
      <c r="Q90" s="133"/>
      <c r="AG90" s="134"/>
    </row>
    <row r="91" spans="1:38" x14ac:dyDescent="0.3">
      <c r="AG91" s="134"/>
    </row>
    <row r="92" spans="1:38" x14ac:dyDescent="0.3">
      <c r="U92" s="136"/>
      <c r="AG92" s="134"/>
    </row>
    <row r="93" spans="1:38" x14ac:dyDescent="0.3">
      <c r="U93" s="136"/>
      <c r="AG93" s="134"/>
    </row>
    <row r="94" spans="1:38" x14ac:dyDescent="0.3">
      <c r="U94" s="136"/>
      <c r="AG94" s="134"/>
    </row>
    <row r="95" spans="1:38" x14ac:dyDescent="0.3">
      <c r="U95" s="136"/>
      <c r="AG95" s="134"/>
    </row>
    <row r="96" spans="1:38" x14ac:dyDescent="0.3">
      <c r="AG96" s="134"/>
    </row>
    <row r="97" spans="1:39" x14ac:dyDescent="0.3">
      <c r="AG97" s="134"/>
    </row>
    <row r="98" spans="1:39" x14ac:dyDescent="0.3">
      <c r="AG98" s="134"/>
    </row>
    <row r="99" spans="1:39" s="4" customFormat="1" x14ac:dyDescent="0.3">
      <c r="A99" s="5"/>
      <c r="B99" s="5"/>
      <c r="C99" s="5"/>
      <c r="D99" s="5"/>
      <c r="E99" s="5"/>
      <c r="F99" s="5"/>
      <c r="G99" s="5"/>
      <c r="H99" s="5"/>
      <c r="I99" s="5"/>
      <c r="J99" s="133"/>
      <c r="K99" s="133"/>
      <c r="L99" s="133"/>
      <c r="M99" s="133"/>
      <c r="N99" s="133"/>
      <c r="O99" s="133"/>
      <c r="P99" s="133"/>
      <c r="Q99" s="135"/>
      <c r="R99" s="5"/>
      <c r="S99" s="5"/>
      <c r="T99" s="5"/>
      <c r="U99" s="5"/>
      <c r="V99" s="5"/>
      <c r="W99" s="5"/>
      <c r="X99" s="5"/>
      <c r="Y99" s="5"/>
      <c r="Z99" s="5"/>
      <c r="AA99" s="5"/>
      <c r="AB99" s="5"/>
      <c r="AC99" s="5"/>
      <c r="AD99" s="5"/>
      <c r="AE99" s="5"/>
      <c r="AF99" s="5"/>
      <c r="AG99" s="134"/>
      <c r="AK99" s="5"/>
      <c r="AL99" s="5"/>
      <c r="AM99" s="5"/>
    </row>
    <row r="100" spans="1:39" s="4" customFormat="1" x14ac:dyDescent="0.3">
      <c r="A100" s="5"/>
      <c r="B100" s="5"/>
      <c r="C100" s="5"/>
      <c r="D100" s="5"/>
      <c r="E100" s="5"/>
      <c r="F100" s="5"/>
      <c r="G100" s="5"/>
      <c r="H100" s="5"/>
      <c r="I100" s="5"/>
      <c r="J100" s="133"/>
      <c r="K100" s="133"/>
      <c r="L100" s="133"/>
      <c r="M100" s="133"/>
      <c r="N100" s="133"/>
      <c r="O100" s="133"/>
      <c r="P100" s="133"/>
      <c r="Q100" s="135"/>
      <c r="R100" s="5"/>
      <c r="S100" s="5"/>
      <c r="T100" s="5"/>
      <c r="U100" s="5"/>
      <c r="V100" s="5"/>
      <c r="W100" s="5"/>
      <c r="X100" s="5"/>
      <c r="Y100" s="5"/>
      <c r="Z100" s="5"/>
      <c r="AA100" s="5"/>
      <c r="AB100" s="5"/>
      <c r="AC100" s="5"/>
      <c r="AD100" s="5"/>
      <c r="AE100" s="5"/>
      <c r="AF100" s="5"/>
      <c r="AG100" s="134"/>
      <c r="AK100" s="5"/>
      <c r="AL100" s="5"/>
      <c r="AM100" s="5"/>
    </row>
    <row r="101" spans="1:39" s="4" customFormat="1" x14ac:dyDescent="0.3">
      <c r="A101" s="5"/>
      <c r="B101" s="5"/>
      <c r="C101" s="5"/>
      <c r="D101" s="5"/>
      <c r="E101" s="5"/>
      <c r="F101" s="5"/>
      <c r="G101" s="5"/>
      <c r="H101" s="5"/>
      <c r="I101" s="5"/>
      <c r="J101" s="133"/>
      <c r="K101" s="133"/>
      <c r="L101" s="133"/>
      <c r="M101" s="133"/>
      <c r="N101" s="133"/>
      <c r="O101" s="133"/>
      <c r="P101" s="133"/>
      <c r="Q101" s="135"/>
      <c r="R101" s="5"/>
      <c r="S101" s="5"/>
      <c r="T101" s="5"/>
      <c r="U101" s="5"/>
      <c r="V101" s="5"/>
      <c r="W101" s="5"/>
      <c r="X101" s="5"/>
      <c r="Y101" s="5"/>
      <c r="Z101" s="5"/>
      <c r="AA101" s="5"/>
      <c r="AB101" s="5"/>
      <c r="AC101" s="5"/>
      <c r="AD101" s="5"/>
      <c r="AE101" s="5"/>
      <c r="AF101" s="5"/>
      <c r="AG101" s="134"/>
      <c r="AK101" s="5"/>
      <c r="AL101" s="5"/>
      <c r="AM101" s="5"/>
    </row>
  </sheetData>
  <autoFilter ref="A9:AM87" xr:uid="{0683F98E-A43F-417D-8C49-A2DC58C8E58D}"/>
  <mergeCells count="287">
    <mergeCell ref="A86:A87"/>
    <mergeCell ref="B86:B87"/>
    <mergeCell ref="C86:C87"/>
    <mergeCell ref="D86:D87"/>
    <mergeCell ref="AE86:AE87"/>
    <mergeCell ref="I83:I85"/>
    <mergeCell ref="J83:J85"/>
    <mergeCell ref="K83:K85"/>
    <mergeCell ref="L83:L85"/>
    <mergeCell ref="M83:M85"/>
    <mergeCell ref="N83:N85"/>
    <mergeCell ref="O78:O82"/>
    <mergeCell ref="F74:F77"/>
    <mergeCell ref="G74:G77"/>
    <mergeCell ref="AE78:AE82"/>
    <mergeCell ref="A83:A85"/>
    <mergeCell ref="B83:B85"/>
    <mergeCell ref="C83:C85"/>
    <mergeCell ref="D83:D85"/>
    <mergeCell ref="E83:E85"/>
    <mergeCell ref="F83:F85"/>
    <mergeCell ref="G83:G85"/>
    <mergeCell ref="H83:H85"/>
    <mergeCell ref="I78:I82"/>
    <mergeCell ref="J78:J82"/>
    <mergeCell ref="K78:K82"/>
    <mergeCell ref="L78:L82"/>
    <mergeCell ref="M78:M82"/>
    <mergeCell ref="N78:N82"/>
    <mergeCell ref="O83:O85"/>
    <mergeCell ref="AE83:AE85"/>
    <mergeCell ref="A78:A82"/>
    <mergeCell ref="B78:B82"/>
    <mergeCell ref="C78:C82"/>
    <mergeCell ref="D78:D82"/>
    <mergeCell ref="E78:E82"/>
    <mergeCell ref="F78:F82"/>
    <mergeCell ref="G78:G82"/>
    <mergeCell ref="H78:H82"/>
    <mergeCell ref="H74:H77"/>
    <mergeCell ref="H72:H73"/>
    <mergeCell ref="I72:I73"/>
    <mergeCell ref="J72:J73"/>
    <mergeCell ref="K72:K73"/>
    <mergeCell ref="L72:L73"/>
    <mergeCell ref="M72:M73"/>
    <mergeCell ref="N74:N77"/>
    <mergeCell ref="N69:N71"/>
    <mergeCell ref="O69:O71"/>
    <mergeCell ref="O74:O77"/>
    <mergeCell ref="I74:I77"/>
    <mergeCell ref="J74:J77"/>
    <mergeCell ref="K74:K77"/>
    <mergeCell ref="L74:L77"/>
    <mergeCell ref="M74:M77"/>
    <mergeCell ref="AE69:AE71"/>
    <mergeCell ref="A72:A73"/>
    <mergeCell ref="B72:B73"/>
    <mergeCell ref="C72:C73"/>
    <mergeCell ref="D72:D73"/>
    <mergeCell ref="E72:E73"/>
    <mergeCell ref="F72:F73"/>
    <mergeCell ref="G72:G73"/>
    <mergeCell ref="H69:H71"/>
    <mergeCell ref="I69:I71"/>
    <mergeCell ref="J69:J71"/>
    <mergeCell ref="K69:K71"/>
    <mergeCell ref="L69:L71"/>
    <mergeCell ref="M69:M71"/>
    <mergeCell ref="N72:N73"/>
    <mergeCell ref="O72:O73"/>
    <mergeCell ref="AE72:AE77"/>
    <mergeCell ref="A74:A77"/>
    <mergeCell ref="B74:B77"/>
    <mergeCell ref="C74:C77"/>
    <mergeCell ref="D74:D77"/>
    <mergeCell ref="E74:E77"/>
    <mergeCell ref="A69:A71"/>
    <mergeCell ref="B69:B71"/>
    <mergeCell ref="C69:C71"/>
    <mergeCell ref="D69:D71"/>
    <mergeCell ref="E69:E71"/>
    <mergeCell ref="F69:F71"/>
    <mergeCell ref="G69:G71"/>
    <mergeCell ref="H63:H65"/>
    <mergeCell ref="I63:I65"/>
    <mergeCell ref="AE61:AE62"/>
    <mergeCell ref="A63:A65"/>
    <mergeCell ref="B63:B65"/>
    <mergeCell ref="C63:C65"/>
    <mergeCell ref="D63:D65"/>
    <mergeCell ref="E63:E65"/>
    <mergeCell ref="F63:F65"/>
    <mergeCell ref="G63:G65"/>
    <mergeCell ref="H61:H62"/>
    <mergeCell ref="I61:I62"/>
    <mergeCell ref="J61:J62"/>
    <mergeCell ref="K61:K62"/>
    <mergeCell ref="L61:L62"/>
    <mergeCell ref="M61:M62"/>
    <mergeCell ref="N63:N65"/>
    <mergeCell ref="O63:O65"/>
    <mergeCell ref="AE63:AE66"/>
    <mergeCell ref="J63:J65"/>
    <mergeCell ref="K63:K65"/>
    <mergeCell ref="L63:L65"/>
    <mergeCell ref="M63:M65"/>
    <mergeCell ref="E56:E58"/>
    <mergeCell ref="F56:F58"/>
    <mergeCell ref="M59:M60"/>
    <mergeCell ref="N59:N60"/>
    <mergeCell ref="O59:O60"/>
    <mergeCell ref="I59:I60"/>
    <mergeCell ref="J59:J60"/>
    <mergeCell ref="K59:K60"/>
    <mergeCell ref="L59:L60"/>
    <mergeCell ref="N61:N62"/>
    <mergeCell ref="O61:O62"/>
    <mergeCell ref="A61:A62"/>
    <mergeCell ref="B61:B62"/>
    <mergeCell ref="C61:C62"/>
    <mergeCell ref="D61:D62"/>
    <mergeCell ref="E61:E62"/>
    <mergeCell ref="F61:F62"/>
    <mergeCell ref="G61:G62"/>
    <mergeCell ref="G59:G60"/>
    <mergeCell ref="H59:H60"/>
    <mergeCell ref="H50:H55"/>
    <mergeCell ref="I50:I55"/>
    <mergeCell ref="J50:J55"/>
    <mergeCell ref="K50:K55"/>
    <mergeCell ref="M56:M58"/>
    <mergeCell ref="N56:N58"/>
    <mergeCell ref="O56:O58"/>
    <mergeCell ref="AE56:AE60"/>
    <mergeCell ref="A59:A60"/>
    <mergeCell ref="B59:B60"/>
    <mergeCell ref="C59:C60"/>
    <mergeCell ref="D59:D60"/>
    <mergeCell ref="E59:E60"/>
    <mergeCell ref="F59:F60"/>
    <mergeCell ref="G56:G58"/>
    <mergeCell ref="H56:H58"/>
    <mergeCell ref="I56:I58"/>
    <mergeCell ref="J56:J58"/>
    <mergeCell ref="K56:K58"/>
    <mergeCell ref="L56:L58"/>
    <mergeCell ref="A56:A58"/>
    <mergeCell ref="B56:B58"/>
    <mergeCell ref="C56:C58"/>
    <mergeCell ref="D56:D58"/>
    <mergeCell ref="M44:M47"/>
    <mergeCell ref="N44:N47"/>
    <mergeCell ref="O44:O47"/>
    <mergeCell ref="AE44:AE47"/>
    <mergeCell ref="A50:A55"/>
    <mergeCell ref="B50:B55"/>
    <mergeCell ref="C50:C55"/>
    <mergeCell ref="D50:D55"/>
    <mergeCell ref="E50:E55"/>
    <mergeCell ref="F44:F47"/>
    <mergeCell ref="G44:G47"/>
    <mergeCell ref="H44:H47"/>
    <mergeCell ref="I44:I47"/>
    <mergeCell ref="J44:J47"/>
    <mergeCell ref="K44:K47"/>
    <mergeCell ref="L50:L55"/>
    <mergeCell ref="M50:M55"/>
    <mergeCell ref="N50:N55"/>
    <mergeCell ref="O50:O55"/>
    <mergeCell ref="P50:P52"/>
    <mergeCell ref="AE50:AE55"/>
    <mergeCell ref="P53:P54"/>
    <mergeCell ref="F50:F55"/>
    <mergeCell ref="G50:G55"/>
    <mergeCell ref="K42:K43"/>
    <mergeCell ref="L42:L43"/>
    <mergeCell ref="A42:A43"/>
    <mergeCell ref="B42:B43"/>
    <mergeCell ref="C42:C43"/>
    <mergeCell ref="D42:D43"/>
    <mergeCell ref="E42:E43"/>
    <mergeCell ref="F42:F43"/>
    <mergeCell ref="L44:L47"/>
    <mergeCell ref="A44:A47"/>
    <mergeCell ref="B44:B47"/>
    <mergeCell ref="C44:C47"/>
    <mergeCell ref="D44:D47"/>
    <mergeCell ref="E44:E47"/>
    <mergeCell ref="G42:G43"/>
    <mergeCell ref="H42:H43"/>
    <mergeCell ref="I42:I43"/>
    <mergeCell ref="J42:J43"/>
    <mergeCell ref="M25:M41"/>
    <mergeCell ref="N25:N41"/>
    <mergeCell ref="O25:O41"/>
    <mergeCell ref="P25:P27"/>
    <mergeCell ref="AE25:AE41"/>
    <mergeCell ref="P28:P30"/>
    <mergeCell ref="P31:P35"/>
    <mergeCell ref="P36:P40"/>
    <mergeCell ref="M42:M43"/>
    <mergeCell ref="N42:N43"/>
    <mergeCell ref="O42:O43"/>
    <mergeCell ref="P42:P43"/>
    <mergeCell ref="AE42:AE43"/>
    <mergeCell ref="I16:I18"/>
    <mergeCell ref="O20:O24"/>
    <mergeCell ref="AE20:AE24"/>
    <mergeCell ref="A25:A41"/>
    <mergeCell ref="B25:B41"/>
    <mergeCell ref="C25:C41"/>
    <mergeCell ref="D25:D41"/>
    <mergeCell ref="E25:E41"/>
    <mergeCell ref="F20:F24"/>
    <mergeCell ref="G20:G24"/>
    <mergeCell ref="H20:H24"/>
    <mergeCell ref="I20:I24"/>
    <mergeCell ref="J20:J24"/>
    <mergeCell ref="K20:K24"/>
    <mergeCell ref="F25:F41"/>
    <mergeCell ref="G25:G41"/>
    <mergeCell ref="H25:H41"/>
    <mergeCell ref="I25:I41"/>
    <mergeCell ref="J25:J41"/>
    <mergeCell ref="K25:K41"/>
    <mergeCell ref="L20:L24"/>
    <mergeCell ref="M20:M24"/>
    <mergeCell ref="N20:N24"/>
    <mergeCell ref="L25:L41"/>
    <mergeCell ref="A13:A14"/>
    <mergeCell ref="A20:A24"/>
    <mergeCell ref="B20:B24"/>
    <mergeCell ref="C20:C24"/>
    <mergeCell ref="D20:D24"/>
    <mergeCell ref="E20:E24"/>
    <mergeCell ref="F16:F18"/>
    <mergeCell ref="G16:G18"/>
    <mergeCell ref="H16:H18"/>
    <mergeCell ref="L10:L12"/>
    <mergeCell ref="M13:M14"/>
    <mergeCell ref="N13:N14"/>
    <mergeCell ref="O13:O14"/>
    <mergeCell ref="P13:P14"/>
    <mergeCell ref="AE13:AE19"/>
    <mergeCell ref="A16:A18"/>
    <mergeCell ref="B16:B18"/>
    <mergeCell ref="C16:C18"/>
    <mergeCell ref="D16:D18"/>
    <mergeCell ref="E16:E18"/>
    <mergeCell ref="G13:G14"/>
    <mergeCell ref="H13:H14"/>
    <mergeCell ref="I13:I14"/>
    <mergeCell ref="J13:J14"/>
    <mergeCell ref="K13:K14"/>
    <mergeCell ref="L13:L14"/>
    <mergeCell ref="L16:L18"/>
    <mergeCell ref="M16:M18"/>
    <mergeCell ref="N16:N18"/>
    <mergeCell ref="O16:O18"/>
    <mergeCell ref="P17:P18"/>
    <mergeCell ref="J16:J18"/>
    <mergeCell ref="K16:K18"/>
    <mergeCell ref="M10:M12"/>
    <mergeCell ref="A7:AE7"/>
    <mergeCell ref="B13:B14"/>
    <mergeCell ref="C13:C14"/>
    <mergeCell ref="D13:D14"/>
    <mergeCell ref="E13:E14"/>
    <mergeCell ref="F13:F14"/>
    <mergeCell ref="H10:H12"/>
    <mergeCell ref="I10:I12"/>
    <mergeCell ref="J10:J12"/>
    <mergeCell ref="J8:K8"/>
    <mergeCell ref="U8:V8"/>
    <mergeCell ref="A10:A12"/>
    <mergeCell ref="B10:B12"/>
    <mergeCell ref="C10:C12"/>
    <mergeCell ref="D10:D12"/>
    <mergeCell ref="E10:E12"/>
    <mergeCell ref="F10:F12"/>
    <mergeCell ref="G10:G12"/>
    <mergeCell ref="N10:N12"/>
    <mergeCell ref="O10:O12"/>
    <mergeCell ref="P10:P11"/>
    <mergeCell ref="AE10:AE12"/>
    <mergeCell ref="K10:K12"/>
  </mergeCells>
  <printOptions horizontalCentered="1" verticalCentered="1"/>
  <pageMargins left="0.39370078740157483" right="0.39370078740157483" top="0.39370078740157483" bottom="0.39370078740157483" header="0.39370078740157483" footer="0.31496062992125984"/>
  <pageSetup paperSize="5" scale="18" fitToHeight="0" orientation="landscape" r:id="rId1"/>
  <rowBreaks count="1" manualBreakCount="1">
    <brk id="48" max="3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CONV</vt:lpstr>
      <vt:lpstr>PES 2024</vt:lpstr>
      <vt:lpstr>'PES 2024'!Área_de_impresión</vt:lpstr>
      <vt:lpstr>'PES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Ruth Carolina Monroy Cely</dc:creator>
  <cp:lastModifiedBy>Camilo Andres Galeano Prieto</cp:lastModifiedBy>
  <dcterms:created xsi:type="dcterms:W3CDTF">2024-01-31T15:56:23Z</dcterms:created>
  <dcterms:modified xsi:type="dcterms:W3CDTF">2024-01-31T21:58:50Z</dcterms:modified>
</cp:coreProperties>
</file>