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hidePivotFieldList="1" defaultThemeVersion="166925"/>
  <mc:AlternateContent xmlns:mc="http://schemas.openxmlformats.org/markup-compatibility/2006">
    <mc:Choice Requires="x15">
      <x15ac:absPath xmlns:x15ac="http://schemas.microsoft.com/office/spreadsheetml/2010/11/ac" url="https://mintic-my.sharepoint.com/personal/lartunduaga_mintic_gov_co/Documents/Escritorio/Documentos/2025/CGR_Seguimientos Planes de mejoramiento/Seguimiento_Agosto 2025/Nueva carpeta/"/>
    </mc:Choice>
  </mc:AlternateContent>
  <xr:revisionPtr revIDLastSave="421" documentId="11_00127AB81491539413E595E80BEF1F75F68BE7AF" xr6:coauthVersionLast="47" xr6:coauthVersionMax="47" xr10:uidLastSave="{18DF4AF5-D496-4CC8-9DF3-B86A79FF3F1D}"/>
  <bookViews>
    <workbookView xWindow="-120" yWindow="-120" windowWidth="20730" windowHeight="11040" xr2:uid="{00000000-000D-0000-FFFF-FFFF00000000}"/>
  </bookViews>
  <sheets>
    <sheet name="PM CGR MINTIC" sheetId="3" r:id="rId1"/>
  </sheets>
  <definedNames>
    <definedName name="_xlnm._FilterDatabase" localSheetId="0" hidden="1">'PM CGR MINTIC'!$A$11:$T$29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3" i="3" l="1"/>
  <c r="P14" i="3"/>
  <c r="P15" i="3"/>
  <c r="P16" i="3"/>
  <c r="P17" i="3"/>
  <c r="P18" i="3"/>
  <c r="P19" i="3"/>
  <c r="P20" i="3"/>
  <c r="P21" i="3"/>
  <c r="P22" i="3"/>
  <c r="P23" i="3"/>
  <c r="P24" i="3"/>
  <c r="P25" i="3"/>
  <c r="P26" i="3"/>
  <c r="P27" i="3"/>
  <c r="P28" i="3"/>
  <c r="O13" i="3"/>
  <c r="O14" i="3"/>
  <c r="O15" i="3"/>
  <c r="O16" i="3"/>
  <c r="O17" i="3"/>
  <c r="O18" i="3"/>
  <c r="O19" i="3"/>
  <c r="O20" i="3"/>
  <c r="O21" i="3"/>
  <c r="O22" i="3"/>
  <c r="O23" i="3"/>
  <c r="O24" i="3"/>
  <c r="O25" i="3"/>
  <c r="O26" i="3"/>
  <c r="O27" i="3"/>
  <c r="O28" i="3"/>
  <c r="P12" i="3"/>
  <c r="O12" i="3"/>
  <c r="M13" i="3"/>
  <c r="M14" i="3"/>
  <c r="M15" i="3"/>
  <c r="M16" i="3"/>
  <c r="M17" i="3"/>
  <c r="M18" i="3"/>
  <c r="M19" i="3"/>
  <c r="M20" i="3"/>
  <c r="M21" i="3"/>
  <c r="M22" i="3"/>
  <c r="M23" i="3"/>
  <c r="M24" i="3"/>
  <c r="M25" i="3"/>
  <c r="M26" i="3"/>
  <c r="M27" i="3"/>
  <c r="M28" i="3"/>
  <c r="M12" i="3"/>
  <c r="K13" i="3"/>
  <c r="K14" i="3"/>
  <c r="K15" i="3"/>
  <c r="K16" i="3"/>
  <c r="K17" i="3"/>
  <c r="K18" i="3"/>
  <c r="K19" i="3"/>
  <c r="K20" i="3"/>
  <c r="K21" i="3"/>
  <c r="K22" i="3"/>
  <c r="K23" i="3"/>
  <c r="K24" i="3"/>
  <c r="K25" i="3"/>
  <c r="K26" i="3"/>
  <c r="K27" i="3"/>
  <c r="K28" i="3"/>
  <c r="K12" i="3"/>
  <c r="O29" i="3" l="1"/>
  <c r="P29" i="3"/>
  <c r="N24" i="3"/>
  <c r="N12" i="3"/>
  <c r="M29" i="3"/>
  <c r="N36" i="3" s="1"/>
  <c r="N23" i="3"/>
  <c r="N22" i="3"/>
  <c r="N21" i="3"/>
  <c r="N20" i="3"/>
  <c r="N18" i="3"/>
  <c r="N16" i="3"/>
  <c r="N19" i="3"/>
  <c r="N28" i="3"/>
  <c r="N17" i="3"/>
  <c r="N15" i="3"/>
  <c r="N14" i="3"/>
  <c r="N13" i="3"/>
  <c r="N27" i="3"/>
  <c r="N26" i="3"/>
  <c r="N25" i="3"/>
  <c r="N35" i="3" l="1"/>
</calcChain>
</file>

<file path=xl/sharedStrings.xml><?xml version="1.0" encoding="utf-8"?>
<sst xmlns="http://schemas.openxmlformats.org/spreadsheetml/2006/main" count="185" uniqueCount="123">
  <si>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</si>
  <si>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</si>
  <si>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</si>
  <si>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</si>
  <si>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</si>
  <si>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</si>
  <si>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</si>
  <si>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</si>
  <si>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Responsable</t>
  </si>
  <si>
    <t>H1A-2024</t>
  </si>
  <si>
    <t>Diseñar e implementar una matriz de seguimiento presupuestal que permita identificar oportunamente los rubros con sobreestimación o baja apropiación, con el fin de generar alertas para la toma de decisiones en el cierre de la vigencia y establecer criterios técnicos para la desagregación presupuestal del siguiente periodo. Finalmente, elaborar el informe conclusivo del seguimiento realizado.</t>
  </si>
  <si>
    <t xml:space="preserve">1. Elaborar la matriz con la clasificación de los rubros en el que se visualice la proyección y la ejecución.
2. Elaborar y enviar a la Subdirección Financiera un Informe que consolide el comportamiento de los rubros asignados a la Subdirección del Talento Humano para establecer las variables cualitativas como cuantitativas que afecten  la ejecución y su tendencia en el periodo.
</t>
  </si>
  <si>
    <t xml:space="preserve">Matriz de seguimiento e Informe </t>
  </si>
  <si>
    <t>Implementar una matriz de seguimiento a la ejecución del rubro de pago de sentencias y conciliaciones, y generar un informe trimestral con los resultados del seguimiento y el porcentaje de ejecución presupuestal, el cual permitirá realizar el seguimiento al gasto y provisión, a fin de ser presentado ante el Comité Primario de la Dirección Jurídica y posteriormente comunicarlo a la Subdirección Financiera, como mecanismo de control para optimizar el cálculo del anteproyecto presupuestal, en función de las necesidades de los procesos judiciales del área.</t>
  </si>
  <si>
    <t xml:space="preserve">Presentar 2 seguimientos trimestrales con los siguientes documentos:
1. Diseñar una matriz de seguimiento de la ejecución presupuestal del rubro de sentencias y conciliaciones.
2. Presentar ante el Comité Primario de la Dirección Jurídica, el resultado del seguimiento y porcentaje de ejecución.
3. Comunicar a la Subdirección Financiera el resultado del seguimiento y porcentaje de ejecución del rubro de sentencias y conciliaciones, para optimizar el cálculo del anteproyecto del presupuesto, atendiendo a las necesidades de los procesos judiciales del área.
</t>
  </si>
  <si>
    <t xml:space="preserve">
1. Matriz excel de seguimiento 
2.Acta del Comité Primario 
3. Informe de resultado dirigido a la Subdirección Financiera 
</t>
  </si>
  <si>
    <t xml:space="preserve">GIT de Procesos Judiciales
Dirección Jurídica
</t>
  </si>
  <si>
    <t>H2A-2024</t>
  </si>
  <si>
    <t xml:space="preserve">Según la CGR, presuntamente hubo una sobrestimación de los recursos necesarios para la vigencia, debilidades en la planeación, baja efectividad de los controles y mecanismos de seguimiento a la ejecución presupuestal.  
Desde el Ministerio de Hacienda se hace la asignación presupuestal sobre la estimación de la totalidad de planta aprobada, sin embargo la entidad se encuentra en procesos de provisión de empleos de Nación 3 y Nación 6 </t>
  </si>
  <si>
    <t>H3A-2024</t>
  </si>
  <si>
    <t>Según la CGR, por la forma de rendir la información no se evidencian los valores totales de las modificaciones, al sumar cada uno de los ítems reportados.</t>
  </si>
  <si>
    <t>Elaborar un anexo explicativo como parte del informe de ejecución presupuestal, que contenga la información necesaria para facilitar la comprensión e interpretación de los datos presentados en dicho informe.</t>
  </si>
  <si>
    <t>Informe presupuestal con anexo explicativo</t>
  </si>
  <si>
    <t>GIT de presupuesto
Subdirección Financiera</t>
  </si>
  <si>
    <t>H4A-2024</t>
  </si>
  <si>
    <t>Según la CGR, presuntamente se subestimaron los recursos necesarios en algunos conceptos del gasto, lo que evidencia falencias en cuanto a la programación de acuerdo con las necesidades de cada área; también en cuanto a la efectividad de los controles periódicos y herramientas de seguimiento a la ejecución del presupuesto. 
Desde el Ministerio de Hacienda y de acuerdo con sus lineamientos, se hace la asignación presupuestal sobre la estimación de la totalidad de planta aprobada, sin embargo la entidad se encuentra en procesos de provisión de empleos en el marco de los concursos de méritos de Nación 3 y Nación 6,</t>
  </si>
  <si>
    <t>H5A-2024</t>
  </si>
  <si>
    <t>Según la CGR, se evidencia en el reporte ‘Por momento del devengo o causación’, un saldo por conciliar en el que se registra una diferencia de $ 13.799.792.072,3 entre MINTIC y las entidades correspondientes. El ente de control considera que presuntamente no se estaría llevando correctamente el proceso de consolidación por parte del Ministerio a través del procedimiento de operaciones recíprocas.</t>
  </si>
  <si>
    <t xml:space="preserve">Realizar Mesa de trabajo interinstitucional con la Contaduría General de la Nación (CGN), MINCIENCIAS, FIDUCOLDEX y FUTIC con el fin de verificar el correcto reporte de las Operaciones Recíprocas, acorde al Código de la Entidad Contable Pública. </t>
  </si>
  <si>
    <t>GIT de Contabilidad
Subdirección Financiera</t>
  </si>
  <si>
    <t>H6A-2024</t>
  </si>
  <si>
    <t>En el tercer trimestre se presentó una diferencia en la cuenta 2.7.01 Litigios y demandas Administrativa por valor de $ 53.274.768,00 debido a; Diferencia por procesos ENCONTRA DEL MINTIC PENDIENTES POR LIQUIDACION DE SENTENCIA CONDENATORIA EJECUTORIADA; se están adelantando las gestiones para el pago del crédito judicial 25000234200020200088501, documento indispensable para realizar el registro del pasivo real del proceso.</t>
  </si>
  <si>
    <t xml:space="preserve">Fortalecer la Conciliación Contable de Procesos Judiciales mediante la inclusión de información de procesos con fallo judicial y son excluidas del EKOGUI. </t>
  </si>
  <si>
    <t xml:space="preserve">1. En coordinación con el GIT de Procesos Judiciales revisar nuevamente los lineamientos aplicables para la conciliación trimestral de Litigios y demandas, clasificando los procesos que están activos en el EKOGUI y aquellos que presentan fallo judicial sin liquidación y han sido eliminados en este sistema de la ANDJE.
2. Elaborar y entregar un informe que documente de manera detallada los resultados obtenidos en las conciliaciones realizadas en conjunto con el GIT de Procesos Judiciales.
</t>
  </si>
  <si>
    <t>Informe</t>
  </si>
  <si>
    <t>GIT de Contabilidad
Subdirección Financiera
y
GIT de Procesos Judiciales 
Dirección Jurídica</t>
  </si>
  <si>
    <t>H7A-2024</t>
  </si>
  <si>
    <t>Solicitar concepto técnico a la Contaduría General de la Nación (CGN) sobre el procedimiento contable y el valor aplicable por parte de CISA en las transferencias de bienes a título gratuito realizadas por las entidades.</t>
  </si>
  <si>
    <t>Elaborar y entregar un informe que documente de manera detallada la respuesta emitida por la CGN, en cuanto a la actualización del procedimiento de movilización de activos para ser transferidos gratuitamente a CISA, conforme a lo establecido en el concepto No. 20231100027951. Lo anterior, con el fin de mitigar las diferencias recurrentes entre el valor reportado por CISA en el formato de operaciones recíprocas y el valor registrado por el Ministerio en sus estados financieros.</t>
  </si>
  <si>
    <t xml:space="preserve">Informe </t>
  </si>
  <si>
    <t xml:space="preserve">
 GIT de Contabilidad
Subdirección Financiera</t>
  </si>
  <si>
    <t xml:space="preserve">Presentar un informe, en el cual se dé cuenta de las orientaciones y conclusiones emitidas por la Contaduría General de la Nación, con las orientaciones técnicas y normativas que permitan sustentar adecuadamente los registros contables y aclarar las diferencias identificadas en las operaciones recíprocas.
</t>
  </si>
  <si>
    <t>H8A-2024</t>
  </si>
  <si>
    <t xml:space="preserve">Según la CGR, la entidad no cuenta con un procedimiento formal de gestión de cobro para la  recuperación de la cartera a favor del MinTIC; presuntamente se podría generar incertidumbre sobre si la gestión que se desarrolla se hace de forma eficiente.
</t>
  </si>
  <si>
    <t xml:space="preserve">Crear un procedimiento formal para el cobro persuasivo y remisión a Cobro Coactivo de las obligaciones diferentes a contraprestaciones  a favor del Ministerio/Fondo Único de Tecnologías de la Información y las Comunicaciones,  el cual servirá como herramienta de gestión para garantizar la eficiencia en la recuperación de cartera.
</t>
  </si>
  <si>
    <t xml:space="preserve">Elaborar y formalizar un procedimiento de cobro persuasivo y remisión a Cobro Coactivo de las obligaciones diferentes a contraprestaciones a favor del Ministerio/Fondo Único de Tecnologías de la Información y las Comunicaciones, donde se establezca y definan las actividades, responsables y puntos de control dentro del proceso de cobro de dichas obligaciones, el cual se publicará en el SIMIG
</t>
  </si>
  <si>
    <t>Procedimiento publicado en el SIMIG</t>
  </si>
  <si>
    <t>GIT de Cartera 
Subdirección Financiera</t>
  </si>
  <si>
    <t>H9A-2024</t>
  </si>
  <si>
    <t xml:space="preserve">Verificados los datos registrados en Saldos y Movimientos, se evidencia que los valores no fueron reconocidos dentro del Gasto como lo indica el Manual de cobro persuasivo y coactivo. Lo anterior, presuntamente por debilidades en el registro de datos contables en los rubros correspondientes al Ingreso y Gastos. </t>
  </si>
  <si>
    <t>Gestionar ante el Comité de Cartera la depuración del proceso de cobro coactivo especial No. 06-2024, iniciado contra el señor EDGAR SÁNCHEZ CORTÉS, con base en la causal de inexistencia probada del deudor o su insolvencia demostrada, conforme a lo dispuesto en las Resoluciones 1848 de 2018 y 095 de 2021.</t>
  </si>
  <si>
    <t>Presentar ante el Comité de Cartera la recomendación de depuración del proceso   de cobro coactivo especial No.06-2024  iniciado en contra EDGAR SANCHEZ CORTES  con su respectiva ficha y el acto administrativo de terminación y archivo, sustentado por inexistencia probada del deudor</t>
  </si>
  <si>
    <t xml:space="preserve"> Acta del Comité de Cartera, ficha técnica de depuración y acto administrativo de terminación</t>
  </si>
  <si>
    <t>GIT de Cobro Coactivo
Dirección Jurídica</t>
  </si>
  <si>
    <t>Realizar el registro contable del acto administrativo remitido por el área Jurídica para la cancelación de una acreencia de imposible recaudo.</t>
  </si>
  <si>
    <t>Verificar la documentación soporte y realizar el registro contable correspondiente, teniendo en cuenta que la baja contable de una acreencia requiere la autorización expresa del Representante Legal, formalizada mediante el acto administrativo que ordena su retiro de los estados financieros</t>
  </si>
  <si>
    <t>Comprobante Contable</t>
  </si>
  <si>
    <t>H10A-2024</t>
  </si>
  <si>
    <t>Es importante precisar que esta observación está enfocada en la ausencia de completitud de los soportes para medición de inversión en liquidez para realizar un registro contable que cuente con datos confiables, precisando que esta información que Hotel Portón debe enviar al Ministerio, es insumo indispensable para que este pueda realizar la actualización de sus estados financieros.</t>
  </si>
  <si>
    <t>Realizar Mesa de trabajo entre las dos Entidades (Hoteles el Portón y MINTIC), con el fin de solicitar la entrega oportuna de los documentos necesarios para su respectiva actualización.</t>
  </si>
  <si>
    <t xml:space="preserve">Como resultado de la mesa de trabajo, se elaborará un informe donde se documenten las gestiones realizadas para que la información llegue oportunamente, de tal forma que permita generar los registros contables correspondientes. 
</t>
  </si>
  <si>
    <t>H2ADF 2023</t>
  </si>
  <si>
    <t>Según la CGR, se presentan posibles deficiencias en el seguimiento y control de los bienes muebles durante las vigencias 2019 al 2022.
La CGR indica que conforme a la información allegada y estudiada, analiza que: De los doscientos treinta y tres (233) bienes muebles FALTANTES, no se evidencia su reposición (actas de entrega bienes/paz y salvos), no existe el documento – actas y/o respectivos actos administrativos que soporta el registro contable del traslado de estos bienes públicos, no se registran pagos sobre los bienes por parte del responsable, tampoco existen investigaciones administrativas o disciplinarias en estos años 2019 al 2023 y/o fallos ejecutoriados de exoneración de responsabilidades administrativas, fiscales y/o penales, tampoco se han ejercido las acciones administrativas de afectación de póliza permitidas por el Manual de políticas Contables del Min Tic Numeral 9.3 Reposición en su ítem 9.3.1.</t>
  </si>
  <si>
    <t xml:space="preserve">1. Realizar brigadas de búsqueda, con el fin de dar continuidad al proceso de localización y verificación física de los bienes reportados con presunta inexistencia en el informe de toma física de inventario de la vigencia 2023. 
2. Elaborar un informe sobre los bienes que sean encontrados en el proceso de Toma Física de Inventario de la vigencia 2025, para actualizar el reporte de activos fijos, de bienes reportados con presunta inexistencia física en la vigencia 2023.
</t>
  </si>
  <si>
    <t>GIT Administración de Bienes
Subdirección Administrativa</t>
  </si>
  <si>
    <t>H6ADF 2023</t>
  </si>
  <si>
    <t>Según la CGR se presentaron posibles deficiencias en las revelaciones en las notas a los estados financieros.  La CGR indica que revisando las notas a los estados financieros de la entidad, encontró que en la Nota 29.2.2. Depreciación Propiedad Planta y Equipo, se encuentran registradas 3 antenas, sin evidenciar el documento -actas y/o respectivos actos administrativos de cambio de cuenta por parte del comité, documento que soporta el registro contable del traslado de estos bienes públicos.</t>
  </si>
  <si>
    <t xml:space="preserve">Presentar un informe detallado a la Contraloría General de la República, que contenga las actividades realizadas por el Grupo Interno de Trabajo (GIT) de Administración de Bienes en relación con la verificación, búsqueda y análisis de los bienes respecto a los bienes relacionado en el presente hallazgo (3 antenas).
</t>
  </si>
  <si>
    <t xml:space="preserve">Elaborar un informe actualizado sobre las actividades realizadas desde el GIT de Administración de Bienes, relacionadas con la búsqueda de los bienes reportados con presunta inexistencia física.
</t>
  </si>
  <si>
    <t>Código Hallazgo</t>
  </si>
  <si>
    <t xml:space="preserve">Incluir en el informe de ejecución presupuestal un anexo explicativo que  facilite la correcta interpretación de   los movimientos presupuestales registrados durante la vigencia.
</t>
  </si>
  <si>
    <t xml:space="preserve">Según la CGR, se evidencian diferencias en las  operaciones recíprocas entre el Ministerio y CISA.  Esto representa un posible incumpliendo del Numeral. 2.1.1.1. del Procedimiento Contable Para El Registro De Los Hechos Económicos Relacionados Con La Movilización De Activos Marco Normativo Para Entidades De Gobierno, ya que los registros se hicieron en las cuentas indebidas, bajo el entendido que no se tiene la certeza de que dichos bienes no han sido vendidos.  </t>
  </si>
  <si>
    <t xml:space="preserve">Según la CGR, Verificados los datos registrados en Saldos y Movimientos, se evidencia que posiblemente los valores no fueron reconocidos dentro del Gasto como lo indica el Manual de cobro persuasivo y coactivo. Lo anterior, presuntamente por debilidades en el registro de datos contables en los rubros correspondientes al Ingreso y Gastos. </t>
  </si>
  <si>
    <t xml:space="preserve">Presentar un informe detallado a la Oficina de Control Interno Disciplinario y a la  Contraloría General de la República, que documente las actividades realizadas por el Grupo Interno de Trabajo (GIT) de Administración de Bienes, relacionadas con la verificación, búsqueda y análisis de los bienes reportados como presuntamente inexistentes en la vigencia 2023.
</t>
  </si>
  <si>
    <t xml:space="preserve">Según la CGR, se evidencia que los cálculos realizados en el anteproyecto de presupuesto para algunos rubros presuntamente no se ajustaron a lo que realmente necesitaba, presuntamente  por la falta  de herramientas de análisis como la retroalimentación o el análisis de datos estadísticos de vigencias anteriores, que son mecanismos de seguimiento, para así proyectar posibles gastos que se van a presentar.
Desde el Ministerio de Hacienda y de acuerdo con sus lineamientos, se hace la asignación presupuestal sobre la estimación de la totalidad de planta aprobada, sin embargo la entidad se encuentra en procesos de provisión de empleos en el marco de los concursos de méritos de Nación 3 y Nación 6, </t>
  </si>
  <si>
    <t xml:space="preserve">Según la CGR, se evidencia que los cálculos realizados en el anteproyecto de presupuesto para algunos rubros presuntamente no se ajustaron a lo que realmente necesitaba, presuntamente  por la falta  de herramientas de análisis como la retroalimentación o el análisis de datos estadísticos de vigencias anteriores, que son mecanismos de seguimiento, para así proyectar posibles gastos que se van a presentar.
</t>
  </si>
  <si>
    <t xml:space="preserve">Según la CGR, presuntamente hubo una sobrestimación de los recursos necesarios para la vigencia, debilidades en la planeación, baja efectividad de los controles y mecanismos de seguimiento a la ejecución presupuestal.  
</t>
  </si>
  <si>
    <t>Incluir en la circular interna de anteproyecto de presupuesto los lineamientos que se deben tener en cuenta para la proyección de las apropiaciones de la vigencia siguiente.</t>
  </si>
  <si>
    <t>Proyectar circular interna de elaboración de anteproyecto de presupuesto, teniendo en cuenta lo establecido en la circular externa de la DGPPN del Ministerio de Hacienda,  las variables macroeconómicas y la herramienta de análisis de datos estadísticos de vigencias anteriores, entre otras.</t>
  </si>
  <si>
    <t>Circular</t>
  </si>
  <si>
    <t xml:space="preserve">1. Solicitar la realización de una mesa de trabajo conjunta con la Contaduría General de la Nación y Central de Inversiones S.A. (CISA), con el propósito de recibir orientación técnica y normativa que permita sustentar adecuadamente los registros contables y aclarar las diferencias identificadas en las operaciones recíprocas.
2. Elaborar un informe con base en las orientaciones emitidas por la Contaduría General de la Nación.
</t>
  </si>
  <si>
    <t>1.Gestionar una mesa de trabajo, con la mediación de la CGN, con el propósito de enfatizar el adecuado reconocimiento en el formato de las operaciones recíprocas respecto a la verificación de las Entidades que deben reportar, y así prevenir diferencias no reales o inconsistencias en la información consolidada por el Ente Rector Contable al cierre de la vigencia 2024.
2. Elaborar un informe que documente los resultados de la mesa de trabajo.</t>
  </si>
  <si>
    <t>Diseñar e implementar una matriz de seguimiento presupuestal que permita identificar oportunamente los rubros con sobreestimación o baja apropiación, que incluya también la gestión de cobro a las EPS por las incapacidades (pagada, devuelta o en trámite, negada), con el fin de generar alertas para la toma de decisiones en el cierre de la vigencia y establecer criterios técnicos para la desagregación presupuestal del siguiente periodo. Luego generar el informe concluyente del seguimiento.</t>
  </si>
  <si>
    <t xml:space="preserve">Matriz de seguimiento 
e Informe </t>
  </si>
  <si>
    <t>1. Elaborar la matriz con la clasificación de los rubros en el que se visualice la proyección y la ejecución.
2. Elaborar y enviar a la Subdirección Financiera un Informe que consolide el comportamiento de los rubros asignados a la Subdirección del Talento Humano para establecer las variables cualitativas como cuantitativas que afecten  la ejecución y su tendencia en el periodo.
3. En la matriz de seguimiento presupuestal, incluir anexo resumen de la gestión realizada del cobro de incapacidades  hasta la recepción de recursos por parte de la EPS.</t>
  </si>
  <si>
    <t>Tipo Modalidad</t>
  </si>
  <si>
    <t>Formulario</t>
  </si>
  <si>
    <t>Moneda Informe</t>
  </si>
  <si>
    <t>Entidad</t>
  </si>
  <si>
    <t>Fecha</t>
  </si>
  <si>
    <t>Tipo de Auditoria</t>
  </si>
  <si>
    <t>Vigencia auditada</t>
  </si>
  <si>
    <t>Financiera</t>
  </si>
  <si>
    <t>Seguimiento OCI</t>
  </si>
  <si>
    <t>Fecha de Avance</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</si>
  <si>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</si>
  <si>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</si>
  <si>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</si>
  <si>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</si>
  <si>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</si>
  <si>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</si>
  <si>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Subdirección para la Gestión de Talento Humano</t>
  </si>
  <si>
    <t xml:space="preserve">Evaluación del Plan de Mejoramiento Fondo Único TIC </t>
  </si>
  <si>
    <t>Puntajes base de Evaluación:</t>
  </si>
  <si>
    <t>Cumplimiento del Plan de Mejoramiento</t>
  </si>
  <si>
    <t>CPM = POMVi / PBEC</t>
  </si>
  <si>
    <t>Avance del plan de Mejoramiento</t>
  </si>
  <si>
    <t>AP =  POMi / PBEA</t>
  </si>
  <si>
    <t>Con tiempo para su cumplimiento</t>
  </si>
  <si>
    <r>
      <rPr>
        <b/>
        <sz val="11"/>
        <color rgb="FF000000"/>
        <rFont val="Aptos Narrow"/>
        <family val="2"/>
      </rPr>
      <t>H1A-2024. Modificaciones Presupuestales.</t>
    </r>
    <r>
      <rPr>
        <sz val="11"/>
        <color rgb="FF000000"/>
        <rFont val="Aptos Narrow"/>
        <family val="2"/>
      </rPr>
      <t xml:space="preserve">
En la ejecución del presupuesto durante la vigencia 2024, se evidenció que realizaron una serie de modificaciones presupuestales, reducciones y adiciones, (ver cuadro) así; 
En el rubro Gastos de Personal A-01, realizaron reducciones por un total de $12,404 millones, sobresalen las subcuentas: “sueldo básico, prima de servicio, primas extraordinarias y laudos arbitrales” y del rubro Transferencia Corrientes A-03 por un valor de $1.411 millones. Estos movimientos fueron realizados para cubrir un déficit en la subcuenta A-03-10, “sentencias y conciliaciones” para lo cual adicionaron un valor total de $13.815 millones, esto en razón a que tuvieron que cubrir la sentencia de segunda instancia dentro del proceso judicial identificado con el radicado No. 25000232600020070032401. 
En la subcuenta A-03-04 “Bonos Pensionales” al inicio de la vigencia realizaron una reducción por $1.411 millones y hacia el final de la vigencia, tuvieron que solicitar una adición porque se presentó un déficit por la anterior modificación por $598,9 millones.  
Como se señaló anteriormente, en el rubro A-03-10, “sentencias y conciliaciones” realizaron una adición de recursos por $ 13.815 millones. 
Causa 
Se evidencia que los cálculos realizados en el anteproyecto de presupuesto para algunos rubros no se ajustaron a lo que realmente necesitaba la entidad para la vigencia, en especial en bonos pensionales y sentencias y conciliaciones.  
 Se evidencia que falta realizar una retroalimentación de varios periodos para así proyectar estos gastos y no presentar un déficit año tras año; lo cual hace que los controles y mecanismos de seguimiento a la ejecución presupuestal no sean totalmente efectivos. 
Efecto 
De esta forma se observa que se solicitó, para algunos conceptos del gasto, recursos que no se utilizaron, mientras que, por otra parte, durante la misma vigencia se presentó déficit para cubrir otros conceptos del gasto. Esta situación afecta las actividades de funcionamiento, así como la eficiencia y eficacia de la gestión presupuestal.  </t>
    </r>
  </si>
  <si>
    <r>
      <rPr>
        <b/>
        <sz val="11"/>
        <color rgb="FF000000"/>
        <rFont val="Aptos Narrow"/>
        <family val="2"/>
      </rPr>
      <t>H2A-2024. Apropiación Presupuestal</t>
    </r>
    <r>
      <rPr>
        <sz val="11"/>
        <color rgb="FF000000"/>
        <rFont val="Aptos Narrow"/>
        <family val="2"/>
      </rPr>
      <t xml:space="preserve">
En la ejecución del presupuesto del MINTIC durante la vigencia 2024, se evidenció que dejaron de utilizar recursos por $ 7.249.762.309,71. De dicha situación se destacan los siguientes conceptos del gasto así: aportes a la seguridad social en salud, aportes al ICBF, remuneraciones o constitutivas de factor salarial, servicios recreativos, culturales y de servicios, sentencias y conciliaciones y laudos arbitrales; se observó que no ejecutaron recursos disponibles que van desde el  4,62% y el 55,96%, como se ilustra en el siguiente cuadro:
Causa 
 De esta manera se hace evidente que hubo una sobrestimación de los recursos necesarios para la vigencia, debilidades en la planeación, baja efectividad de los controles y mecanismos de seguimiento a la ejecución presupuestal.  
Efecto 
 Con la situación descrita, se evidencia que se solicitan recursos que durante la vigencia no son utilizados, lo cual genera una pérdida de apropiación. De igual forma, no se ejecutan con la debida oportunidad y al final del periodo, los mismos deben liberarse. Lo anteriormente señalado genera ineficiencia en la ejecución presupuestal, limita el logro de los objetivos y la gestión institucional</t>
    </r>
  </si>
  <si>
    <r>
      <rPr>
        <b/>
        <sz val="11"/>
        <color rgb="FF000000"/>
        <rFont val="Aptos Narrow"/>
        <family val="2"/>
      </rPr>
      <t xml:space="preserve">H3A-2024. Diferencias en reporte de modificaciones presupuestales. </t>
    </r>
    <r>
      <rPr>
        <sz val="11"/>
        <color rgb="FF000000"/>
        <rFont val="Aptos Narrow"/>
        <family val="2"/>
      </rPr>
      <t xml:space="preserve">
La entidad presenta diferencias en cuanto a los valores suministrados, respecto de las modificaciones presupuestales, adiciones y reducciones; no concuerdan los valores presentados por cada concepto del gasto y su total presentado. Ver cuadro
Causa 
Por la forma de rendir la información no se evidencian los valores totales de las modificaciones, al sumar cada uno de los ítems reportados  
Efecto 
Lo anterior genera incertidumbre sobre cuáles serían las cifras reales para poder realizar los respectivos análisis y conclusiones sobre los datos suministrados.  </t>
    </r>
  </si>
  <si>
    <r>
      <rPr>
        <b/>
        <sz val="11"/>
        <color rgb="FF000000"/>
        <rFont val="Aptos Narrow"/>
        <family val="2"/>
      </rPr>
      <t>H4A-2024. Ejecución en rubros presupuestales</t>
    </r>
    <r>
      <rPr>
        <sz val="11"/>
        <color rgb="FF000000"/>
        <rFont val="Aptos Narrow"/>
        <family val="2"/>
      </rPr>
      <t xml:space="preserve">
La entidad presenta una baja ejecución en algunos rubros de gasto, específicamente en los siguientes: “aportes a escuelas industriales e institutos técnicos 77,23%, bonificación especial de recreación 73,49%, servicios para el cuidado de la salud humana 59,97%, incapacidades y licencias de maternidad y paternidad 44,04%, incapacidades 46,29% y licencias de maternidad y paternidad 41,68” (Tabla Anexa) 
Causa 
Lo anterior muestra que subestimaron la cantidad de recursos necesarios en algunos conceptos del gasto, es decir falencias en cuanto a la programación de acuerdo con las necesidades de cada área; también en cuanto a la efectividad de los controles periódicos y herramientas de seguimiento a la ejecución del presupuesto. 
Efecto 
La entidad solicita recursos que no son utilizados en su totalidad en la vigencia, también que no se ejecutan con la debida oportunidad; debiendo al final del periodo reintegrarlos al Tesoro Nacional. Lo anterior afecta los principios de eficiencia, eficacia y economía en el manejo de los recursos públicos. </t>
    </r>
  </si>
  <si>
    <r>
      <rPr>
        <b/>
        <sz val="11"/>
        <color rgb="FF000000"/>
        <rFont val="Aptos Narrow"/>
        <family val="2"/>
      </rPr>
      <t>H5A-2024. Conciliación de operaciones recíprocas</t>
    </r>
    <r>
      <rPr>
        <sz val="11"/>
        <color rgb="FF000000"/>
        <rFont val="Aptos Narrow"/>
        <family val="2"/>
      </rPr>
      <t xml:space="preserve">
Revisada la Información suministrada al grupo auditor mediante Radicado No. 2025EE0049921 del 17 de marzo de 2025, junto con la información reportada a la 
Contaduría General de la Nación, se evidencia que MINTIC en el reporte de Así mismo, se evidencia en el reporte ‘Por momento del devengo o causación’, un saldo por conciliar en el que se registra una diferencia de $ 13.799.792.072,3 entre MINTIC y las entidades correspondientes (ver imagen 2). 
 Imagen No 2. Por momento del devengo o causación 
Causa 
 Conforme a lo anterior, no se estaría llevando correctamente el proceso de consolidación por parte del Ministerio a través del procedimiento de eliminación de operaciones recíprocas, previa entrega a la CGN, toda vez que se presenta un saldo total por conciliar de $ 19.609.264.909,67. 
 Efecto 
De esta forma quedarían en evidencia debilidades en los controles del área contable del MINTIC específicamente en lo correspondiente al "Procedimiento Conciliación Operaciones Recíprocas". De igual forma, se presentarían deficiencias en la información contable del Ministerio y un posible incumplimiento del Instructivo No. 001 del 16 de diciembre de 2024, numeral 2. 3. 5, que trata sobre la conciliación de operaciones recíprocas en la verificación de conciliar y los aspectos de tener en cuenta para disminuirlos. </t>
    </r>
  </si>
  <si>
    <r>
      <rPr>
        <b/>
        <sz val="11"/>
        <color rgb="FF000000"/>
        <rFont val="Aptos Narrow"/>
        <family val="2"/>
      </rPr>
      <t xml:space="preserve">H6A-2024. Conciliaciones entre el área jurídica y contable. </t>
    </r>
    <r>
      <rPr>
        <sz val="11"/>
        <color rgb="FF000000"/>
        <rFont val="Aptos Narrow"/>
        <family val="2"/>
      </rPr>
      <t xml:space="preserve">
Durante cada vigencia, el Ministerio de las Tecnologías de la Información y las Comunicaciones realiza un procedimiento de conciliación entre las áreas financiera y contable con el área jurídica. Dichas conciliaciones se efectúan de forma trimestral, según se le informó al equipo auditor durante las pruebas de recorrido. Como hecho particular para tener en cuenta, dentro de la documentación de la entidad, no existe un Manual o Procedimiento Contable que reglamente la relación entre los grupos previamente señalados.  
En desarrollo del ejercicio auditor se evidenció una diferencia entre el área Jurídica y contable en la cuenta 9.1.20 Litigios y mecanismos alternativos de solución de conflictos por valor de $ 540.000, para el primer trimestre del año. La diferencia presentada respecto al valor reportado por el área jurídica obedece a un mayor valor registrado en el proceso 05001333300620220039300 por Edatel S.A, el cual sería subsanado en el periodo de abril 2024 debido a que, para la fecha, el periodo de marzo 2024 se encontraba oficialmente cerrado. Lo anterior con el fin de unificar saldos para el segundo trimestre frente al reporte inicial del grupo jurídico. Así mismo, para el tercer trimestre de la vigencia 2024 se halló una nueva diferencia, confirmada por la propia entidad en respuesta con radicado 252022763 allegada al equipo auditor el día 6 de febrero de 2025, y en la que MinTIC señala: 
 “En el tercer trimestre se presentó una diferencia en la cuenta 2.7.01 Litigios y demandas Administrativa por valor de $ 53.274.768,00 debido a; Diferencia por procesos ENCONTRA DEL MINTIC PENDIENTES POR LIQUIDACION DE SENTENCIA CONDENATORIA EJECUTORIADA; se están adelantando las se está requiriendo la información necesaria a la Subdirección de Gestión Contractual, que servirá de insumo para la solicitud de liquidación de aportes con destino al sistema de seguridad social en pensiones.” 
 Causa 
 Estas diferencias en las conciliaciones dejan en evidencia la falta de articulación entre las áreas, circunstancia que, aunada a la ausencia de un manual o procedimiento que reglamente dichas conciliaciones, genera incertidumbre en la veracidad de sus resultados.  
 Efecto 
La anterior situación detectada tiene como consecuencia la distorsión de las cifras en provisiones, abriendo la posibilidad a eventos de riesgo inesperado o fallos en los procesos, así como daños o eventuales pérdidas de activos.</t>
    </r>
  </si>
  <si>
    <r>
      <rPr>
        <b/>
        <sz val="11"/>
        <color rgb="FF000000"/>
        <rFont val="Aptos Narrow"/>
        <family val="2"/>
      </rPr>
      <t xml:space="preserve">H7A-2024. Operaciones Recíprocas Bienes transferidos a CISA. </t>
    </r>
    <r>
      <rPr>
        <sz val="11"/>
        <color rgb="FF000000"/>
        <rFont val="Aptos Narrow"/>
        <family val="2"/>
      </rPr>
      <t xml:space="preserve">
Se evidenció en los estados financieros del Ministerio una disminución de la cuenta 1.6.37, correspondiente a Propiedades, Planta y Equipo no Explotados. Luego, al revisar el reporte de las operaciones recíprocas emitido por la Contaduría General de la Nación, se pudo observar que dicha disminución había sido reportada en las operaciones recíprocas en la cuenta de Bienes entregados sin contraprestación (5.4.23.07). Así mismo, y correspondiente a las cifras reportadas en las cuentas previamente señaladas sobre Bienes entregados sin contraprestación, en este caso, del Ministerio a CISA, se encontró una diferencia en las operaciones recíprocas presentadas por las entidades por un valor de $ 4.086.921.664.39., toda vez que el documento de MINTIC registró $ 4.934.906.448,39, mientras que el presentado por CISA tenía la cifra de $847.984.784,00.  
Causa 
 Conforme a lo anterior, se estaría incumpliendo el Numeral. 2.1.1.1. del Procedimiento Contable Para El Registro De Los Hechos Económicos Relacionados Con La Movilización De Activos Marco Normativo Para Entidades De Gobierno, ya que los registros se hicieron en las cuentas indebidas, bajo el entendido que no se tiene la certeza de que dichos bienes no han sido vendidos.  
 Efecto 
 De esta forma quedarían en evidencia debilidades en los controles del área contable relacionada con sus activos del MINTIC, específicamente en lo correspondiente al “Procedimiento Conciliación Operaciones Recíprocas". De igual forma, se presentarían deficiencias que generan incertidumbre sobre la información contable presentada por el Ministerio. </t>
    </r>
  </si>
  <si>
    <r>
      <rPr>
        <b/>
        <sz val="11"/>
        <color rgb="FF000000"/>
        <rFont val="Aptos Narrow"/>
        <family val="2"/>
      </rPr>
      <t xml:space="preserve">H8A-2024. Procedimiento formal para la gestión de cobro de obligaciones a favor del MINTIC. </t>
    </r>
    <r>
      <rPr>
        <sz val="11"/>
        <color rgb="FF000000"/>
        <rFont val="Aptos Narrow"/>
        <family val="2"/>
      </rPr>
      <t xml:space="preserve">
El día 17 de febrero del 2025 fue desarrollada prueba de recorrido en las instalaciones del MINTIC, con el objetivo de conocer aspectos fundamentales de la cuenta de “Cuentas por Cobrar”. De igual manera, el día 10 de marzo de 2025 se sostuvo reunión con el enlace (Secretaría General) del MINTIC y dos funcionarias de la Subdirección Financiera encargadas del cobro persuasivo, donde se obtuvo conocimiento de las cuentas por cobrar existentes a corte 31 de diciembre de 2024. En ambos espacios se indagó sobre la existencia de un procedimiento de cobro de obligaciones del Ministerio, pero la respuesta de los funcionarios de la entidad siempre fue negativa.  Las dudas radicaron en que se pudo evidenciar en los Estados Financieros del MINTIC, en su Activo, cuenta 13 “Cuentas por Cobrar”, un valor de $82.412.548.505 que indicaría que son obligaciones a las que desde el Ministerio se les realiza gestión de cobro para su recuperación. 
Igualmente, según respuesta de radicado N.º 251025258- AF-MINTIC-004-2025- Solicitud de Información, “se aclara que el objeto del procedimiento correspondiente al código GEF-TIC-PR-022 COBRO PERSUASIVO DE OBLIGACIONES es la gestión de recaudo y recuperación de cartera permanente a través de cobro persuasivo, con el fin de controlar y realizar seguimiento a las obligaciones pendientes que los proveedores de redes y servicios de Telecomunicaciones (PRST), concesionarios o licenciatarios de radiodifusión sonora u operadores postales, tengan con el Fondo Único de Tecnologías de la Información y las
aceptación, por parte del MINTIC, de que no se cuenta con un procedimiento de cobro para obligaciones a favor, donde se contemplen las actividades de gestión de cobro. 
 Causa 
Revisados los Estados Financieros de la entidad, se observó que contiene obligaciones a favor que deberían contar con un procedimiento de gestión de cobro para su recuperación; sin embargo, al no contar con un procedimiento formal para este tipo de obligaciones, se genera incertidumbre sobre si la gestión que se desarrolla se hace de forma eficiente. Lo anterior, debido a que presuntamente no se contemplan este tipo de contraprestaciones, aun cuando si se tienen registradas en sus Estados Financieros.  
Efecto 
 Teniendo en cuenta la causa señalada con antelación, el efecto a presentarse está orientado a la gestión inefectiva de los recursos económicos que pudiesen concebirse a favor del MINTIC, toda vez que, en ausencia de un procedimiento, las gestiones que se adelanten carecerían de un marco normativo que posibilite la gestión efectiva del recurso y que guíe paso a paso las actuaciones a realizar y los soportes de las mismas. </t>
    </r>
  </si>
  <si>
    <r>
      <rPr>
        <b/>
        <sz val="11"/>
        <color rgb="FF000000"/>
        <rFont val="Aptos Narrow"/>
        <family val="2"/>
      </rPr>
      <t>H9A-2024. Sobrestimación en registros contables.</t>
    </r>
    <r>
      <rPr>
        <sz val="11"/>
        <color rgb="FF000000"/>
        <rFont val="Aptos Narrow"/>
        <family val="2"/>
      </rPr>
      <t xml:space="preserve">
En revisión de los documentos aportados por MINTIC, como soporte de las acciones adelantadas para el cobro persuasivo y coactivo de las cuentas por cobrar a favor del ministerio (cuenta 13), por “sentencia incidente reparación integral decretada por el Juzgado penal del circuito con funciones de Conocimiento Melgar – Tolima de fecha 07 de diciembre de 2023, bajo radicado No. 11001-60-00- 090-2012-0006200, por el delito de prestación Acceso o uso ilegal de los servicios de Telecomunicaciones”, por valor de $ 4.418.905. No obstante, los encargados de cobro coactivo pudieron evidenciar que quien fue condenado había fallecido, conforme información obtenida de la Registraduría.  
 De igual forma, el Ministerio en su Manual de cobro persuasivo y coactivo señala: 
8.10.1.6 Por prescripción: 3. La Subdirección Financiera – Coordinación GIT de Contabilidad, revisa y procede a dar el trato contable a las partidas respectivas de acuerdo con lo establecido en el Régimen de Contabilidad Pública expedido por la Contaduría General de la Nación. 
Con base en lo anterior, el equipo auditor pudo evidenciar que se realizó el registro de las cuentas en la cuenta número 1.3 de ingresos, pese a que se había establecido la inexistencia probada del deudor, razón que hacía necesario que el valor debería estar reconocido como un gasto. (ver imágenes a continuación) 
Causa 
Verificados los datos registrados en Saldos y Movimientos, se evidencia que los valores no fueron reconocidos dentro del Gasto como lo indica el Manual de cobro persuasivo y coactivo. Lo anterior, presuntamente por debilidades en el registro de datos contables en los rubros correspondientes al Ingreso y Gastos. 
Efecto 
La inexactitud en la revelación de información contable de la entidad genera posibles incumplimientos normativos, (revelación de información financiera real de la entidad), dado que la información expuesta no contendría datos estructurados de forma correcta y confiable acerca de la entidad, lo que generaría, adicionalmente, sobrestimación de los activos y subestimación de los gastos por el valor de $4.418.905,00. </t>
    </r>
  </si>
  <si>
    <r>
      <rPr>
        <b/>
        <sz val="11"/>
        <color rgb="FF000000"/>
        <rFont val="Aptos Narrow"/>
        <family val="2"/>
      </rPr>
      <t xml:space="preserve">H10A-2024. Información de inversiones para realizar registro contable. </t>
    </r>
    <r>
      <rPr>
        <sz val="11"/>
        <color rgb="FF000000"/>
        <rFont val="Aptos Narrow"/>
        <family val="2"/>
      </rPr>
      <t xml:space="preserve">
El día 19 de febrero del 2025 fue desarrollada prueba de recorrido en las instalaciones del MINTIC, con el objetivo de conocer aspectos fundamentales de la cuenta de Inversiones (Activo no corriente, clase 12 Inversiones, grupos 1224 Inversiones de Administración de liquidez al costo, 1227 Inversiones Patrimoniales controladas, 1230 Inversiones en Asociadas y 1280 Deterioro Acumulado de Inversiones). En relación con lo anterior, se pudo evidenciar la existencia del procedimiento de MEDICIÓN INVERSIONES EN ADMINISTRACIÓN DE LIQUIDEZ, EN ASOCIADAS Y CONTROLADAS GEF-TIC-PR-057, el cual indica que desde el Ministerio, para la medición de las inversiones en Liquidez, se solicita a las entidades donde se tengan inversiones, el Certificado de participación patrimonial al cierre del trimestre, sin embargo se evidenció que Hoteles Portón S.A. (empresa con la que el Ministerio tiene inversiones) no les suministró la información, lo cual deja en incertidumbre, la veracidad y fiabilidad de la información registrada en los Estados Financieros del MINTIC. 
Causa 
Revisada la información en las notas contables de los estados financieros con corte al 31/12/2024, en cuanto a la cuenta de Inversiones, se evidencia la aclaración que confirma la inexistencia de la completitud de los soportes para medición de inversión en liquidez, por tanto, se evidencian debilidades en los controles y herramientas de seguimiento en la recopilación de información relevante concerniente a inversiones. 
Efecto 
La inexactitud en la revelación de información contable de la entidad, que genera posibles incumplimientos normativos, (revelación de información financiera real de la entidad), dado que la información expuesta no contendría datos estructurados de forma correcta y confiable acerca de la entidad donde se tiene inversión por parte del Ministerio, lo que generaría adicionalmente una desinformación de la situación contable real de esta. </t>
    </r>
  </si>
  <si>
    <r>
      <rPr>
        <b/>
        <sz val="11"/>
        <color theme="1"/>
        <rFont val="Aptos Narrow"/>
        <family val="2"/>
      </rPr>
      <t xml:space="preserve">H2ADF-2023. Propiedad Planta y Equipo registrados en la cuenta No.810, Bienes Muebles – Administrativo con presunta Incidencia Disciplinaria y Fiscal (D) (F). </t>
    </r>
    <r>
      <rPr>
        <sz val="11"/>
        <color theme="1"/>
        <rFont val="Aptos Narrow"/>
        <family val="2"/>
      </rPr>
      <t xml:space="preserve">
En el desarrollo de la Auditoría que adelantó la CGR, revisando el material allegado por la Entidad, con relación al acta ““Toma física de Inventario de bienes propiedad del Min Tic- octubre 2023- Grupo Interno de Trabajo de Administración de Bienes” en la que se consagra la inexistencia física de 286 bienes al año 2023:  
” /// BIENES TANGIBLES. De otra parte, se tiene que dé (286) bienes no hay evidencia de su existencia por lo tanto no se pudieron validar físicamente. 
FALTANTES  
Procedemos a enlistar de manera individual los (286) bienes que aparecen registrados en el aplicativo de control de inventarios, pero cuya existencia física no pudo ser comprobada en el ejercicio de la toma física del año 2023.” (Subrayado y Negrilla fuera del texto). 
Frente a lo mencionado, la CGR procedió a revisar el aplicativo “SEVEN” módulo de propiedad Planta y Equipo, el “Libro Auxiliar” conforme a la cuenta “8 -subcuenta 83 -(Deudoras de Control)” encontrando que, estos bienes muebles se encuentran registrados en esta cuenta 8, conservando un tercero, un número de bodega y fecha del último traslado, cuyos registros contables son de fechas 30 de noviembre y 29 de diciembre de 2023, sin evidenciar el documento – actas y/o respectivos actos administrativos de cambio de cuenta por parte del comité, documento que soporta el registro contable del traslado de estos bienes públicos14. 
Así mismo, la CGR con el fin de verificar la existencia física de los bienes ya mencionados, realizó visita administrativa en la bodega del MinTIC y en las bodegas ubicadas en el Municipio de Funza y el Rosal (Cundinamarca), tal como se consta en las actas de fecha 04 y 05 de abril del año 2024 y los bienes muebles registrados en la bodega de Cali mediante Acta de fecha 22 de abril de 2024…
… Así las cosas, la CGR conforme a la información allegada y estudiada, analiza que: De los doscientos treinta y tres (233) bienes muebles FALTANTES a los que hace referencia esta observación, no se evidencia su reposición18 (actas de entrega bienes/paz y salvos), no existe el documento – actas y/o respectivos actos administrativos que soporta el registro contable del traslado de estos bienes públicos, no se registran pagos sobre los bienes por parte del responsable, tampoco existen investigaciones administrativas o disciplinarias en estos años 2019 al 2023 y/o fallos ejecutoriados de exoneración de responsabilidades administrativas, fiscales y/o penales, tampoco se han ejercido las acciones administrativas de afectación de póliza permitidas por el Manual de políticas Contables del Min Tic Numeral 9.3 Reposición en su ítem 9.3.119:</t>
    </r>
  </si>
  <si>
    <r>
      <rPr>
        <b/>
        <sz val="11"/>
        <color theme="1"/>
        <rFont val="Aptos Narrow"/>
        <family val="2"/>
      </rPr>
      <t xml:space="preserve">H6ADF-2023. Notas Explicativas a los Estados Financieros Bienes Muebles - Antenas – Administrativo con presunta Incidencia Disciplinaria y Fiscal (D) (F). </t>
    </r>
    <r>
      <rPr>
        <sz val="11"/>
        <color theme="1"/>
        <rFont val="Aptos Narrow"/>
        <family val="2"/>
      </rPr>
      <t xml:space="preserve">
Revisando las notas a los estados financieros de la entidad, la CGR encontró que en la Nota 29.2.2. Depreciación Propiedad Planta y Equipo, se encuentran registradas tres (3) antenas con las placas 01-00511 (Antena Activa HF). 01-00522 (Antena HF) y 01 – 00592 (Antena cónica)48. 
Frente a la situación mencionada, se procedió a revisar el aplicativo “SEVEN” módulo de Propiedad Planta y Equipo, el “Libro Auxiliar” conforme a la cuenta “8 subcuenta 83 (Deudoras de Control)” encontrando que, estos bienes muebles se encuentran registrados en esta cuenta 8, conservando un tercero, un número de bodega y fecha del último traslado, con registros contables de fecha 30 de noviembre y 29 diciembre de 2023, sin evidenciar el documento -actas y/o respectivos actos administrativos de cambio de cuenta por parte del comité, documento que soporta el registro contable del traslado de estos bienes públicos49.  
… De conformidad con lo antes manifestado, la entidad no presentó, la evidencia conforme a la baja de estos bienes muebles, además no se evidenció uso del Manual de Administración de Bienes55 para la reposición de estos, y no se presentó evidencia de la afectación de la póliza, en consecuencia, lo comunicado no es desvirtuado y se configura como hallazgo con incidencia fiscal, en cuantía de $128.954.008,00 y una subestimación en la Cuenta de Propiedad Planta y Equipo…</t>
    </r>
  </si>
  <si>
    <t xml:space="preserve">Dirección Jurídica
GIT de Procesos Judiciales
</t>
  </si>
  <si>
    <t xml:space="preserve">Fecha de Suscripción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</si>
</sst>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yyyy/mm/dd"/>
    <numFmt numFmtId="165" formatCode="_(* #,##0.00_);_(* \(#,##0.00\);_(* &quot;-&quot;??_);_(@_)"/>
  </numFmts>
  <fonts count="15" x14ac:knownFonts="1">
    <font>
      <sz val="11"/>
      <color theme="1"/>
      <name val="Calibri"/>
      <family val="2"/>
      <scheme val="minor"/>
    </font>
    <font>
      <sz val="11"/>
      <color theme="1"/>
      <name val="Calibri"/>
      <family val="2"/>
      <scheme val="minor"/>
    </font>
    <font>
      <sz val="10"/>
      <name val="Arial"/>
      <family val="2"/>
    </font>
    <font>
      <b/>
      <sz val="8.25"/>
      <color indexed="8"/>
      <name val="Arial"/>
      <family val="2"/>
    </font>
    <font>
      <sz val="10"/>
      <color indexed="8"/>
      <name val="MS Sans Serif"/>
      <family val="2"/>
    </font>
    <font>
      <sz val="10"/>
      <color indexed="8"/>
      <name val="MS Sans Serif"/>
    </font>
    <font>
      <b/>
      <sz val="11"/>
      <color indexed="9"/>
      <name val="Aptos Narrow"/>
      <family val="2"/>
    </font>
    <font>
      <sz val="11"/>
      <name val="Aptos Narrow"/>
      <family val="2"/>
    </font>
    <font>
      <sz val="11"/>
      <color theme="1"/>
      <name val="Aptos Narrow"/>
      <family val="2"/>
    </font>
    <font>
      <b/>
      <sz val="11"/>
      <color theme="1"/>
      <name val="Aptos Narrow"/>
      <family val="2"/>
    </font>
    <font>
      <b/>
      <sz val="11"/>
      <name val="Aptos Narrow"/>
      <family val="2"/>
    </font>
    <font>
      <b/>
      <sz val="11"/>
      <color indexed="8"/>
      <name val="Aptos Narrow"/>
      <family val="2"/>
    </font>
    <font>
      <sz val="11"/>
      <color rgb="FF000000"/>
      <name val="Aptos Narrow"/>
      <family val="2"/>
    </font>
    <font>
      <b/>
      <sz val="11"/>
      <color rgb="FF000000"/>
      <name val="Aptos Narrow"/>
      <family val="2"/>
    </font>
    <font>
      <sz val="11"/>
      <color rgb="FF666666"/>
      <name val="Aptos Narrow"/>
      <family val="2"/>
    </font>
  </fonts>
  <fills count="7">
    <fill>
      <patternFill patternType="none"/>
    </fill>
    <fill>
      <patternFill patternType="gray125"/>
    </fill>
    <fill>
      <patternFill patternType="solid">
        <fgColor indexed="54"/>
      </patternFill>
    </fill>
    <fill>
      <patternFill patternType="solid">
        <fgColor indexed="9"/>
      </patternFill>
    </fill>
    <fill>
      <patternFill patternType="solid">
        <fgColor theme="5"/>
        <bgColor indexed="64"/>
      </patternFill>
    </fill>
    <fill>
      <patternFill patternType="solid">
        <fgColor theme="4" tint="0.59999389629810485"/>
        <bgColor indexed="64"/>
      </patternFill>
    </fill>
    <fill>
      <patternFill patternType="solid">
        <fgColor rgb="FFFFFF0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0">
    <xf numFmtId="0" fontId="0" fillId="0" borderId="0"/>
    <xf numFmtId="0" fontId="2" fillId="0" borderId="0"/>
    <xf numFmtId="0" fontId="1" fillId="0" borderId="0"/>
    <xf numFmtId="43" fontId="3" fillId="0" borderId="0" applyFont="0" applyFill="0" applyBorder="0" applyAlignment="0" applyProtection="0"/>
    <xf numFmtId="0" fontId="4" fillId="0" borderId="0"/>
    <xf numFmtId="0" fontId="1" fillId="0" borderId="0"/>
    <xf numFmtId="0" fontId="1" fillId="0" borderId="0"/>
    <xf numFmtId="43" fontId="1"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7">
    <xf numFmtId="0" fontId="0" fillId="0" borderId="0" xfId="0"/>
    <xf numFmtId="0" fontId="6" fillId="2" borderId="5" xfId="0" applyFont="1" applyFill="1" applyBorder="1" applyAlignment="1">
      <alignment horizontal="center" vertical="center" wrapText="1"/>
    </xf>
    <xf numFmtId="1" fontId="7" fillId="0" borderId="5" xfId="0" applyNumberFormat="1" applyFont="1" applyBorder="1" applyAlignment="1">
      <alignment horizontal="center" vertical="center" wrapText="1"/>
    </xf>
    <xf numFmtId="0" fontId="7" fillId="0" borderId="5" xfId="1" applyFont="1" applyBorder="1" applyAlignment="1" applyProtection="1">
      <alignment horizontal="center" vertical="center" wrapText="1"/>
      <protection locked="0"/>
    </xf>
    <xf numFmtId="9" fontId="7" fillId="0" borderId="5" xfId="1"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7" fillId="0" borderId="5" xfId="1" applyNumberFormat="1" applyFont="1" applyBorder="1" applyAlignment="1">
      <alignment horizontal="center" vertical="center" wrapText="1"/>
    </xf>
    <xf numFmtId="0" fontId="8" fillId="0" borderId="0" xfId="0" applyFont="1" applyAlignment="1">
      <alignment horizontal="center" vertical="center"/>
    </xf>
    <xf numFmtId="0" fontId="9" fillId="0" borderId="2" xfId="0" applyFont="1" applyBorder="1" applyAlignment="1">
      <alignment horizontal="center" vertical="center"/>
    </xf>
    <xf numFmtId="0" fontId="6" fillId="2" borderId="2" xfId="0" applyFont="1" applyFill="1" applyBorder="1" applyAlignment="1">
      <alignment horizontal="center" vertical="center"/>
    </xf>
    <xf numFmtId="9" fontId="6"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0" fontId="8" fillId="0" borderId="0" xfId="0" applyFont="1"/>
    <xf numFmtId="0" fontId="9" fillId="0" borderId="0" xfId="0" applyFont="1" applyAlignment="1">
      <alignment horizontal="center" vertical="center"/>
    </xf>
    <xf numFmtId="0" fontId="9" fillId="0" borderId="0" xfId="0" applyFont="1"/>
    <xf numFmtId="0" fontId="7" fillId="0" borderId="0" xfId="0" applyFont="1"/>
    <xf numFmtId="0" fontId="8" fillId="0" borderId="0" xfId="0" applyFont="1" applyAlignment="1">
      <alignment horizontal="justify" vertical="top" wrapText="1"/>
    </xf>
    <xf numFmtId="0" fontId="10" fillId="0" borderId="0" xfId="0" applyFont="1" applyAlignment="1">
      <alignment horizontal="center"/>
    </xf>
    <xf numFmtId="0" fontId="10" fillId="0" borderId="0" xfId="0" applyFont="1" applyAlignment="1">
      <alignment horizontal="left"/>
    </xf>
    <xf numFmtId="0" fontId="10" fillId="0" borderId="0" xfId="0" applyFont="1"/>
    <xf numFmtId="0" fontId="10" fillId="0" borderId="8" xfId="0" applyFont="1" applyBorder="1"/>
    <xf numFmtId="9" fontId="10" fillId="0" borderId="2" xfId="49" applyFont="1" applyFill="1" applyBorder="1" applyAlignment="1">
      <alignment horizontal="center"/>
    </xf>
    <xf numFmtId="9" fontId="10" fillId="0" borderId="2" xfId="0" applyNumberFormat="1" applyFont="1" applyBorder="1" applyAlignment="1">
      <alignment horizontal="center"/>
    </xf>
    <xf numFmtId="0" fontId="6" fillId="2" borderId="1" xfId="0" applyFont="1" applyFill="1" applyBorder="1" applyAlignment="1">
      <alignment horizontal="center" vertical="center"/>
    </xf>
    <xf numFmtId="164" fontId="11" fillId="3" borderId="3" xfId="0" applyNumberFormat="1" applyFont="1" applyFill="1" applyBorder="1" applyAlignment="1">
      <alignment horizontal="center" vertical="center"/>
    </xf>
    <xf numFmtId="0" fontId="6" fillId="2" borderId="7" xfId="0" applyFont="1" applyFill="1" applyBorder="1" applyAlignment="1">
      <alignment horizontal="center" vertical="center"/>
    </xf>
    <xf numFmtId="0" fontId="6" fillId="2" borderId="0" xfId="0" applyFont="1" applyFill="1" applyAlignment="1">
      <alignment horizontal="center" vertical="center"/>
    </xf>
    <xf numFmtId="0" fontId="6" fillId="2" borderId="5"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Alignment="1">
      <alignment wrapText="1"/>
    </xf>
    <xf numFmtId="0" fontId="9" fillId="0" borderId="0" xfId="0" applyFont="1" applyAlignment="1">
      <alignment horizontal="center"/>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10" fillId="0" borderId="5" xfId="1" applyFont="1" applyBorder="1" applyAlignment="1" applyProtection="1">
      <alignment horizontal="center" vertical="center" wrapText="1"/>
      <protection locked="0"/>
    </xf>
    <xf numFmtId="0" fontId="12" fillId="0" borderId="5" xfId="0" applyFont="1" applyBorder="1" applyAlignment="1">
      <alignment horizontal="justify" vertical="top" wrapText="1"/>
    </xf>
    <xf numFmtId="0" fontId="7" fillId="0" borderId="5" xfId="1" applyFont="1" applyBorder="1" applyAlignment="1" applyProtection="1">
      <alignment horizontal="justify" vertical="top" wrapText="1"/>
      <protection locked="0"/>
    </xf>
    <xf numFmtId="0" fontId="7" fillId="0" borderId="5" xfId="0" applyFont="1" applyBorder="1" applyAlignment="1">
      <alignment horizontal="justify" vertical="top" wrapText="1"/>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164" fontId="7" fillId="6" borderId="5" xfId="0" applyNumberFormat="1" applyFont="1" applyFill="1" applyBorder="1" applyAlignment="1">
      <alignment horizontal="center" vertical="center" wrapText="1"/>
    </xf>
    <xf numFmtId="15" fontId="7" fillId="0" borderId="5" xfId="0" applyNumberFormat="1" applyFont="1" applyBorder="1" applyAlignment="1">
      <alignment horizontal="center" vertical="center" wrapText="1"/>
    </xf>
    <xf numFmtId="0" fontId="12" fillId="0" borderId="5" xfId="0" applyFont="1" applyBorder="1" applyAlignment="1">
      <alignment horizontal="center" vertical="center" wrapText="1"/>
    </xf>
    <xf numFmtId="14" fontId="7" fillId="0" borderId="5" xfId="0" applyNumberFormat="1" applyFont="1" applyBorder="1" applyAlignment="1">
      <alignment horizontal="center" vertical="center" wrapText="1"/>
    </xf>
    <xf numFmtId="0" fontId="8" fillId="0" borderId="5" xfId="0" applyFont="1" applyBorder="1" applyAlignment="1">
      <alignment horizontal="justify" vertical="top" wrapText="1"/>
    </xf>
    <xf numFmtId="0" fontId="9" fillId="0" borderId="5" xfId="0" applyFont="1" applyBorder="1" applyAlignment="1">
      <alignment horizontal="center" vertical="center" wrapText="1"/>
    </xf>
    <xf numFmtId="0" fontId="14" fillId="0" borderId="0" xfId="0" applyFont="1"/>
    <xf numFmtId="0" fontId="6" fillId="2" borderId="1" xfId="0" applyFont="1" applyFill="1" applyBorder="1" applyAlignment="1">
      <alignment horizontal="left" vertical="center"/>
    </xf>
    <xf numFmtId="0" fontId="6" fillId="2" borderId="4" xfId="0" applyFont="1" applyFill="1" applyBorder="1" applyAlignment="1">
      <alignment horizontal="left" vertical="center"/>
    </xf>
    <xf numFmtId="0" fontId="9" fillId="0" borderId="0" xfId="0" applyFont="1" applyAlignment="1">
      <alignment horizontal="center"/>
    </xf>
    <xf numFmtId="0" fontId="10" fillId="5" borderId="8"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6" xfId="0" applyFont="1" applyFill="1" applyBorder="1" applyAlignment="1">
      <alignment horizontal="center" vertical="center"/>
    </xf>
    <xf numFmtId="0" fontId="10" fillId="4" borderId="4" xfId="0" applyFont="1" applyFill="1" applyBorder="1" applyAlignment="1">
      <alignment horizontal="left" vertical="center"/>
    </xf>
    <xf numFmtId="164" fontId="10" fillId="4" borderId="3" xfId="0" applyNumberFormat="1" applyFont="1" applyFill="1" applyBorder="1" applyAlignment="1">
      <alignment horizontal="center"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cellXfs>
  <cellStyles count="50">
    <cellStyle name="Millares 2" xfId="3" xr:uid="{00000000-0005-0000-0000-000000000000}"/>
    <cellStyle name="Millares 2 2" xfId="7" xr:uid="{00000000-0005-0000-0000-000001000000}"/>
    <cellStyle name="Millares 2 2 2" xfId="9" xr:uid="{00000000-0005-0000-0000-000002000000}"/>
    <cellStyle name="Millares 2 2 2 2" xfId="17" xr:uid="{00000000-0005-0000-0000-000003000000}"/>
    <cellStyle name="Millares 2 2 2 2 2" xfId="31" xr:uid="{00000000-0005-0000-0000-000004000000}"/>
    <cellStyle name="Millares 2 2 3" xfId="15" xr:uid="{00000000-0005-0000-0000-000005000000}"/>
    <cellStyle name="Millares 2 2 3 2" xfId="29" xr:uid="{00000000-0005-0000-0000-000006000000}"/>
    <cellStyle name="Millares 2 2 4" xfId="23" xr:uid="{00000000-0005-0000-0000-000007000000}"/>
    <cellStyle name="Millares 2 2 5" xfId="37" xr:uid="{00000000-0005-0000-0000-000008000000}"/>
    <cellStyle name="Millares 2 2 6" xfId="44" xr:uid="{003E62BD-4E9D-4E6B-8DA5-E6ACC76530CD}"/>
    <cellStyle name="Millares 2 3" xfId="8" xr:uid="{00000000-0005-0000-0000-000009000000}"/>
    <cellStyle name="Millares 2 3 2" xfId="16" xr:uid="{00000000-0005-0000-0000-00000A000000}"/>
    <cellStyle name="Millares 2 3 2 2" xfId="30" xr:uid="{00000000-0005-0000-0000-00000B000000}"/>
    <cellStyle name="Millares 2 4" xfId="14" xr:uid="{00000000-0005-0000-0000-00000C000000}"/>
    <cellStyle name="Millares 2 4 2" xfId="28" xr:uid="{00000000-0005-0000-0000-00000D000000}"/>
    <cellStyle name="Millares 2 5" xfId="22" xr:uid="{00000000-0005-0000-0000-00000E000000}"/>
    <cellStyle name="Millares 2 6" xfId="36" xr:uid="{00000000-0005-0000-0000-00000F000000}"/>
    <cellStyle name="Millares 2 7" xfId="42" xr:uid="{5E1CDDB8-679B-4C36-B01F-B6A49A03BF23}"/>
    <cellStyle name="Millares 3" xfId="10" xr:uid="{00000000-0005-0000-0000-000010000000}"/>
    <cellStyle name="Millares 3 2" xfId="18" xr:uid="{00000000-0005-0000-0000-000011000000}"/>
    <cellStyle name="Millares 3 2 2" xfId="32" xr:uid="{00000000-0005-0000-0000-000012000000}"/>
    <cellStyle name="Millares 3 3" xfId="24" xr:uid="{00000000-0005-0000-0000-000013000000}"/>
    <cellStyle name="Millares 3 4" xfId="38" xr:uid="{00000000-0005-0000-0000-000014000000}"/>
    <cellStyle name="Millares 3 5" xfId="45" xr:uid="{14EFF3D9-446F-470E-BC25-C9B94564E57B}"/>
    <cellStyle name="Millares 4" xfId="11" xr:uid="{00000000-0005-0000-0000-000015000000}"/>
    <cellStyle name="Millares 4 2" xfId="19" xr:uid="{00000000-0005-0000-0000-000016000000}"/>
    <cellStyle name="Millares 4 2 2" xfId="33" xr:uid="{00000000-0005-0000-0000-000017000000}"/>
    <cellStyle name="Millares 4 3" xfId="25" xr:uid="{00000000-0005-0000-0000-000018000000}"/>
    <cellStyle name="Millares 4 4" xfId="39" xr:uid="{00000000-0005-0000-0000-000019000000}"/>
    <cellStyle name="Millares 4 5" xfId="46" xr:uid="{A7041DB9-047E-4000-AD81-03905CBCE66E}"/>
    <cellStyle name="Millares 5" xfId="12" xr:uid="{00000000-0005-0000-0000-00001A000000}"/>
    <cellStyle name="Millares 5 2" xfId="20" xr:uid="{00000000-0005-0000-0000-00001B000000}"/>
    <cellStyle name="Millares 5 2 2" xfId="34" xr:uid="{00000000-0005-0000-0000-00001C000000}"/>
    <cellStyle name="Millares 5 3" xfId="26" xr:uid="{00000000-0005-0000-0000-00001D000000}"/>
    <cellStyle name="Millares 5 4" xfId="40" xr:uid="{00000000-0005-0000-0000-00001E000000}"/>
    <cellStyle name="Millares 5 5" xfId="47" xr:uid="{EFA337D5-F44D-4AFA-A771-3D1DE05343C9}"/>
    <cellStyle name="Millares 6" xfId="13" xr:uid="{00000000-0005-0000-0000-00001F000000}"/>
    <cellStyle name="Millares 6 2" xfId="21" xr:uid="{00000000-0005-0000-0000-000020000000}"/>
    <cellStyle name="Millares 6 2 2" xfId="35" xr:uid="{00000000-0005-0000-0000-000021000000}"/>
    <cellStyle name="Millares 6 3" xfId="27" xr:uid="{00000000-0005-0000-0000-000022000000}"/>
    <cellStyle name="Millares 6 4" xfId="41" xr:uid="{00000000-0005-0000-0000-000023000000}"/>
    <cellStyle name="Millares 6 5" xfId="48" xr:uid="{EC1CEA79-DBBD-453F-AE70-9E544F14BD7E}"/>
    <cellStyle name="Normal" xfId="0" builtinId="0"/>
    <cellStyle name="Normal 2" xfId="1" xr:uid="{00000000-0005-0000-0000-000025000000}"/>
    <cellStyle name="Normal 2 2 2" xfId="6" xr:uid="{00000000-0005-0000-0000-000026000000}"/>
    <cellStyle name="Normal 2 4" xfId="2" xr:uid="{00000000-0005-0000-0000-000027000000}"/>
    <cellStyle name="Normal 4" xfId="4" xr:uid="{00000000-0005-0000-0000-000028000000}"/>
    <cellStyle name="Normal 4 2" xfId="5" xr:uid="{00000000-0005-0000-0000-000029000000}"/>
    <cellStyle name="Normal 4 3" xfId="43" xr:uid="{62B964A9-F6C0-4972-A3D3-856424850522}"/>
    <cellStyle name="Porcentaje" xfId="49" builtinId="5"/>
  </cellStyles>
  <dxfs count="0"/>
  <tableStyles count="0" defaultTableStyle="TableStyleMedium2" defaultPivotStyle="PivotStyleLight16"/>
  <colors>
    <mruColors>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28</xdr:row>
      <xdr:rowOff>0</xdr:rowOff>
    </xdr:from>
    <xdr:to>
      <xdr:col>5</xdr:col>
      <xdr:colOff>91440</xdr:colOff>
      <xdr:row>28</xdr:row>
      <xdr:rowOff>144780</xdr:rowOff>
    </xdr:to>
    <xdr:sp macro="" textlink="">
      <xdr:nvSpPr>
        <xdr:cNvPr id="2" name="Text Box 1">
          <a:extLst>
            <a:ext uri="{FF2B5EF4-FFF2-40B4-BE49-F238E27FC236}">
              <a16:creationId xmlns:a16="http://schemas.microsoft.com/office/drawing/2014/main" id="{48264935-7E5B-4C2C-BC32-6D1EFD8049D9}"/>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91440</xdr:colOff>
      <xdr:row>28</xdr:row>
      <xdr:rowOff>144780</xdr:rowOff>
    </xdr:to>
    <xdr:sp macro="" textlink="">
      <xdr:nvSpPr>
        <xdr:cNvPr id="3" name="Text Box 1">
          <a:extLst>
            <a:ext uri="{FF2B5EF4-FFF2-40B4-BE49-F238E27FC236}">
              <a16:creationId xmlns:a16="http://schemas.microsoft.com/office/drawing/2014/main" id="{064E202E-8877-411C-BBCE-33793CD7DC56}"/>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91440</xdr:colOff>
      <xdr:row>28</xdr:row>
      <xdr:rowOff>144780</xdr:rowOff>
    </xdr:to>
    <xdr:sp macro="" textlink="">
      <xdr:nvSpPr>
        <xdr:cNvPr id="4" name="Text Box 1">
          <a:extLst>
            <a:ext uri="{FF2B5EF4-FFF2-40B4-BE49-F238E27FC236}">
              <a16:creationId xmlns:a16="http://schemas.microsoft.com/office/drawing/2014/main" id="{026C8924-BEF5-49F5-A6CF-13DF7CFD3013}"/>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91440</xdr:colOff>
      <xdr:row>28</xdr:row>
      <xdr:rowOff>144780</xdr:rowOff>
    </xdr:to>
    <xdr:sp macro="" textlink="">
      <xdr:nvSpPr>
        <xdr:cNvPr id="5" name="Text Box 1">
          <a:extLst>
            <a:ext uri="{FF2B5EF4-FFF2-40B4-BE49-F238E27FC236}">
              <a16:creationId xmlns:a16="http://schemas.microsoft.com/office/drawing/2014/main" id="{B57B6BCC-BB2B-44B7-ACAA-3A8B04361FFD}"/>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xdr:row>
      <xdr:rowOff>0</xdr:rowOff>
    </xdr:from>
    <xdr:ext cx="91440" cy="144780"/>
    <xdr:sp macro="" textlink="">
      <xdr:nvSpPr>
        <xdr:cNvPr id="6" name="Text Box 1">
          <a:extLst>
            <a:ext uri="{FF2B5EF4-FFF2-40B4-BE49-F238E27FC236}">
              <a16:creationId xmlns:a16="http://schemas.microsoft.com/office/drawing/2014/main" id="{43AC64CA-A2A9-4388-860A-29B29BF39736}"/>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91440" cy="144780"/>
    <xdr:sp macro="" textlink="">
      <xdr:nvSpPr>
        <xdr:cNvPr id="7" name="Text Box 1">
          <a:extLst>
            <a:ext uri="{FF2B5EF4-FFF2-40B4-BE49-F238E27FC236}">
              <a16:creationId xmlns:a16="http://schemas.microsoft.com/office/drawing/2014/main" id="{A371D71A-2931-431E-B71C-706297796E74}"/>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xdr:row>
      <xdr:rowOff>0</xdr:rowOff>
    </xdr:from>
    <xdr:to>
      <xdr:col>5</xdr:col>
      <xdr:colOff>66675</xdr:colOff>
      <xdr:row>29</xdr:row>
      <xdr:rowOff>5042</xdr:rowOff>
    </xdr:to>
    <xdr:sp macro="" textlink="">
      <xdr:nvSpPr>
        <xdr:cNvPr id="8" name="Text Box 1">
          <a:extLst>
            <a:ext uri="{FF2B5EF4-FFF2-40B4-BE49-F238E27FC236}">
              <a16:creationId xmlns:a16="http://schemas.microsoft.com/office/drawing/2014/main" id="{89E2F041-4E8B-4DA9-8738-103763AB4D5E}"/>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76200</xdr:colOff>
      <xdr:row>29</xdr:row>
      <xdr:rowOff>5042</xdr:rowOff>
    </xdr:to>
    <xdr:sp macro="" textlink="">
      <xdr:nvSpPr>
        <xdr:cNvPr id="9" name="Text Box 1">
          <a:extLst>
            <a:ext uri="{FF2B5EF4-FFF2-40B4-BE49-F238E27FC236}">
              <a16:creationId xmlns:a16="http://schemas.microsoft.com/office/drawing/2014/main" id="{B50AFC16-F9BF-49B2-A17D-5C1BF03DDEBF}"/>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0" name="Text Box 1">
          <a:extLst>
            <a:ext uri="{FF2B5EF4-FFF2-40B4-BE49-F238E27FC236}">
              <a16:creationId xmlns:a16="http://schemas.microsoft.com/office/drawing/2014/main" id="{A433BB30-4AFC-46FE-98A5-51904884D0A9}"/>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1" name="Text Box 24">
          <a:extLst>
            <a:ext uri="{FF2B5EF4-FFF2-40B4-BE49-F238E27FC236}">
              <a16:creationId xmlns:a16="http://schemas.microsoft.com/office/drawing/2014/main" id="{BB84731E-D9E2-41E1-A8A8-C6622A3B4A0C}"/>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2" name="Text Box 1">
          <a:extLst>
            <a:ext uri="{FF2B5EF4-FFF2-40B4-BE49-F238E27FC236}">
              <a16:creationId xmlns:a16="http://schemas.microsoft.com/office/drawing/2014/main" id="{375EC1C3-25F2-4880-93E0-9A99F96DC6BB}"/>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66675</xdr:colOff>
      <xdr:row>29</xdr:row>
      <xdr:rowOff>5042</xdr:rowOff>
    </xdr:to>
    <xdr:sp macro="" textlink="">
      <xdr:nvSpPr>
        <xdr:cNvPr id="13" name="Text Box 1">
          <a:extLst>
            <a:ext uri="{FF2B5EF4-FFF2-40B4-BE49-F238E27FC236}">
              <a16:creationId xmlns:a16="http://schemas.microsoft.com/office/drawing/2014/main" id="{64A4333E-AB34-4325-9E15-76086BD041C3}"/>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76200</xdr:colOff>
      <xdr:row>29</xdr:row>
      <xdr:rowOff>5042</xdr:rowOff>
    </xdr:to>
    <xdr:sp macro="" textlink="">
      <xdr:nvSpPr>
        <xdr:cNvPr id="14" name="Text Box 1">
          <a:extLst>
            <a:ext uri="{FF2B5EF4-FFF2-40B4-BE49-F238E27FC236}">
              <a16:creationId xmlns:a16="http://schemas.microsoft.com/office/drawing/2014/main" id="{E27DDA70-0EE7-4894-A6BA-53D6D5A60EBD}"/>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5" name="Text Box 1">
          <a:extLst>
            <a:ext uri="{FF2B5EF4-FFF2-40B4-BE49-F238E27FC236}">
              <a16:creationId xmlns:a16="http://schemas.microsoft.com/office/drawing/2014/main" id="{58C06915-621F-4754-B30E-9B2FF9C8F891}"/>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6" name="Text Box 24">
          <a:extLst>
            <a:ext uri="{FF2B5EF4-FFF2-40B4-BE49-F238E27FC236}">
              <a16:creationId xmlns:a16="http://schemas.microsoft.com/office/drawing/2014/main" id="{21C174BA-2A2A-40B3-AA28-D13AD0EEC49A}"/>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17" name="Text Box 1">
          <a:extLst>
            <a:ext uri="{FF2B5EF4-FFF2-40B4-BE49-F238E27FC236}">
              <a16:creationId xmlns:a16="http://schemas.microsoft.com/office/drawing/2014/main" id="{0B7E7442-016A-4F32-B977-CA9E47D8465D}"/>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91440</xdr:colOff>
      <xdr:row>28</xdr:row>
      <xdr:rowOff>144780</xdr:rowOff>
    </xdr:to>
    <xdr:sp macro="" textlink="">
      <xdr:nvSpPr>
        <xdr:cNvPr id="18" name="Text Box 1">
          <a:extLst>
            <a:ext uri="{FF2B5EF4-FFF2-40B4-BE49-F238E27FC236}">
              <a16:creationId xmlns:a16="http://schemas.microsoft.com/office/drawing/2014/main" id="{28D65CF0-8892-4BC7-AC56-543F722CE5D9}"/>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91440</xdr:colOff>
      <xdr:row>28</xdr:row>
      <xdr:rowOff>144780</xdr:rowOff>
    </xdr:to>
    <xdr:sp macro="" textlink="">
      <xdr:nvSpPr>
        <xdr:cNvPr id="19" name="Text Box 1">
          <a:extLst>
            <a:ext uri="{FF2B5EF4-FFF2-40B4-BE49-F238E27FC236}">
              <a16:creationId xmlns:a16="http://schemas.microsoft.com/office/drawing/2014/main" id="{43A92B95-D679-4AC3-9DA9-A0F527C7AAE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91440</xdr:colOff>
      <xdr:row>28</xdr:row>
      <xdr:rowOff>144780</xdr:rowOff>
    </xdr:to>
    <xdr:sp macro="" textlink="">
      <xdr:nvSpPr>
        <xdr:cNvPr id="20" name="Text Box 1">
          <a:extLst>
            <a:ext uri="{FF2B5EF4-FFF2-40B4-BE49-F238E27FC236}">
              <a16:creationId xmlns:a16="http://schemas.microsoft.com/office/drawing/2014/main" id="{FEA50575-AC85-4A1B-AC2F-47171CEF947C}"/>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xdr:row>
      <xdr:rowOff>0</xdr:rowOff>
    </xdr:from>
    <xdr:to>
      <xdr:col>6</xdr:col>
      <xdr:colOff>91440</xdr:colOff>
      <xdr:row>28</xdr:row>
      <xdr:rowOff>144780</xdr:rowOff>
    </xdr:to>
    <xdr:sp macro="" textlink="">
      <xdr:nvSpPr>
        <xdr:cNvPr id="21" name="Text Box 1">
          <a:extLst>
            <a:ext uri="{FF2B5EF4-FFF2-40B4-BE49-F238E27FC236}">
              <a16:creationId xmlns:a16="http://schemas.microsoft.com/office/drawing/2014/main" id="{25D28499-CBF7-4001-9339-0465B65F180C}"/>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xdr:row>
      <xdr:rowOff>0</xdr:rowOff>
    </xdr:from>
    <xdr:ext cx="91440" cy="144780"/>
    <xdr:sp macro="" textlink="">
      <xdr:nvSpPr>
        <xdr:cNvPr id="22" name="Text Box 1">
          <a:extLst>
            <a:ext uri="{FF2B5EF4-FFF2-40B4-BE49-F238E27FC236}">
              <a16:creationId xmlns:a16="http://schemas.microsoft.com/office/drawing/2014/main" id="{A6B569BD-C191-44E9-A0E7-26BA06BB418A}"/>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28</xdr:row>
      <xdr:rowOff>0</xdr:rowOff>
    </xdr:from>
    <xdr:ext cx="91440" cy="144780"/>
    <xdr:sp macro="" textlink="">
      <xdr:nvSpPr>
        <xdr:cNvPr id="23" name="Text Box 1">
          <a:extLst>
            <a:ext uri="{FF2B5EF4-FFF2-40B4-BE49-F238E27FC236}">
              <a16:creationId xmlns:a16="http://schemas.microsoft.com/office/drawing/2014/main" id="{1E6B6643-53AE-4C4E-936E-1824E9D8DFF5}"/>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28</xdr:row>
      <xdr:rowOff>0</xdr:rowOff>
    </xdr:from>
    <xdr:to>
      <xdr:col>5</xdr:col>
      <xdr:colOff>66675</xdr:colOff>
      <xdr:row>29</xdr:row>
      <xdr:rowOff>5042</xdr:rowOff>
    </xdr:to>
    <xdr:sp macro="" textlink="">
      <xdr:nvSpPr>
        <xdr:cNvPr id="24" name="Text Box 1">
          <a:extLst>
            <a:ext uri="{FF2B5EF4-FFF2-40B4-BE49-F238E27FC236}">
              <a16:creationId xmlns:a16="http://schemas.microsoft.com/office/drawing/2014/main" id="{938DAC6A-43E1-461B-B78D-D1957EE04372}"/>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76200</xdr:colOff>
      <xdr:row>29</xdr:row>
      <xdr:rowOff>5042</xdr:rowOff>
    </xdr:to>
    <xdr:sp macro="" textlink="">
      <xdr:nvSpPr>
        <xdr:cNvPr id="25" name="Text Box 1">
          <a:extLst>
            <a:ext uri="{FF2B5EF4-FFF2-40B4-BE49-F238E27FC236}">
              <a16:creationId xmlns:a16="http://schemas.microsoft.com/office/drawing/2014/main" id="{746D28C6-94B2-471D-8263-F7F2150E1DD0}"/>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26" name="Text Box 1">
          <a:extLst>
            <a:ext uri="{FF2B5EF4-FFF2-40B4-BE49-F238E27FC236}">
              <a16:creationId xmlns:a16="http://schemas.microsoft.com/office/drawing/2014/main" id="{16161D58-E8B4-4465-BE66-78CFB651DC2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27" name="Text Box 24">
          <a:extLst>
            <a:ext uri="{FF2B5EF4-FFF2-40B4-BE49-F238E27FC236}">
              <a16:creationId xmlns:a16="http://schemas.microsoft.com/office/drawing/2014/main" id="{0F272259-CE91-4E10-AE2A-44E9CD8D5F35}"/>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28" name="Text Box 1">
          <a:extLst>
            <a:ext uri="{FF2B5EF4-FFF2-40B4-BE49-F238E27FC236}">
              <a16:creationId xmlns:a16="http://schemas.microsoft.com/office/drawing/2014/main" id="{887A67A7-12DF-4B67-BF97-A264C3B41CC1}"/>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66675</xdr:colOff>
      <xdr:row>29</xdr:row>
      <xdr:rowOff>5042</xdr:rowOff>
    </xdr:to>
    <xdr:sp macro="" textlink="">
      <xdr:nvSpPr>
        <xdr:cNvPr id="29" name="Text Box 1">
          <a:extLst>
            <a:ext uri="{FF2B5EF4-FFF2-40B4-BE49-F238E27FC236}">
              <a16:creationId xmlns:a16="http://schemas.microsoft.com/office/drawing/2014/main" id="{6519EE53-85F2-4893-AFF5-1263C11672F9}"/>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76200</xdr:colOff>
      <xdr:row>29</xdr:row>
      <xdr:rowOff>5042</xdr:rowOff>
    </xdr:to>
    <xdr:sp macro="" textlink="">
      <xdr:nvSpPr>
        <xdr:cNvPr id="30" name="Text Box 1">
          <a:extLst>
            <a:ext uri="{FF2B5EF4-FFF2-40B4-BE49-F238E27FC236}">
              <a16:creationId xmlns:a16="http://schemas.microsoft.com/office/drawing/2014/main" id="{8BDD3E38-6E7E-4E1E-A134-49A334D92992}"/>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31" name="Text Box 1">
          <a:extLst>
            <a:ext uri="{FF2B5EF4-FFF2-40B4-BE49-F238E27FC236}">
              <a16:creationId xmlns:a16="http://schemas.microsoft.com/office/drawing/2014/main" id="{5A23B6CA-B248-43FB-9667-220C89A84E3E}"/>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32" name="Text Box 24">
          <a:extLst>
            <a:ext uri="{FF2B5EF4-FFF2-40B4-BE49-F238E27FC236}">
              <a16:creationId xmlns:a16="http://schemas.microsoft.com/office/drawing/2014/main" id="{23890B37-3D45-4069-8D9A-52FB15D26704}"/>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28</xdr:row>
      <xdr:rowOff>0</xdr:rowOff>
    </xdr:from>
    <xdr:to>
      <xdr:col>5</xdr:col>
      <xdr:colOff>85725</xdr:colOff>
      <xdr:row>29</xdr:row>
      <xdr:rowOff>5042</xdr:rowOff>
    </xdr:to>
    <xdr:sp macro="" textlink="">
      <xdr:nvSpPr>
        <xdr:cNvPr id="33" name="Text Box 1">
          <a:extLst>
            <a:ext uri="{FF2B5EF4-FFF2-40B4-BE49-F238E27FC236}">
              <a16:creationId xmlns:a16="http://schemas.microsoft.com/office/drawing/2014/main" id="{46A23567-036C-44AE-A37A-C0082F43EC6F}"/>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18</xdr:col>
      <xdr:colOff>0</xdr:colOff>
      <xdr:row>28</xdr:row>
      <xdr:rowOff>0</xdr:rowOff>
    </xdr:from>
    <xdr:ext cx="91440" cy="144780"/>
    <xdr:sp macro="" textlink="">
      <xdr:nvSpPr>
        <xdr:cNvPr id="34" name="Text Box 1">
          <a:extLst>
            <a:ext uri="{FF2B5EF4-FFF2-40B4-BE49-F238E27FC236}">
              <a16:creationId xmlns:a16="http://schemas.microsoft.com/office/drawing/2014/main" id="{734A74C3-3E51-4B82-B9C8-8A441E0A1C39}"/>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35" name="Text Box 1">
          <a:extLst>
            <a:ext uri="{FF2B5EF4-FFF2-40B4-BE49-F238E27FC236}">
              <a16:creationId xmlns:a16="http://schemas.microsoft.com/office/drawing/2014/main" id="{3C8A6666-9486-4F16-BCBA-DEAC6FDC357F}"/>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36" name="Text Box 1">
          <a:extLst>
            <a:ext uri="{FF2B5EF4-FFF2-40B4-BE49-F238E27FC236}">
              <a16:creationId xmlns:a16="http://schemas.microsoft.com/office/drawing/2014/main" id="{773F7BD7-9E7C-4FCF-8C4C-68F48EA764AA}"/>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37" name="Text Box 1">
          <a:extLst>
            <a:ext uri="{FF2B5EF4-FFF2-40B4-BE49-F238E27FC236}">
              <a16:creationId xmlns:a16="http://schemas.microsoft.com/office/drawing/2014/main" id="{40B4CB1C-5001-4281-B126-B4DD87C19F2F}"/>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38" name="Text Box 1">
          <a:extLst>
            <a:ext uri="{FF2B5EF4-FFF2-40B4-BE49-F238E27FC236}">
              <a16:creationId xmlns:a16="http://schemas.microsoft.com/office/drawing/2014/main" id="{C20FFA31-9364-4AB5-88A8-70CB7F7FDD0D}"/>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39" name="Text Box 1">
          <a:extLst>
            <a:ext uri="{FF2B5EF4-FFF2-40B4-BE49-F238E27FC236}">
              <a16:creationId xmlns:a16="http://schemas.microsoft.com/office/drawing/2014/main" id="{655743AB-2300-47EA-8E15-4431FC2939A5}"/>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0" name="Text Box 1">
          <a:extLst>
            <a:ext uri="{FF2B5EF4-FFF2-40B4-BE49-F238E27FC236}">
              <a16:creationId xmlns:a16="http://schemas.microsoft.com/office/drawing/2014/main" id="{9E0BA153-9CA5-43DF-A5DA-AE56A6FAB2F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1" name="Text Box 24">
          <a:extLst>
            <a:ext uri="{FF2B5EF4-FFF2-40B4-BE49-F238E27FC236}">
              <a16:creationId xmlns:a16="http://schemas.microsoft.com/office/drawing/2014/main" id="{72D03214-4A58-4863-8235-FD2D209CB17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2" name="Text Box 1">
          <a:extLst>
            <a:ext uri="{FF2B5EF4-FFF2-40B4-BE49-F238E27FC236}">
              <a16:creationId xmlns:a16="http://schemas.microsoft.com/office/drawing/2014/main" id="{A251096F-D455-4A4B-8A6C-8B7A0B3A358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43" name="Text Box 1">
          <a:extLst>
            <a:ext uri="{FF2B5EF4-FFF2-40B4-BE49-F238E27FC236}">
              <a16:creationId xmlns:a16="http://schemas.microsoft.com/office/drawing/2014/main" id="{926813F4-4C6F-40D8-A10A-FD17665B3FEE}"/>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44" name="Text Box 1">
          <a:extLst>
            <a:ext uri="{FF2B5EF4-FFF2-40B4-BE49-F238E27FC236}">
              <a16:creationId xmlns:a16="http://schemas.microsoft.com/office/drawing/2014/main" id="{E8C05D4C-E69D-48F0-83C8-77898C248B8C}"/>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5" name="Text Box 1">
          <a:extLst>
            <a:ext uri="{FF2B5EF4-FFF2-40B4-BE49-F238E27FC236}">
              <a16:creationId xmlns:a16="http://schemas.microsoft.com/office/drawing/2014/main" id="{6A8A659F-5066-47AB-ADF9-DEEA2B4870C3}"/>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6" name="Text Box 24">
          <a:extLst>
            <a:ext uri="{FF2B5EF4-FFF2-40B4-BE49-F238E27FC236}">
              <a16:creationId xmlns:a16="http://schemas.microsoft.com/office/drawing/2014/main" id="{2F9FF818-0B55-4170-B62D-BEE5BBAD8F6B}"/>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47" name="Text Box 1">
          <a:extLst>
            <a:ext uri="{FF2B5EF4-FFF2-40B4-BE49-F238E27FC236}">
              <a16:creationId xmlns:a16="http://schemas.microsoft.com/office/drawing/2014/main" id="{6EC84FA4-7D14-4427-A025-39A0D5044D3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48" name="Text Box 1">
          <a:extLst>
            <a:ext uri="{FF2B5EF4-FFF2-40B4-BE49-F238E27FC236}">
              <a16:creationId xmlns:a16="http://schemas.microsoft.com/office/drawing/2014/main" id="{ED71FA00-EE82-47B6-85FF-58355AC69781}"/>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49" name="Text Box 1">
          <a:extLst>
            <a:ext uri="{FF2B5EF4-FFF2-40B4-BE49-F238E27FC236}">
              <a16:creationId xmlns:a16="http://schemas.microsoft.com/office/drawing/2014/main" id="{AD886717-3BCC-457B-BA23-01B6EADCFC99}"/>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50" name="Text Box 1">
          <a:extLst>
            <a:ext uri="{FF2B5EF4-FFF2-40B4-BE49-F238E27FC236}">
              <a16:creationId xmlns:a16="http://schemas.microsoft.com/office/drawing/2014/main" id="{1763C8BC-D9C8-4114-8195-81D811F7191A}"/>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51" name="Text Box 1">
          <a:extLst>
            <a:ext uri="{FF2B5EF4-FFF2-40B4-BE49-F238E27FC236}">
              <a16:creationId xmlns:a16="http://schemas.microsoft.com/office/drawing/2014/main" id="{82F22CBD-4DEC-487E-AAC1-FF730227E879}"/>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52" name="Text Box 1">
          <a:extLst>
            <a:ext uri="{FF2B5EF4-FFF2-40B4-BE49-F238E27FC236}">
              <a16:creationId xmlns:a16="http://schemas.microsoft.com/office/drawing/2014/main" id="{FC42E108-05CD-4160-A39A-0F9686947CE0}"/>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53" name="Text Box 1">
          <a:extLst>
            <a:ext uri="{FF2B5EF4-FFF2-40B4-BE49-F238E27FC236}">
              <a16:creationId xmlns:a16="http://schemas.microsoft.com/office/drawing/2014/main" id="{5F1CDCF2-CD41-4FD8-AE19-6D06C9C39DCE}"/>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54" name="Text Box 1">
          <a:extLst>
            <a:ext uri="{FF2B5EF4-FFF2-40B4-BE49-F238E27FC236}">
              <a16:creationId xmlns:a16="http://schemas.microsoft.com/office/drawing/2014/main" id="{8E814774-59A5-4141-AEF3-9DE701618AC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55" name="Text Box 24">
          <a:extLst>
            <a:ext uri="{FF2B5EF4-FFF2-40B4-BE49-F238E27FC236}">
              <a16:creationId xmlns:a16="http://schemas.microsoft.com/office/drawing/2014/main" id="{E87FF5EC-6BEF-4470-9248-7CB1388055A9}"/>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56" name="Text Box 1">
          <a:extLst>
            <a:ext uri="{FF2B5EF4-FFF2-40B4-BE49-F238E27FC236}">
              <a16:creationId xmlns:a16="http://schemas.microsoft.com/office/drawing/2014/main" id="{A743EFFA-0914-4644-B2AE-F438791E1F32}"/>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57" name="Text Box 1">
          <a:extLst>
            <a:ext uri="{FF2B5EF4-FFF2-40B4-BE49-F238E27FC236}">
              <a16:creationId xmlns:a16="http://schemas.microsoft.com/office/drawing/2014/main" id="{1D52AD0A-AF65-4C78-8CB2-C43599A63476}"/>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58" name="Text Box 1">
          <a:extLst>
            <a:ext uri="{FF2B5EF4-FFF2-40B4-BE49-F238E27FC236}">
              <a16:creationId xmlns:a16="http://schemas.microsoft.com/office/drawing/2014/main" id="{10A840FD-0199-4E46-B052-420710820C25}"/>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59" name="Text Box 1">
          <a:extLst>
            <a:ext uri="{FF2B5EF4-FFF2-40B4-BE49-F238E27FC236}">
              <a16:creationId xmlns:a16="http://schemas.microsoft.com/office/drawing/2014/main" id="{9CFBFADE-5016-4D12-933C-6A1D428CE22A}"/>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60" name="Text Box 24">
          <a:extLst>
            <a:ext uri="{FF2B5EF4-FFF2-40B4-BE49-F238E27FC236}">
              <a16:creationId xmlns:a16="http://schemas.microsoft.com/office/drawing/2014/main" id="{B43EF209-718A-4699-B690-62D25AD05805}"/>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61" name="Text Box 1">
          <a:extLst>
            <a:ext uri="{FF2B5EF4-FFF2-40B4-BE49-F238E27FC236}">
              <a16:creationId xmlns:a16="http://schemas.microsoft.com/office/drawing/2014/main" id="{77962FCA-5FE3-4A6C-98C3-9B6D24087750}"/>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28</xdr:row>
      <xdr:rowOff>0</xdr:rowOff>
    </xdr:from>
    <xdr:ext cx="85725" cy="161925"/>
    <xdr:sp macro="" textlink="">
      <xdr:nvSpPr>
        <xdr:cNvPr id="62" name="Text Box 1">
          <a:extLst>
            <a:ext uri="{FF2B5EF4-FFF2-40B4-BE49-F238E27FC236}">
              <a16:creationId xmlns:a16="http://schemas.microsoft.com/office/drawing/2014/main" id="{28CA02B9-1A43-4AE5-BDE7-932A39ECE692}"/>
            </a:ext>
          </a:extLst>
        </xdr:cNvPr>
        <xdr:cNvSpPr txBox="1">
          <a:spLocks noChangeArrowheads="1"/>
        </xdr:cNvSpPr>
      </xdr:nvSpPr>
      <xdr:spPr bwMode="auto">
        <a:xfrm>
          <a:off x="25158246"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63" name="Text Box 1">
          <a:extLst>
            <a:ext uri="{FF2B5EF4-FFF2-40B4-BE49-F238E27FC236}">
              <a16:creationId xmlns:a16="http://schemas.microsoft.com/office/drawing/2014/main" id="{EF635E75-021F-405E-A1EC-E06C7048BE3F}"/>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64" name="Text Box 1">
          <a:extLst>
            <a:ext uri="{FF2B5EF4-FFF2-40B4-BE49-F238E27FC236}">
              <a16:creationId xmlns:a16="http://schemas.microsoft.com/office/drawing/2014/main" id="{76E94A23-FA9D-42B5-B253-B41F8F04E997}"/>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65" name="Text Box 1">
          <a:extLst>
            <a:ext uri="{FF2B5EF4-FFF2-40B4-BE49-F238E27FC236}">
              <a16:creationId xmlns:a16="http://schemas.microsoft.com/office/drawing/2014/main" id="{ED13110E-4C35-4861-B180-3DFCCA646F9A}"/>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66" name="Text Box 1">
          <a:extLst>
            <a:ext uri="{FF2B5EF4-FFF2-40B4-BE49-F238E27FC236}">
              <a16:creationId xmlns:a16="http://schemas.microsoft.com/office/drawing/2014/main" id="{A572C7B6-30A2-4902-B784-698DA8591823}"/>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67" name="Text Box 1">
          <a:extLst>
            <a:ext uri="{FF2B5EF4-FFF2-40B4-BE49-F238E27FC236}">
              <a16:creationId xmlns:a16="http://schemas.microsoft.com/office/drawing/2014/main" id="{1D8B9688-8DAF-4E7A-BAF1-33D14D1BBCD2}"/>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68" name="Text Box 1">
          <a:extLst>
            <a:ext uri="{FF2B5EF4-FFF2-40B4-BE49-F238E27FC236}">
              <a16:creationId xmlns:a16="http://schemas.microsoft.com/office/drawing/2014/main" id="{437ABBAD-429C-4DEF-924D-909D6A1E11F9}"/>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69" name="Text Box 1">
          <a:extLst>
            <a:ext uri="{FF2B5EF4-FFF2-40B4-BE49-F238E27FC236}">
              <a16:creationId xmlns:a16="http://schemas.microsoft.com/office/drawing/2014/main" id="{1F732A91-7959-4F2A-AB86-390DB01A467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70" name="Text Box 24">
          <a:extLst>
            <a:ext uri="{FF2B5EF4-FFF2-40B4-BE49-F238E27FC236}">
              <a16:creationId xmlns:a16="http://schemas.microsoft.com/office/drawing/2014/main" id="{AD0A63CE-EEE0-4933-AC7A-C87F8A66EA4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71" name="Text Box 1">
          <a:extLst>
            <a:ext uri="{FF2B5EF4-FFF2-40B4-BE49-F238E27FC236}">
              <a16:creationId xmlns:a16="http://schemas.microsoft.com/office/drawing/2014/main" id="{62CD1AD5-E2CD-43D5-9D06-BB3CAC3B988F}"/>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72" name="Text Box 1">
          <a:extLst>
            <a:ext uri="{FF2B5EF4-FFF2-40B4-BE49-F238E27FC236}">
              <a16:creationId xmlns:a16="http://schemas.microsoft.com/office/drawing/2014/main" id="{C440E184-1B77-4771-AC14-A9E7F5B6528C}"/>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73" name="Text Box 1">
          <a:extLst>
            <a:ext uri="{FF2B5EF4-FFF2-40B4-BE49-F238E27FC236}">
              <a16:creationId xmlns:a16="http://schemas.microsoft.com/office/drawing/2014/main" id="{47F0752F-E837-4868-A53A-56E597DA9D9B}"/>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74" name="Text Box 1">
          <a:extLst>
            <a:ext uri="{FF2B5EF4-FFF2-40B4-BE49-F238E27FC236}">
              <a16:creationId xmlns:a16="http://schemas.microsoft.com/office/drawing/2014/main" id="{5BFA42E0-68EB-45C6-B444-1C81E19C49FA}"/>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75" name="Text Box 24">
          <a:extLst>
            <a:ext uri="{FF2B5EF4-FFF2-40B4-BE49-F238E27FC236}">
              <a16:creationId xmlns:a16="http://schemas.microsoft.com/office/drawing/2014/main" id="{07FFA5E1-7A95-413C-8B68-B3E19C17408D}"/>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76" name="Text Box 1">
          <a:extLst>
            <a:ext uri="{FF2B5EF4-FFF2-40B4-BE49-F238E27FC236}">
              <a16:creationId xmlns:a16="http://schemas.microsoft.com/office/drawing/2014/main" id="{9351C34F-A470-4FF2-85C3-059966CE31CD}"/>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77" name="Text Box 1">
          <a:extLst>
            <a:ext uri="{FF2B5EF4-FFF2-40B4-BE49-F238E27FC236}">
              <a16:creationId xmlns:a16="http://schemas.microsoft.com/office/drawing/2014/main" id="{BF50248E-CBF2-4430-8C19-487450BC1D90}"/>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78" name="Text Box 1">
          <a:extLst>
            <a:ext uri="{FF2B5EF4-FFF2-40B4-BE49-F238E27FC236}">
              <a16:creationId xmlns:a16="http://schemas.microsoft.com/office/drawing/2014/main" id="{EC4B08FD-D8A7-4BA9-AA0C-B77F2D5AE6EB}"/>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79" name="Text Box 1">
          <a:extLst>
            <a:ext uri="{FF2B5EF4-FFF2-40B4-BE49-F238E27FC236}">
              <a16:creationId xmlns:a16="http://schemas.microsoft.com/office/drawing/2014/main" id="{473F7DA1-EAA7-4027-B747-2AF221DBAD13}"/>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80" name="Text Box 1">
          <a:extLst>
            <a:ext uri="{FF2B5EF4-FFF2-40B4-BE49-F238E27FC236}">
              <a16:creationId xmlns:a16="http://schemas.microsoft.com/office/drawing/2014/main" id="{458213EF-3A40-4DEB-8E5F-11A71CC03721}"/>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81" name="Text Box 1">
          <a:extLst>
            <a:ext uri="{FF2B5EF4-FFF2-40B4-BE49-F238E27FC236}">
              <a16:creationId xmlns:a16="http://schemas.microsoft.com/office/drawing/2014/main" id="{D99F4299-4EBB-4F23-926C-4B3F03DBAF47}"/>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82" name="Text Box 1">
          <a:extLst>
            <a:ext uri="{FF2B5EF4-FFF2-40B4-BE49-F238E27FC236}">
              <a16:creationId xmlns:a16="http://schemas.microsoft.com/office/drawing/2014/main" id="{DF843C27-91F7-4761-BEAC-ABFEBE05626E}"/>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83" name="Text Box 1">
          <a:extLst>
            <a:ext uri="{FF2B5EF4-FFF2-40B4-BE49-F238E27FC236}">
              <a16:creationId xmlns:a16="http://schemas.microsoft.com/office/drawing/2014/main" id="{AAAAB067-71C7-4E91-BE4F-D89ADE6C3ABF}"/>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84" name="Text Box 24">
          <a:extLst>
            <a:ext uri="{FF2B5EF4-FFF2-40B4-BE49-F238E27FC236}">
              <a16:creationId xmlns:a16="http://schemas.microsoft.com/office/drawing/2014/main" id="{46590F26-A274-4F0F-8158-AC20E97FEFED}"/>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85" name="Text Box 1">
          <a:extLst>
            <a:ext uri="{FF2B5EF4-FFF2-40B4-BE49-F238E27FC236}">
              <a16:creationId xmlns:a16="http://schemas.microsoft.com/office/drawing/2014/main" id="{5B0B8B27-F011-49C8-99B5-66B115D9527D}"/>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86" name="Text Box 1">
          <a:extLst>
            <a:ext uri="{FF2B5EF4-FFF2-40B4-BE49-F238E27FC236}">
              <a16:creationId xmlns:a16="http://schemas.microsoft.com/office/drawing/2014/main" id="{B82075C4-ED23-4047-AC8E-8B8926DEDC75}"/>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87" name="Text Box 1">
          <a:extLst>
            <a:ext uri="{FF2B5EF4-FFF2-40B4-BE49-F238E27FC236}">
              <a16:creationId xmlns:a16="http://schemas.microsoft.com/office/drawing/2014/main" id="{6F9C4957-2CA9-4FC8-878C-F29BB1D8B771}"/>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88" name="Text Box 1">
          <a:extLst>
            <a:ext uri="{FF2B5EF4-FFF2-40B4-BE49-F238E27FC236}">
              <a16:creationId xmlns:a16="http://schemas.microsoft.com/office/drawing/2014/main" id="{FA8755CD-D4D9-48B4-BDB5-0860EA894D72}"/>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89" name="Text Box 24">
          <a:extLst>
            <a:ext uri="{FF2B5EF4-FFF2-40B4-BE49-F238E27FC236}">
              <a16:creationId xmlns:a16="http://schemas.microsoft.com/office/drawing/2014/main" id="{CCAF69FD-A7C9-41BB-9161-EC284CEC6AF6}"/>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90" name="Text Box 1">
          <a:extLst>
            <a:ext uri="{FF2B5EF4-FFF2-40B4-BE49-F238E27FC236}">
              <a16:creationId xmlns:a16="http://schemas.microsoft.com/office/drawing/2014/main" id="{8ED6EE4F-B0C0-4F82-9A96-F5BC0A149AC0}"/>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28</xdr:row>
      <xdr:rowOff>0</xdr:rowOff>
    </xdr:from>
    <xdr:ext cx="85725" cy="161925"/>
    <xdr:sp macro="" textlink="">
      <xdr:nvSpPr>
        <xdr:cNvPr id="91" name="Text Box 1">
          <a:extLst>
            <a:ext uri="{FF2B5EF4-FFF2-40B4-BE49-F238E27FC236}">
              <a16:creationId xmlns:a16="http://schemas.microsoft.com/office/drawing/2014/main" id="{0E1DA333-A25E-4F93-BBDB-1F22CDB951E9}"/>
            </a:ext>
          </a:extLst>
        </xdr:cNvPr>
        <xdr:cNvSpPr txBox="1">
          <a:spLocks noChangeArrowheads="1"/>
        </xdr:cNvSpPr>
      </xdr:nvSpPr>
      <xdr:spPr bwMode="auto">
        <a:xfrm>
          <a:off x="25158246"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92" name="Text Box 1">
          <a:extLst>
            <a:ext uri="{FF2B5EF4-FFF2-40B4-BE49-F238E27FC236}">
              <a16:creationId xmlns:a16="http://schemas.microsoft.com/office/drawing/2014/main" id="{8C8D9F89-5A9C-48B0-8E06-D87478291A32}"/>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93" name="Text Box 1">
          <a:extLst>
            <a:ext uri="{FF2B5EF4-FFF2-40B4-BE49-F238E27FC236}">
              <a16:creationId xmlns:a16="http://schemas.microsoft.com/office/drawing/2014/main" id="{0B4E88CF-CFB2-416E-9041-32C68120158E}"/>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94" name="Text Box 1">
          <a:extLst>
            <a:ext uri="{FF2B5EF4-FFF2-40B4-BE49-F238E27FC236}">
              <a16:creationId xmlns:a16="http://schemas.microsoft.com/office/drawing/2014/main" id="{5FA36323-C4B1-4341-B741-7B8515E88F04}"/>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95" name="Text Box 1">
          <a:extLst>
            <a:ext uri="{FF2B5EF4-FFF2-40B4-BE49-F238E27FC236}">
              <a16:creationId xmlns:a16="http://schemas.microsoft.com/office/drawing/2014/main" id="{B95FA596-5FA0-4040-872A-88AA9B8E6E68}"/>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96" name="Text Box 1">
          <a:extLst>
            <a:ext uri="{FF2B5EF4-FFF2-40B4-BE49-F238E27FC236}">
              <a16:creationId xmlns:a16="http://schemas.microsoft.com/office/drawing/2014/main" id="{3B4EC2A0-0751-4AA7-97C7-64A31E7C3B79}"/>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97" name="Text Box 1">
          <a:extLst>
            <a:ext uri="{FF2B5EF4-FFF2-40B4-BE49-F238E27FC236}">
              <a16:creationId xmlns:a16="http://schemas.microsoft.com/office/drawing/2014/main" id="{20451548-E59A-4FB5-B8C5-1000462FA965}"/>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98" name="Text Box 1">
          <a:extLst>
            <a:ext uri="{FF2B5EF4-FFF2-40B4-BE49-F238E27FC236}">
              <a16:creationId xmlns:a16="http://schemas.microsoft.com/office/drawing/2014/main" id="{DA5370DD-4B0B-48DE-BC54-E9DD3FEBC6B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99" name="Text Box 24">
          <a:extLst>
            <a:ext uri="{FF2B5EF4-FFF2-40B4-BE49-F238E27FC236}">
              <a16:creationId xmlns:a16="http://schemas.microsoft.com/office/drawing/2014/main" id="{592301DD-4E80-4938-81AB-7B5365ACE428}"/>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00" name="Text Box 1">
          <a:extLst>
            <a:ext uri="{FF2B5EF4-FFF2-40B4-BE49-F238E27FC236}">
              <a16:creationId xmlns:a16="http://schemas.microsoft.com/office/drawing/2014/main" id="{2CACB00B-DEC7-486A-AFF9-EC20BDBCD204}"/>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01" name="Text Box 1">
          <a:extLst>
            <a:ext uri="{FF2B5EF4-FFF2-40B4-BE49-F238E27FC236}">
              <a16:creationId xmlns:a16="http://schemas.microsoft.com/office/drawing/2014/main" id="{8D2CC807-C42E-4A4A-BE2D-65746A203898}"/>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02" name="Text Box 1">
          <a:extLst>
            <a:ext uri="{FF2B5EF4-FFF2-40B4-BE49-F238E27FC236}">
              <a16:creationId xmlns:a16="http://schemas.microsoft.com/office/drawing/2014/main" id="{01566024-9460-4FC4-8654-4D2A620D692D}"/>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03" name="Text Box 1">
          <a:extLst>
            <a:ext uri="{FF2B5EF4-FFF2-40B4-BE49-F238E27FC236}">
              <a16:creationId xmlns:a16="http://schemas.microsoft.com/office/drawing/2014/main" id="{F70BF4BE-6E67-481D-BFC8-DE5B4662385C}"/>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04" name="Text Box 24">
          <a:extLst>
            <a:ext uri="{FF2B5EF4-FFF2-40B4-BE49-F238E27FC236}">
              <a16:creationId xmlns:a16="http://schemas.microsoft.com/office/drawing/2014/main" id="{A2F05C46-BCF5-4827-8195-40ABBEC3CB73}"/>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05" name="Text Box 1">
          <a:extLst>
            <a:ext uri="{FF2B5EF4-FFF2-40B4-BE49-F238E27FC236}">
              <a16:creationId xmlns:a16="http://schemas.microsoft.com/office/drawing/2014/main" id="{E8C0FA66-408C-4593-BF8E-F8E9E9472C87}"/>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06" name="Text Box 1">
          <a:extLst>
            <a:ext uri="{FF2B5EF4-FFF2-40B4-BE49-F238E27FC236}">
              <a16:creationId xmlns:a16="http://schemas.microsoft.com/office/drawing/2014/main" id="{08B8153C-48C6-48DE-BE7A-2A03E84771BE}"/>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07" name="Text Box 1">
          <a:extLst>
            <a:ext uri="{FF2B5EF4-FFF2-40B4-BE49-F238E27FC236}">
              <a16:creationId xmlns:a16="http://schemas.microsoft.com/office/drawing/2014/main" id="{8A784605-874D-4110-B344-8DF7025254C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08" name="Text Box 1">
          <a:extLst>
            <a:ext uri="{FF2B5EF4-FFF2-40B4-BE49-F238E27FC236}">
              <a16:creationId xmlns:a16="http://schemas.microsoft.com/office/drawing/2014/main" id="{A90CE2CF-945E-4918-8776-E7905161D1EC}"/>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09" name="Text Box 1">
          <a:extLst>
            <a:ext uri="{FF2B5EF4-FFF2-40B4-BE49-F238E27FC236}">
              <a16:creationId xmlns:a16="http://schemas.microsoft.com/office/drawing/2014/main" id="{7C79AD16-9ED1-40BD-8A2B-31F5C16355E3}"/>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10" name="Text Box 1">
          <a:extLst>
            <a:ext uri="{FF2B5EF4-FFF2-40B4-BE49-F238E27FC236}">
              <a16:creationId xmlns:a16="http://schemas.microsoft.com/office/drawing/2014/main" id="{10232C41-F41A-4E2C-A321-2EDD3B48000E}"/>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11" name="Text Box 1">
          <a:extLst>
            <a:ext uri="{FF2B5EF4-FFF2-40B4-BE49-F238E27FC236}">
              <a16:creationId xmlns:a16="http://schemas.microsoft.com/office/drawing/2014/main" id="{1960516C-96E3-4B38-B704-0C5C463B3B9C}"/>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2" name="Text Box 1">
          <a:extLst>
            <a:ext uri="{FF2B5EF4-FFF2-40B4-BE49-F238E27FC236}">
              <a16:creationId xmlns:a16="http://schemas.microsoft.com/office/drawing/2014/main" id="{CB3F32A0-D14B-41D6-80DC-F070CAB8249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3" name="Text Box 24">
          <a:extLst>
            <a:ext uri="{FF2B5EF4-FFF2-40B4-BE49-F238E27FC236}">
              <a16:creationId xmlns:a16="http://schemas.microsoft.com/office/drawing/2014/main" id="{8E8D8BC3-5BCD-4518-BD5C-4C793D94146D}"/>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4" name="Text Box 1">
          <a:extLst>
            <a:ext uri="{FF2B5EF4-FFF2-40B4-BE49-F238E27FC236}">
              <a16:creationId xmlns:a16="http://schemas.microsoft.com/office/drawing/2014/main" id="{282A0488-2FC9-44E3-9B73-3F7ABDCD2B56}"/>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15" name="Text Box 1">
          <a:extLst>
            <a:ext uri="{FF2B5EF4-FFF2-40B4-BE49-F238E27FC236}">
              <a16:creationId xmlns:a16="http://schemas.microsoft.com/office/drawing/2014/main" id="{2FA7E851-EB98-4195-9D62-F31E21C733CA}"/>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16" name="Text Box 1">
          <a:extLst>
            <a:ext uri="{FF2B5EF4-FFF2-40B4-BE49-F238E27FC236}">
              <a16:creationId xmlns:a16="http://schemas.microsoft.com/office/drawing/2014/main" id="{C07BA110-BF2C-472F-A622-A1624214699D}"/>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7" name="Text Box 1">
          <a:extLst>
            <a:ext uri="{FF2B5EF4-FFF2-40B4-BE49-F238E27FC236}">
              <a16:creationId xmlns:a16="http://schemas.microsoft.com/office/drawing/2014/main" id="{ED7EDBEA-254C-4A02-8FFC-24B2ECC11108}"/>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8" name="Text Box 24">
          <a:extLst>
            <a:ext uri="{FF2B5EF4-FFF2-40B4-BE49-F238E27FC236}">
              <a16:creationId xmlns:a16="http://schemas.microsoft.com/office/drawing/2014/main" id="{49F202EC-588D-4206-81AD-3921262788CC}"/>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19" name="Text Box 1">
          <a:extLst>
            <a:ext uri="{FF2B5EF4-FFF2-40B4-BE49-F238E27FC236}">
              <a16:creationId xmlns:a16="http://schemas.microsoft.com/office/drawing/2014/main" id="{28F1B2A9-A987-4222-A95D-3C5BA9A65E04}"/>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29</xdr:row>
      <xdr:rowOff>0</xdr:rowOff>
    </xdr:from>
    <xdr:ext cx="85725" cy="161925"/>
    <xdr:sp macro="" textlink="">
      <xdr:nvSpPr>
        <xdr:cNvPr id="120" name="Text Box 1">
          <a:extLst>
            <a:ext uri="{FF2B5EF4-FFF2-40B4-BE49-F238E27FC236}">
              <a16:creationId xmlns:a16="http://schemas.microsoft.com/office/drawing/2014/main" id="{7E751E54-6C78-49FD-B3D6-9E32CE59F40A}"/>
            </a:ext>
          </a:extLst>
        </xdr:cNvPr>
        <xdr:cNvSpPr txBox="1">
          <a:spLocks noChangeArrowheads="1"/>
        </xdr:cNvSpPr>
      </xdr:nvSpPr>
      <xdr:spPr bwMode="auto">
        <a:xfrm>
          <a:off x="25158246"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21" name="Text Box 1">
          <a:extLst>
            <a:ext uri="{FF2B5EF4-FFF2-40B4-BE49-F238E27FC236}">
              <a16:creationId xmlns:a16="http://schemas.microsoft.com/office/drawing/2014/main" id="{77D84A4B-06DA-44C1-9B0D-42808ACEE781}"/>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22" name="Text Box 1">
          <a:extLst>
            <a:ext uri="{FF2B5EF4-FFF2-40B4-BE49-F238E27FC236}">
              <a16:creationId xmlns:a16="http://schemas.microsoft.com/office/drawing/2014/main" id="{090E69C9-FFA3-4760-B17A-1B4465AB167F}"/>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23" name="Text Box 1">
          <a:extLst>
            <a:ext uri="{FF2B5EF4-FFF2-40B4-BE49-F238E27FC236}">
              <a16:creationId xmlns:a16="http://schemas.microsoft.com/office/drawing/2014/main" id="{339BBC86-BF9E-4B47-84D9-6E9FCE095035}"/>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24" name="Text Box 1">
          <a:extLst>
            <a:ext uri="{FF2B5EF4-FFF2-40B4-BE49-F238E27FC236}">
              <a16:creationId xmlns:a16="http://schemas.microsoft.com/office/drawing/2014/main" id="{169976E5-E1AD-44CE-B94D-AD735502BDF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25" name="Text Box 1">
          <a:extLst>
            <a:ext uri="{FF2B5EF4-FFF2-40B4-BE49-F238E27FC236}">
              <a16:creationId xmlns:a16="http://schemas.microsoft.com/office/drawing/2014/main" id="{691E0BE3-A99D-4202-BEB0-17D155560DA7}"/>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26" name="Text Box 1">
          <a:extLst>
            <a:ext uri="{FF2B5EF4-FFF2-40B4-BE49-F238E27FC236}">
              <a16:creationId xmlns:a16="http://schemas.microsoft.com/office/drawing/2014/main" id="{F0E9FFA9-07AB-4469-A3BC-4D0C1B80DBBA}"/>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27" name="Text Box 1">
          <a:extLst>
            <a:ext uri="{FF2B5EF4-FFF2-40B4-BE49-F238E27FC236}">
              <a16:creationId xmlns:a16="http://schemas.microsoft.com/office/drawing/2014/main" id="{FD783F79-65B5-497B-97D6-0F847505021A}"/>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28" name="Text Box 24">
          <a:extLst>
            <a:ext uri="{FF2B5EF4-FFF2-40B4-BE49-F238E27FC236}">
              <a16:creationId xmlns:a16="http://schemas.microsoft.com/office/drawing/2014/main" id="{A670C9B1-2284-4BF0-8E59-A2268738B2EC}"/>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29" name="Text Box 1">
          <a:extLst>
            <a:ext uri="{FF2B5EF4-FFF2-40B4-BE49-F238E27FC236}">
              <a16:creationId xmlns:a16="http://schemas.microsoft.com/office/drawing/2014/main" id="{36F865A6-F7AB-4050-B353-09D8A5961D65}"/>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30" name="Text Box 1">
          <a:extLst>
            <a:ext uri="{FF2B5EF4-FFF2-40B4-BE49-F238E27FC236}">
              <a16:creationId xmlns:a16="http://schemas.microsoft.com/office/drawing/2014/main" id="{7E029E39-475F-40B2-A337-21AE47F26AF7}"/>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31" name="Text Box 1">
          <a:extLst>
            <a:ext uri="{FF2B5EF4-FFF2-40B4-BE49-F238E27FC236}">
              <a16:creationId xmlns:a16="http://schemas.microsoft.com/office/drawing/2014/main" id="{AE3B95DF-3B60-45E9-9CE5-AF124ED1AF89}"/>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32" name="Text Box 1">
          <a:extLst>
            <a:ext uri="{FF2B5EF4-FFF2-40B4-BE49-F238E27FC236}">
              <a16:creationId xmlns:a16="http://schemas.microsoft.com/office/drawing/2014/main" id="{4B0A560C-CE31-4747-9D2E-B19BC227686C}"/>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33" name="Text Box 24">
          <a:extLst>
            <a:ext uri="{FF2B5EF4-FFF2-40B4-BE49-F238E27FC236}">
              <a16:creationId xmlns:a16="http://schemas.microsoft.com/office/drawing/2014/main" id="{022CA4AC-62DB-453D-9B3D-988AC31753DF}"/>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34" name="Text Box 1">
          <a:extLst>
            <a:ext uri="{FF2B5EF4-FFF2-40B4-BE49-F238E27FC236}">
              <a16:creationId xmlns:a16="http://schemas.microsoft.com/office/drawing/2014/main" id="{E8538E4C-8231-4F2F-BD69-582CCEAD871B}"/>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35" name="Text Box 1">
          <a:extLst>
            <a:ext uri="{FF2B5EF4-FFF2-40B4-BE49-F238E27FC236}">
              <a16:creationId xmlns:a16="http://schemas.microsoft.com/office/drawing/2014/main" id="{D8C16639-8E37-43CB-947D-C8C42EF70313}"/>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36" name="Text Box 1">
          <a:extLst>
            <a:ext uri="{FF2B5EF4-FFF2-40B4-BE49-F238E27FC236}">
              <a16:creationId xmlns:a16="http://schemas.microsoft.com/office/drawing/2014/main" id="{DEE7D6B3-1125-4D39-A7A0-BC726C0A73E4}"/>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37" name="Text Box 1">
          <a:extLst>
            <a:ext uri="{FF2B5EF4-FFF2-40B4-BE49-F238E27FC236}">
              <a16:creationId xmlns:a16="http://schemas.microsoft.com/office/drawing/2014/main" id="{56ED7FA1-221A-4855-869F-DE232053EEF8}"/>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138" name="Text Box 1">
          <a:extLst>
            <a:ext uri="{FF2B5EF4-FFF2-40B4-BE49-F238E27FC236}">
              <a16:creationId xmlns:a16="http://schemas.microsoft.com/office/drawing/2014/main" id="{478C4895-4312-4D54-86E5-0C95348D43E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39" name="Text Box 1">
          <a:extLst>
            <a:ext uri="{FF2B5EF4-FFF2-40B4-BE49-F238E27FC236}">
              <a16:creationId xmlns:a16="http://schemas.microsoft.com/office/drawing/2014/main" id="{F76466B1-AF84-43B7-A9AF-68D1D3313590}"/>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40" name="Text Box 1">
          <a:extLst>
            <a:ext uri="{FF2B5EF4-FFF2-40B4-BE49-F238E27FC236}">
              <a16:creationId xmlns:a16="http://schemas.microsoft.com/office/drawing/2014/main" id="{E8067B65-58F9-4B32-AEAE-44D1971E7EAF}"/>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1" name="Text Box 1">
          <a:extLst>
            <a:ext uri="{FF2B5EF4-FFF2-40B4-BE49-F238E27FC236}">
              <a16:creationId xmlns:a16="http://schemas.microsoft.com/office/drawing/2014/main" id="{950E3EA7-6A51-4FA0-B3A0-6985643AFF31}"/>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2" name="Text Box 24">
          <a:extLst>
            <a:ext uri="{FF2B5EF4-FFF2-40B4-BE49-F238E27FC236}">
              <a16:creationId xmlns:a16="http://schemas.microsoft.com/office/drawing/2014/main" id="{D8F23F77-528C-424C-87A0-A26E24AA84B6}"/>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3" name="Text Box 1">
          <a:extLst>
            <a:ext uri="{FF2B5EF4-FFF2-40B4-BE49-F238E27FC236}">
              <a16:creationId xmlns:a16="http://schemas.microsoft.com/office/drawing/2014/main" id="{B9845532-8A5E-4B1E-90AC-364BCFC62C3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144" name="Text Box 1">
          <a:extLst>
            <a:ext uri="{FF2B5EF4-FFF2-40B4-BE49-F238E27FC236}">
              <a16:creationId xmlns:a16="http://schemas.microsoft.com/office/drawing/2014/main" id="{F8E8FA71-EDC2-47B2-B08D-73E82B52A7B2}"/>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145" name="Text Box 1">
          <a:extLst>
            <a:ext uri="{FF2B5EF4-FFF2-40B4-BE49-F238E27FC236}">
              <a16:creationId xmlns:a16="http://schemas.microsoft.com/office/drawing/2014/main" id="{E85FA84D-7C5E-482E-B27C-A4ADA0F33DE3}"/>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6" name="Text Box 1">
          <a:extLst>
            <a:ext uri="{FF2B5EF4-FFF2-40B4-BE49-F238E27FC236}">
              <a16:creationId xmlns:a16="http://schemas.microsoft.com/office/drawing/2014/main" id="{7AB1F81E-011F-4994-BB2B-7B35AE795B27}"/>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7" name="Text Box 24">
          <a:extLst>
            <a:ext uri="{FF2B5EF4-FFF2-40B4-BE49-F238E27FC236}">
              <a16:creationId xmlns:a16="http://schemas.microsoft.com/office/drawing/2014/main" id="{4E04ED1C-766A-4717-8D65-1578D3AAA51F}"/>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148" name="Text Box 1">
          <a:extLst>
            <a:ext uri="{FF2B5EF4-FFF2-40B4-BE49-F238E27FC236}">
              <a16:creationId xmlns:a16="http://schemas.microsoft.com/office/drawing/2014/main" id="{4ED26CCE-6A6C-4FAD-A7EE-5CB9EF3EAFB5}"/>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29</xdr:row>
      <xdr:rowOff>0</xdr:rowOff>
    </xdr:from>
    <xdr:ext cx="85725" cy="161925"/>
    <xdr:sp macro="" textlink="">
      <xdr:nvSpPr>
        <xdr:cNvPr id="149" name="Text Box 1">
          <a:extLst>
            <a:ext uri="{FF2B5EF4-FFF2-40B4-BE49-F238E27FC236}">
              <a16:creationId xmlns:a16="http://schemas.microsoft.com/office/drawing/2014/main" id="{24BCAA4D-0F77-453D-9F07-EBC12EB31C79}"/>
            </a:ext>
          </a:extLst>
        </xdr:cNvPr>
        <xdr:cNvSpPr txBox="1">
          <a:spLocks noChangeArrowheads="1"/>
        </xdr:cNvSpPr>
      </xdr:nvSpPr>
      <xdr:spPr bwMode="auto">
        <a:xfrm>
          <a:off x="25158246"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50" name="Text Box 1">
          <a:extLst>
            <a:ext uri="{FF2B5EF4-FFF2-40B4-BE49-F238E27FC236}">
              <a16:creationId xmlns:a16="http://schemas.microsoft.com/office/drawing/2014/main" id="{58F08AAD-0E18-497F-AB1B-7616BADEAC72}"/>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51" name="Text Box 1">
          <a:extLst>
            <a:ext uri="{FF2B5EF4-FFF2-40B4-BE49-F238E27FC236}">
              <a16:creationId xmlns:a16="http://schemas.microsoft.com/office/drawing/2014/main" id="{50BE0C3B-4824-491A-9498-41512FE2BCD2}"/>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52" name="Text Box 1">
          <a:extLst>
            <a:ext uri="{FF2B5EF4-FFF2-40B4-BE49-F238E27FC236}">
              <a16:creationId xmlns:a16="http://schemas.microsoft.com/office/drawing/2014/main" id="{6D01AD02-0439-4E4B-BC97-95B4492A3A9A}"/>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53" name="Text Box 1">
          <a:extLst>
            <a:ext uri="{FF2B5EF4-FFF2-40B4-BE49-F238E27FC236}">
              <a16:creationId xmlns:a16="http://schemas.microsoft.com/office/drawing/2014/main" id="{00BFE8C7-8B22-4F50-B0FC-E1A61F76CC5B}"/>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54" name="Text Box 1">
          <a:extLst>
            <a:ext uri="{FF2B5EF4-FFF2-40B4-BE49-F238E27FC236}">
              <a16:creationId xmlns:a16="http://schemas.microsoft.com/office/drawing/2014/main" id="{6C316868-B4E4-4B08-B2B7-E07BE00C8AC2}"/>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55" name="Text Box 1">
          <a:extLst>
            <a:ext uri="{FF2B5EF4-FFF2-40B4-BE49-F238E27FC236}">
              <a16:creationId xmlns:a16="http://schemas.microsoft.com/office/drawing/2014/main" id="{97B31FA4-9865-4989-8892-29138012211D}"/>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56" name="Text Box 1">
          <a:extLst>
            <a:ext uri="{FF2B5EF4-FFF2-40B4-BE49-F238E27FC236}">
              <a16:creationId xmlns:a16="http://schemas.microsoft.com/office/drawing/2014/main" id="{F2CB7688-972F-4D39-9E2D-E5F86FD08960}"/>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57" name="Text Box 24">
          <a:extLst>
            <a:ext uri="{FF2B5EF4-FFF2-40B4-BE49-F238E27FC236}">
              <a16:creationId xmlns:a16="http://schemas.microsoft.com/office/drawing/2014/main" id="{28A539A7-B689-4623-9E70-718E46F8C07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58" name="Text Box 1">
          <a:extLst>
            <a:ext uri="{FF2B5EF4-FFF2-40B4-BE49-F238E27FC236}">
              <a16:creationId xmlns:a16="http://schemas.microsoft.com/office/drawing/2014/main" id="{60B6FAB8-961B-4C49-A511-83C332CB5F5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59" name="Text Box 1">
          <a:extLst>
            <a:ext uri="{FF2B5EF4-FFF2-40B4-BE49-F238E27FC236}">
              <a16:creationId xmlns:a16="http://schemas.microsoft.com/office/drawing/2014/main" id="{30F12CE9-1C8F-4741-A5D0-352062CDC6E3}"/>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60" name="Text Box 1">
          <a:extLst>
            <a:ext uri="{FF2B5EF4-FFF2-40B4-BE49-F238E27FC236}">
              <a16:creationId xmlns:a16="http://schemas.microsoft.com/office/drawing/2014/main" id="{74C7655A-3881-46EA-9647-23213535EE95}"/>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61" name="Text Box 1">
          <a:extLst>
            <a:ext uri="{FF2B5EF4-FFF2-40B4-BE49-F238E27FC236}">
              <a16:creationId xmlns:a16="http://schemas.microsoft.com/office/drawing/2014/main" id="{FE250591-D1AF-43D4-B126-8060E8B0FBD2}"/>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62" name="Text Box 24">
          <a:extLst>
            <a:ext uri="{FF2B5EF4-FFF2-40B4-BE49-F238E27FC236}">
              <a16:creationId xmlns:a16="http://schemas.microsoft.com/office/drawing/2014/main" id="{E6F54D95-0412-4ECA-98FF-60FC39F2B8A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63" name="Text Box 1">
          <a:extLst>
            <a:ext uri="{FF2B5EF4-FFF2-40B4-BE49-F238E27FC236}">
              <a16:creationId xmlns:a16="http://schemas.microsoft.com/office/drawing/2014/main" id="{5E3CB04A-4CF4-4913-98B1-CC5FF42F4F14}"/>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64" name="Text Box 1">
          <a:extLst>
            <a:ext uri="{FF2B5EF4-FFF2-40B4-BE49-F238E27FC236}">
              <a16:creationId xmlns:a16="http://schemas.microsoft.com/office/drawing/2014/main" id="{5B2BF2F1-014A-46B2-B8CC-54237D728488}"/>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65" name="Text Box 1">
          <a:extLst>
            <a:ext uri="{FF2B5EF4-FFF2-40B4-BE49-F238E27FC236}">
              <a16:creationId xmlns:a16="http://schemas.microsoft.com/office/drawing/2014/main" id="{342C332C-410C-46C8-8DB6-CD54C68932E3}"/>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66" name="Text Box 1">
          <a:extLst>
            <a:ext uri="{FF2B5EF4-FFF2-40B4-BE49-F238E27FC236}">
              <a16:creationId xmlns:a16="http://schemas.microsoft.com/office/drawing/2014/main" id="{BAA72B4F-1170-462B-ADC4-00B928C594D8}"/>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67" name="Text Box 1">
          <a:extLst>
            <a:ext uri="{FF2B5EF4-FFF2-40B4-BE49-F238E27FC236}">
              <a16:creationId xmlns:a16="http://schemas.microsoft.com/office/drawing/2014/main" id="{9EED8CD6-8A88-49E0-A5ED-DDD5DE10DC39}"/>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68" name="Text Box 1">
          <a:extLst>
            <a:ext uri="{FF2B5EF4-FFF2-40B4-BE49-F238E27FC236}">
              <a16:creationId xmlns:a16="http://schemas.microsoft.com/office/drawing/2014/main" id="{456851CD-AD7F-4D6B-B5E2-8099475AC9E2}"/>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69" name="Text Box 1">
          <a:extLst>
            <a:ext uri="{FF2B5EF4-FFF2-40B4-BE49-F238E27FC236}">
              <a16:creationId xmlns:a16="http://schemas.microsoft.com/office/drawing/2014/main" id="{923CB2E2-1283-4026-AD38-34C72E5524E6}"/>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0" name="Text Box 1">
          <a:extLst>
            <a:ext uri="{FF2B5EF4-FFF2-40B4-BE49-F238E27FC236}">
              <a16:creationId xmlns:a16="http://schemas.microsoft.com/office/drawing/2014/main" id="{8CCA4920-F464-49EB-BBB0-B28020732AD0}"/>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1" name="Text Box 24">
          <a:extLst>
            <a:ext uri="{FF2B5EF4-FFF2-40B4-BE49-F238E27FC236}">
              <a16:creationId xmlns:a16="http://schemas.microsoft.com/office/drawing/2014/main" id="{704744C9-0AF2-45DA-A1AF-4509535199B0}"/>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2" name="Text Box 1">
          <a:extLst>
            <a:ext uri="{FF2B5EF4-FFF2-40B4-BE49-F238E27FC236}">
              <a16:creationId xmlns:a16="http://schemas.microsoft.com/office/drawing/2014/main" id="{D0F877A6-0CBF-4D32-8CDA-2A33312A434B}"/>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73" name="Text Box 1">
          <a:extLst>
            <a:ext uri="{FF2B5EF4-FFF2-40B4-BE49-F238E27FC236}">
              <a16:creationId xmlns:a16="http://schemas.microsoft.com/office/drawing/2014/main" id="{16572A59-9F7B-4BEA-ACCB-F6FA006DFC46}"/>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74" name="Text Box 1">
          <a:extLst>
            <a:ext uri="{FF2B5EF4-FFF2-40B4-BE49-F238E27FC236}">
              <a16:creationId xmlns:a16="http://schemas.microsoft.com/office/drawing/2014/main" id="{E19933C6-B674-43F5-BF0F-451AFAE293C6}"/>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5" name="Text Box 1">
          <a:extLst>
            <a:ext uri="{FF2B5EF4-FFF2-40B4-BE49-F238E27FC236}">
              <a16:creationId xmlns:a16="http://schemas.microsoft.com/office/drawing/2014/main" id="{6E613944-F275-4A5E-A5FA-443AF94BBB9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6" name="Text Box 24">
          <a:extLst>
            <a:ext uri="{FF2B5EF4-FFF2-40B4-BE49-F238E27FC236}">
              <a16:creationId xmlns:a16="http://schemas.microsoft.com/office/drawing/2014/main" id="{C48DD54A-0B67-440A-8A3D-9A6E0D0B59D9}"/>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77" name="Text Box 1">
          <a:extLst>
            <a:ext uri="{FF2B5EF4-FFF2-40B4-BE49-F238E27FC236}">
              <a16:creationId xmlns:a16="http://schemas.microsoft.com/office/drawing/2014/main" id="{8DCA8C27-73C3-4499-93F1-A92D6508B8EC}"/>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28</xdr:row>
      <xdr:rowOff>0</xdr:rowOff>
    </xdr:from>
    <xdr:ext cx="85725" cy="161925"/>
    <xdr:sp macro="" textlink="">
      <xdr:nvSpPr>
        <xdr:cNvPr id="178" name="Text Box 1">
          <a:extLst>
            <a:ext uri="{FF2B5EF4-FFF2-40B4-BE49-F238E27FC236}">
              <a16:creationId xmlns:a16="http://schemas.microsoft.com/office/drawing/2014/main" id="{1C2EECA8-A43A-45F7-A577-149BE5266E76}"/>
            </a:ext>
          </a:extLst>
        </xdr:cNvPr>
        <xdr:cNvSpPr txBox="1">
          <a:spLocks noChangeArrowheads="1"/>
        </xdr:cNvSpPr>
      </xdr:nvSpPr>
      <xdr:spPr bwMode="auto">
        <a:xfrm>
          <a:off x="25158246"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79" name="Text Box 1">
          <a:extLst>
            <a:ext uri="{FF2B5EF4-FFF2-40B4-BE49-F238E27FC236}">
              <a16:creationId xmlns:a16="http://schemas.microsoft.com/office/drawing/2014/main" id="{1653D7D0-2A29-4F3D-9C18-88670E20F333}"/>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80" name="Text Box 1">
          <a:extLst>
            <a:ext uri="{FF2B5EF4-FFF2-40B4-BE49-F238E27FC236}">
              <a16:creationId xmlns:a16="http://schemas.microsoft.com/office/drawing/2014/main" id="{37BC8BB2-0DC7-480A-B6C0-0E984C1CEAE8}"/>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81" name="Text Box 1">
          <a:extLst>
            <a:ext uri="{FF2B5EF4-FFF2-40B4-BE49-F238E27FC236}">
              <a16:creationId xmlns:a16="http://schemas.microsoft.com/office/drawing/2014/main" id="{86F4F490-F8BA-452D-82E4-107864186009}"/>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82" name="Text Box 1">
          <a:extLst>
            <a:ext uri="{FF2B5EF4-FFF2-40B4-BE49-F238E27FC236}">
              <a16:creationId xmlns:a16="http://schemas.microsoft.com/office/drawing/2014/main" id="{40E899D3-EC27-4E5B-836A-336773BDB2E8}"/>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83" name="Text Box 1">
          <a:extLst>
            <a:ext uri="{FF2B5EF4-FFF2-40B4-BE49-F238E27FC236}">
              <a16:creationId xmlns:a16="http://schemas.microsoft.com/office/drawing/2014/main" id="{976435CA-54FC-4211-B68E-0A62B4F991C9}"/>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84" name="Text Box 1">
          <a:extLst>
            <a:ext uri="{FF2B5EF4-FFF2-40B4-BE49-F238E27FC236}">
              <a16:creationId xmlns:a16="http://schemas.microsoft.com/office/drawing/2014/main" id="{7F9966EB-1F51-49A2-8828-A56FA5AF4F8C}"/>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85" name="Text Box 1">
          <a:extLst>
            <a:ext uri="{FF2B5EF4-FFF2-40B4-BE49-F238E27FC236}">
              <a16:creationId xmlns:a16="http://schemas.microsoft.com/office/drawing/2014/main" id="{8BFE266C-7B98-492A-AA2A-3DCADC9EEC3E}"/>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86" name="Text Box 24">
          <a:extLst>
            <a:ext uri="{FF2B5EF4-FFF2-40B4-BE49-F238E27FC236}">
              <a16:creationId xmlns:a16="http://schemas.microsoft.com/office/drawing/2014/main" id="{AD686635-C191-4DE6-8EA7-E070DF06159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87" name="Text Box 1">
          <a:extLst>
            <a:ext uri="{FF2B5EF4-FFF2-40B4-BE49-F238E27FC236}">
              <a16:creationId xmlns:a16="http://schemas.microsoft.com/office/drawing/2014/main" id="{56D21CA5-AB5E-499A-A6B6-1EF1B568487F}"/>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88" name="Text Box 1">
          <a:extLst>
            <a:ext uri="{FF2B5EF4-FFF2-40B4-BE49-F238E27FC236}">
              <a16:creationId xmlns:a16="http://schemas.microsoft.com/office/drawing/2014/main" id="{CD0478F1-9EFF-42D7-AFB3-5D7EB1CD55F3}"/>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89" name="Text Box 1">
          <a:extLst>
            <a:ext uri="{FF2B5EF4-FFF2-40B4-BE49-F238E27FC236}">
              <a16:creationId xmlns:a16="http://schemas.microsoft.com/office/drawing/2014/main" id="{AC51AFDF-8EAA-4517-A4F1-3BC644EBE7F9}"/>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90" name="Text Box 1">
          <a:extLst>
            <a:ext uri="{FF2B5EF4-FFF2-40B4-BE49-F238E27FC236}">
              <a16:creationId xmlns:a16="http://schemas.microsoft.com/office/drawing/2014/main" id="{F354E374-C9C3-47E0-8DFE-099DFB90EE9A}"/>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91" name="Text Box 24">
          <a:extLst>
            <a:ext uri="{FF2B5EF4-FFF2-40B4-BE49-F238E27FC236}">
              <a16:creationId xmlns:a16="http://schemas.microsoft.com/office/drawing/2014/main" id="{8FB26932-DF18-476D-89A7-8C853C88399E}"/>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92" name="Text Box 1">
          <a:extLst>
            <a:ext uri="{FF2B5EF4-FFF2-40B4-BE49-F238E27FC236}">
              <a16:creationId xmlns:a16="http://schemas.microsoft.com/office/drawing/2014/main" id="{9F447F6E-7013-4417-83B4-1887ECC23D37}"/>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93" name="Text Box 1">
          <a:extLst>
            <a:ext uri="{FF2B5EF4-FFF2-40B4-BE49-F238E27FC236}">
              <a16:creationId xmlns:a16="http://schemas.microsoft.com/office/drawing/2014/main" id="{1BA7E53F-9975-41D2-B1F4-5913B038C8FB}"/>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94" name="Text Box 1">
          <a:extLst>
            <a:ext uri="{FF2B5EF4-FFF2-40B4-BE49-F238E27FC236}">
              <a16:creationId xmlns:a16="http://schemas.microsoft.com/office/drawing/2014/main" id="{DB37C3CC-4FF7-48C3-B40D-769AEAC68283}"/>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95" name="Text Box 1">
          <a:extLst>
            <a:ext uri="{FF2B5EF4-FFF2-40B4-BE49-F238E27FC236}">
              <a16:creationId xmlns:a16="http://schemas.microsoft.com/office/drawing/2014/main" id="{B9FC6FFF-DE2F-4E5B-B310-CBEAAB06D85D}"/>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91440" cy="144780"/>
    <xdr:sp macro="" textlink="">
      <xdr:nvSpPr>
        <xdr:cNvPr id="196" name="Text Box 1">
          <a:extLst>
            <a:ext uri="{FF2B5EF4-FFF2-40B4-BE49-F238E27FC236}">
              <a16:creationId xmlns:a16="http://schemas.microsoft.com/office/drawing/2014/main" id="{E3DF1F28-3A0B-4124-8776-2EEEA637FEF5}"/>
            </a:ext>
          </a:extLst>
        </xdr:cNvPr>
        <xdr:cNvSpPr txBox="1">
          <a:spLocks noChangeArrowheads="1"/>
        </xdr:cNvSpPr>
      </xdr:nvSpPr>
      <xdr:spPr bwMode="auto">
        <a:xfrm>
          <a:off x="25117425" y="285426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197" name="Text Box 1">
          <a:extLst>
            <a:ext uri="{FF2B5EF4-FFF2-40B4-BE49-F238E27FC236}">
              <a16:creationId xmlns:a16="http://schemas.microsoft.com/office/drawing/2014/main" id="{DF9DF4E7-C12E-496C-82D4-A21010292695}"/>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198" name="Text Box 1">
          <a:extLst>
            <a:ext uri="{FF2B5EF4-FFF2-40B4-BE49-F238E27FC236}">
              <a16:creationId xmlns:a16="http://schemas.microsoft.com/office/drawing/2014/main" id="{6A0EA8FB-68BB-402D-8414-179B820322E9}"/>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199" name="Text Box 1">
          <a:extLst>
            <a:ext uri="{FF2B5EF4-FFF2-40B4-BE49-F238E27FC236}">
              <a16:creationId xmlns:a16="http://schemas.microsoft.com/office/drawing/2014/main" id="{883819AA-3D05-4221-9752-2C44383BF803}"/>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200" name="Text Box 24">
          <a:extLst>
            <a:ext uri="{FF2B5EF4-FFF2-40B4-BE49-F238E27FC236}">
              <a16:creationId xmlns:a16="http://schemas.microsoft.com/office/drawing/2014/main" id="{045C6B70-2DAB-410E-BC7F-00D484F1496A}"/>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201" name="Text Box 1">
          <a:extLst>
            <a:ext uri="{FF2B5EF4-FFF2-40B4-BE49-F238E27FC236}">
              <a16:creationId xmlns:a16="http://schemas.microsoft.com/office/drawing/2014/main" id="{AA08FC81-8315-44E4-8C36-A7026B1CAED1}"/>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66675" cy="161925"/>
    <xdr:sp macro="" textlink="">
      <xdr:nvSpPr>
        <xdr:cNvPr id="202" name="Text Box 1">
          <a:extLst>
            <a:ext uri="{FF2B5EF4-FFF2-40B4-BE49-F238E27FC236}">
              <a16:creationId xmlns:a16="http://schemas.microsoft.com/office/drawing/2014/main" id="{2C970A18-D9ED-4E7A-9AB8-92E74F16EE2C}"/>
            </a:ext>
          </a:extLst>
        </xdr:cNvPr>
        <xdr:cNvSpPr txBox="1">
          <a:spLocks noChangeArrowheads="1"/>
        </xdr:cNvSpPr>
      </xdr:nvSpPr>
      <xdr:spPr bwMode="auto">
        <a:xfrm>
          <a:off x="25117425" y="285426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76200" cy="161925"/>
    <xdr:sp macro="" textlink="">
      <xdr:nvSpPr>
        <xdr:cNvPr id="203" name="Text Box 1">
          <a:extLst>
            <a:ext uri="{FF2B5EF4-FFF2-40B4-BE49-F238E27FC236}">
              <a16:creationId xmlns:a16="http://schemas.microsoft.com/office/drawing/2014/main" id="{9CB5325E-ED6C-454E-A962-B0F5CE8C5C0E}"/>
            </a:ext>
          </a:extLst>
        </xdr:cNvPr>
        <xdr:cNvSpPr txBox="1">
          <a:spLocks noChangeArrowheads="1"/>
        </xdr:cNvSpPr>
      </xdr:nvSpPr>
      <xdr:spPr bwMode="auto">
        <a:xfrm>
          <a:off x="25117425" y="285426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204" name="Text Box 1">
          <a:extLst>
            <a:ext uri="{FF2B5EF4-FFF2-40B4-BE49-F238E27FC236}">
              <a16:creationId xmlns:a16="http://schemas.microsoft.com/office/drawing/2014/main" id="{0AE80A0C-518C-4FB4-9ED4-F8EC6E2DF9A3}"/>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205" name="Text Box 24">
          <a:extLst>
            <a:ext uri="{FF2B5EF4-FFF2-40B4-BE49-F238E27FC236}">
              <a16:creationId xmlns:a16="http://schemas.microsoft.com/office/drawing/2014/main" id="{768CFE74-E0CF-4C0A-BB4A-AF73D540E43D}"/>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0</xdr:rowOff>
    </xdr:from>
    <xdr:ext cx="85725" cy="161925"/>
    <xdr:sp macro="" textlink="">
      <xdr:nvSpPr>
        <xdr:cNvPr id="206" name="Text Box 1">
          <a:extLst>
            <a:ext uri="{FF2B5EF4-FFF2-40B4-BE49-F238E27FC236}">
              <a16:creationId xmlns:a16="http://schemas.microsoft.com/office/drawing/2014/main" id="{77990CD6-320C-49CB-8FE4-F748DE39C55E}"/>
            </a:ext>
          </a:extLst>
        </xdr:cNvPr>
        <xdr:cNvSpPr txBox="1">
          <a:spLocks noChangeArrowheads="1"/>
        </xdr:cNvSpPr>
      </xdr:nvSpPr>
      <xdr:spPr bwMode="auto">
        <a:xfrm>
          <a:off x="25117425"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28</xdr:row>
      <xdr:rowOff>0</xdr:rowOff>
    </xdr:from>
    <xdr:ext cx="85725" cy="161925"/>
    <xdr:sp macro="" textlink="">
      <xdr:nvSpPr>
        <xdr:cNvPr id="207" name="Text Box 1">
          <a:extLst>
            <a:ext uri="{FF2B5EF4-FFF2-40B4-BE49-F238E27FC236}">
              <a16:creationId xmlns:a16="http://schemas.microsoft.com/office/drawing/2014/main" id="{ADEEF55D-4ED6-432E-95F6-444B8B75331C}"/>
            </a:ext>
          </a:extLst>
        </xdr:cNvPr>
        <xdr:cNvSpPr txBox="1">
          <a:spLocks noChangeArrowheads="1"/>
        </xdr:cNvSpPr>
      </xdr:nvSpPr>
      <xdr:spPr bwMode="auto">
        <a:xfrm>
          <a:off x="25158246" y="285426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08" name="Text Box 1">
          <a:extLst>
            <a:ext uri="{FF2B5EF4-FFF2-40B4-BE49-F238E27FC236}">
              <a16:creationId xmlns:a16="http://schemas.microsoft.com/office/drawing/2014/main" id="{DBBCCA62-DE9B-4A3F-97E7-9A092BF06567}"/>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09" name="Text Box 1">
          <a:extLst>
            <a:ext uri="{FF2B5EF4-FFF2-40B4-BE49-F238E27FC236}">
              <a16:creationId xmlns:a16="http://schemas.microsoft.com/office/drawing/2014/main" id="{CCAC72BC-84A7-418B-ABE4-439D06DCDDB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10" name="Text Box 1">
          <a:extLst>
            <a:ext uri="{FF2B5EF4-FFF2-40B4-BE49-F238E27FC236}">
              <a16:creationId xmlns:a16="http://schemas.microsoft.com/office/drawing/2014/main" id="{8FFA13F4-B464-4C72-B170-B452F51CB9F6}"/>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11" name="Text Box 1">
          <a:extLst>
            <a:ext uri="{FF2B5EF4-FFF2-40B4-BE49-F238E27FC236}">
              <a16:creationId xmlns:a16="http://schemas.microsoft.com/office/drawing/2014/main" id="{F4944908-9F5A-401D-B8BD-7E0BC7B8D50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12" name="Text Box 1">
          <a:extLst>
            <a:ext uri="{FF2B5EF4-FFF2-40B4-BE49-F238E27FC236}">
              <a16:creationId xmlns:a16="http://schemas.microsoft.com/office/drawing/2014/main" id="{A2A9D74A-23DE-4EFE-A323-01F679597623}"/>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13" name="Text Box 1">
          <a:extLst>
            <a:ext uri="{FF2B5EF4-FFF2-40B4-BE49-F238E27FC236}">
              <a16:creationId xmlns:a16="http://schemas.microsoft.com/office/drawing/2014/main" id="{B878E4DF-BCE3-400E-861B-59C4987C3A54}"/>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14" name="Text Box 1">
          <a:extLst>
            <a:ext uri="{FF2B5EF4-FFF2-40B4-BE49-F238E27FC236}">
              <a16:creationId xmlns:a16="http://schemas.microsoft.com/office/drawing/2014/main" id="{9A3F6059-EAE3-4F57-80D2-1F6386F1A6FB}"/>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15" name="Text Box 24">
          <a:extLst>
            <a:ext uri="{FF2B5EF4-FFF2-40B4-BE49-F238E27FC236}">
              <a16:creationId xmlns:a16="http://schemas.microsoft.com/office/drawing/2014/main" id="{C8E69E90-66F1-4CD8-944A-1A0D42579D3C}"/>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16" name="Text Box 1">
          <a:extLst>
            <a:ext uri="{FF2B5EF4-FFF2-40B4-BE49-F238E27FC236}">
              <a16:creationId xmlns:a16="http://schemas.microsoft.com/office/drawing/2014/main" id="{680E5B05-2DF2-480A-A37B-30A978C2C458}"/>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17" name="Text Box 1">
          <a:extLst>
            <a:ext uri="{FF2B5EF4-FFF2-40B4-BE49-F238E27FC236}">
              <a16:creationId xmlns:a16="http://schemas.microsoft.com/office/drawing/2014/main" id="{A37875BF-51C2-47AE-9249-92C1E88F250D}"/>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18" name="Text Box 1">
          <a:extLst>
            <a:ext uri="{FF2B5EF4-FFF2-40B4-BE49-F238E27FC236}">
              <a16:creationId xmlns:a16="http://schemas.microsoft.com/office/drawing/2014/main" id="{5CFB869C-1869-4FE3-BA4C-DAF280C4ECBB}"/>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19" name="Text Box 1">
          <a:extLst>
            <a:ext uri="{FF2B5EF4-FFF2-40B4-BE49-F238E27FC236}">
              <a16:creationId xmlns:a16="http://schemas.microsoft.com/office/drawing/2014/main" id="{4E4F2B7A-2D47-41A0-A00B-91AEA843FC6B}"/>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20" name="Text Box 24">
          <a:extLst>
            <a:ext uri="{FF2B5EF4-FFF2-40B4-BE49-F238E27FC236}">
              <a16:creationId xmlns:a16="http://schemas.microsoft.com/office/drawing/2014/main" id="{8200BEBB-2C1E-459D-8163-43A0F273DFF6}"/>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21" name="Text Box 1">
          <a:extLst>
            <a:ext uri="{FF2B5EF4-FFF2-40B4-BE49-F238E27FC236}">
              <a16:creationId xmlns:a16="http://schemas.microsoft.com/office/drawing/2014/main" id="{7DAB6F21-0773-4D4A-BF89-0C1C8E96459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22" name="Text Box 1">
          <a:extLst>
            <a:ext uri="{FF2B5EF4-FFF2-40B4-BE49-F238E27FC236}">
              <a16:creationId xmlns:a16="http://schemas.microsoft.com/office/drawing/2014/main" id="{490F9EDF-6B27-431C-B287-04672C08040D}"/>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23" name="Text Box 1">
          <a:extLst>
            <a:ext uri="{FF2B5EF4-FFF2-40B4-BE49-F238E27FC236}">
              <a16:creationId xmlns:a16="http://schemas.microsoft.com/office/drawing/2014/main" id="{AE575B8D-F6F6-4733-9FC2-8E26945B4C02}"/>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24" name="Text Box 1">
          <a:extLst>
            <a:ext uri="{FF2B5EF4-FFF2-40B4-BE49-F238E27FC236}">
              <a16:creationId xmlns:a16="http://schemas.microsoft.com/office/drawing/2014/main" id="{03680377-844C-4269-B689-EE6076EAD840}"/>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25" name="Text Box 1">
          <a:extLst>
            <a:ext uri="{FF2B5EF4-FFF2-40B4-BE49-F238E27FC236}">
              <a16:creationId xmlns:a16="http://schemas.microsoft.com/office/drawing/2014/main" id="{6C9F1A61-C021-4CC9-B070-72E53E215B93}"/>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26" name="Text Box 1">
          <a:extLst>
            <a:ext uri="{FF2B5EF4-FFF2-40B4-BE49-F238E27FC236}">
              <a16:creationId xmlns:a16="http://schemas.microsoft.com/office/drawing/2014/main" id="{18269F2F-4A49-47BF-B489-3F4B6DEF3104}"/>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27" name="Text Box 1">
          <a:extLst>
            <a:ext uri="{FF2B5EF4-FFF2-40B4-BE49-F238E27FC236}">
              <a16:creationId xmlns:a16="http://schemas.microsoft.com/office/drawing/2014/main" id="{A49D01E9-0713-4F87-AD59-F8F86BF6C488}"/>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28" name="Text Box 1">
          <a:extLst>
            <a:ext uri="{FF2B5EF4-FFF2-40B4-BE49-F238E27FC236}">
              <a16:creationId xmlns:a16="http://schemas.microsoft.com/office/drawing/2014/main" id="{EE77C3A0-E6FC-4714-B816-169AD3B34ADD}"/>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29" name="Text Box 24">
          <a:extLst>
            <a:ext uri="{FF2B5EF4-FFF2-40B4-BE49-F238E27FC236}">
              <a16:creationId xmlns:a16="http://schemas.microsoft.com/office/drawing/2014/main" id="{10B30F32-FC38-4FD4-BD1C-9442A3F7E39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30" name="Text Box 1">
          <a:extLst>
            <a:ext uri="{FF2B5EF4-FFF2-40B4-BE49-F238E27FC236}">
              <a16:creationId xmlns:a16="http://schemas.microsoft.com/office/drawing/2014/main" id="{41984571-7D30-4A80-A752-6A09E83B913F}"/>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31" name="Text Box 1">
          <a:extLst>
            <a:ext uri="{FF2B5EF4-FFF2-40B4-BE49-F238E27FC236}">
              <a16:creationId xmlns:a16="http://schemas.microsoft.com/office/drawing/2014/main" id="{DA29C051-3E9B-44FF-BB84-6AD90B3179CD}"/>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32" name="Text Box 1">
          <a:extLst>
            <a:ext uri="{FF2B5EF4-FFF2-40B4-BE49-F238E27FC236}">
              <a16:creationId xmlns:a16="http://schemas.microsoft.com/office/drawing/2014/main" id="{FA52BF7E-04C2-4918-9691-C71CCA9C38E8}"/>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33" name="Text Box 1">
          <a:extLst>
            <a:ext uri="{FF2B5EF4-FFF2-40B4-BE49-F238E27FC236}">
              <a16:creationId xmlns:a16="http://schemas.microsoft.com/office/drawing/2014/main" id="{2DB65578-BD37-4C65-AC4F-71BACEBD3DCA}"/>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34" name="Text Box 24">
          <a:extLst>
            <a:ext uri="{FF2B5EF4-FFF2-40B4-BE49-F238E27FC236}">
              <a16:creationId xmlns:a16="http://schemas.microsoft.com/office/drawing/2014/main" id="{73E89C41-E9B7-4412-9C06-BBA0CF7C1DF9}"/>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35" name="Text Box 1">
          <a:extLst>
            <a:ext uri="{FF2B5EF4-FFF2-40B4-BE49-F238E27FC236}">
              <a16:creationId xmlns:a16="http://schemas.microsoft.com/office/drawing/2014/main" id="{60E7FC91-958E-4169-B750-3D6D6EE52DD8}"/>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29</xdr:row>
      <xdr:rowOff>0</xdr:rowOff>
    </xdr:from>
    <xdr:ext cx="85725" cy="161925"/>
    <xdr:sp macro="" textlink="">
      <xdr:nvSpPr>
        <xdr:cNvPr id="236" name="Text Box 1">
          <a:extLst>
            <a:ext uri="{FF2B5EF4-FFF2-40B4-BE49-F238E27FC236}">
              <a16:creationId xmlns:a16="http://schemas.microsoft.com/office/drawing/2014/main" id="{FA97BCCA-3BEC-43D0-B9DF-4DE0337715D6}"/>
            </a:ext>
          </a:extLst>
        </xdr:cNvPr>
        <xdr:cNvSpPr txBox="1">
          <a:spLocks noChangeArrowheads="1"/>
        </xdr:cNvSpPr>
      </xdr:nvSpPr>
      <xdr:spPr bwMode="auto">
        <a:xfrm>
          <a:off x="25158246"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37" name="Text Box 1">
          <a:extLst>
            <a:ext uri="{FF2B5EF4-FFF2-40B4-BE49-F238E27FC236}">
              <a16:creationId xmlns:a16="http://schemas.microsoft.com/office/drawing/2014/main" id="{7D2A959E-A7CB-4FE9-B86C-B8D0E946E37E}"/>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38" name="Text Box 1">
          <a:extLst>
            <a:ext uri="{FF2B5EF4-FFF2-40B4-BE49-F238E27FC236}">
              <a16:creationId xmlns:a16="http://schemas.microsoft.com/office/drawing/2014/main" id="{FAD4E8CD-84E5-4DC2-BE7D-CB4008D2FD35}"/>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39" name="Text Box 1">
          <a:extLst>
            <a:ext uri="{FF2B5EF4-FFF2-40B4-BE49-F238E27FC236}">
              <a16:creationId xmlns:a16="http://schemas.microsoft.com/office/drawing/2014/main" id="{F33BFFA7-24FC-4FA9-AA76-5140F5711E74}"/>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40" name="Text Box 1">
          <a:extLst>
            <a:ext uri="{FF2B5EF4-FFF2-40B4-BE49-F238E27FC236}">
              <a16:creationId xmlns:a16="http://schemas.microsoft.com/office/drawing/2014/main" id="{D9A3E384-D658-4F3B-82DA-D4D74D883D09}"/>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41" name="Text Box 1">
          <a:extLst>
            <a:ext uri="{FF2B5EF4-FFF2-40B4-BE49-F238E27FC236}">
              <a16:creationId xmlns:a16="http://schemas.microsoft.com/office/drawing/2014/main" id="{44C7B614-2220-45DE-90C7-89F4A64A5192}"/>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42" name="Text Box 1">
          <a:extLst>
            <a:ext uri="{FF2B5EF4-FFF2-40B4-BE49-F238E27FC236}">
              <a16:creationId xmlns:a16="http://schemas.microsoft.com/office/drawing/2014/main" id="{9878F8BB-54D7-407D-9430-277B77A2F348}"/>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43" name="Text Box 1">
          <a:extLst>
            <a:ext uri="{FF2B5EF4-FFF2-40B4-BE49-F238E27FC236}">
              <a16:creationId xmlns:a16="http://schemas.microsoft.com/office/drawing/2014/main" id="{BE25C06F-D22D-4CBD-A2CA-C14AA7E6D47B}"/>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44" name="Text Box 24">
          <a:extLst>
            <a:ext uri="{FF2B5EF4-FFF2-40B4-BE49-F238E27FC236}">
              <a16:creationId xmlns:a16="http://schemas.microsoft.com/office/drawing/2014/main" id="{66C86A19-907B-441B-AC0F-14153A443129}"/>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45" name="Text Box 1">
          <a:extLst>
            <a:ext uri="{FF2B5EF4-FFF2-40B4-BE49-F238E27FC236}">
              <a16:creationId xmlns:a16="http://schemas.microsoft.com/office/drawing/2014/main" id="{967F506E-7226-46A6-A637-AD5B40DA2C89}"/>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46" name="Text Box 1">
          <a:extLst>
            <a:ext uri="{FF2B5EF4-FFF2-40B4-BE49-F238E27FC236}">
              <a16:creationId xmlns:a16="http://schemas.microsoft.com/office/drawing/2014/main" id="{E4DB1480-AAC0-4E9D-A3F8-FFFE531E2074}"/>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47" name="Text Box 1">
          <a:extLst>
            <a:ext uri="{FF2B5EF4-FFF2-40B4-BE49-F238E27FC236}">
              <a16:creationId xmlns:a16="http://schemas.microsoft.com/office/drawing/2014/main" id="{5D64A9DD-1E80-4EDD-A8C9-FF5DAEAE4E67}"/>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48" name="Text Box 1">
          <a:extLst>
            <a:ext uri="{FF2B5EF4-FFF2-40B4-BE49-F238E27FC236}">
              <a16:creationId xmlns:a16="http://schemas.microsoft.com/office/drawing/2014/main" id="{5DB0FD67-D3BF-4CEF-8847-2CE4F2FF0054}"/>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49" name="Text Box 24">
          <a:extLst>
            <a:ext uri="{FF2B5EF4-FFF2-40B4-BE49-F238E27FC236}">
              <a16:creationId xmlns:a16="http://schemas.microsoft.com/office/drawing/2014/main" id="{1B1A4BA1-CEF2-431E-A5BA-C2655B127311}"/>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50" name="Text Box 1">
          <a:extLst>
            <a:ext uri="{FF2B5EF4-FFF2-40B4-BE49-F238E27FC236}">
              <a16:creationId xmlns:a16="http://schemas.microsoft.com/office/drawing/2014/main" id="{4FDB333E-DB58-4894-847F-DE78CF5D1DF1}"/>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51" name="Text Box 1">
          <a:extLst>
            <a:ext uri="{FF2B5EF4-FFF2-40B4-BE49-F238E27FC236}">
              <a16:creationId xmlns:a16="http://schemas.microsoft.com/office/drawing/2014/main" id="{58DC552E-D5BB-48DF-881B-1876BC4DD9DE}"/>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52" name="Text Box 1">
          <a:extLst>
            <a:ext uri="{FF2B5EF4-FFF2-40B4-BE49-F238E27FC236}">
              <a16:creationId xmlns:a16="http://schemas.microsoft.com/office/drawing/2014/main" id="{6F971D97-967A-40AF-9E4E-ADDCB1CBCFB1}"/>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53" name="Text Box 1">
          <a:extLst>
            <a:ext uri="{FF2B5EF4-FFF2-40B4-BE49-F238E27FC236}">
              <a16:creationId xmlns:a16="http://schemas.microsoft.com/office/drawing/2014/main" id="{E6D9A9A1-9AF9-4CA9-B8F8-CDEB894827CD}"/>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91440" cy="144780"/>
    <xdr:sp macro="" textlink="">
      <xdr:nvSpPr>
        <xdr:cNvPr id="254" name="Text Box 1">
          <a:extLst>
            <a:ext uri="{FF2B5EF4-FFF2-40B4-BE49-F238E27FC236}">
              <a16:creationId xmlns:a16="http://schemas.microsoft.com/office/drawing/2014/main" id="{103E63BB-A90E-411B-BFD7-12B55EF08188}"/>
            </a:ext>
          </a:extLst>
        </xdr:cNvPr>
        <xdr:cNvSpPr txBox="1">
          <a:spLocks noChangeArrowheads="1"/>
        </xdr:cNvSpPr>
      </xdr:nvSpPr>
      <xdr:spPr bwMode="auto">
        <a:xfrm>
          <a:off x="25117425" y="2855785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55" name="Text Box 1">
          <a:extLst>
            <a:ext uri="{FF2B5EF4-FFF2-40B4-BE49-F238E27FC236}">
              <a16:creationId xmlns:a16="http://schemas.microsoft.com/office/drawing/2014/main" id="{3E602261-D306-4372-BF62-FC44A5E7D49F}"/>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56" name="Text Box 1">
          <a:extLst>
            <a:ext uri="{FF2B5EF4-FFF2-40B4-BE49-F238E27FC236}">
              <a16:creationId xmlns:a16="http://schemas.microsoft.com/office/drawing/2014/main" id="{FDB60A5D-F0B7-4B9F-8800-68EB1BF2DF0B}"/>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57" name="Text Box 1">
          <a:extLst>
            <a:ext uri="{FF2B5EF4-FFF2-40B4-BE49-F238E27FC236}">
              <a16:creationId xmlns:a16="http://schemas.microsoft.com/office/drawing/2014/main" id="{D67977DD-528F-4490-A067-38B6A158DC24}"/>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58" name="Text Box 24">
          <a:extLst>
            <a:ext uri="{FF2B5EF4-FFF2-40B4-BE49-F238E27FC236}">
              <a16:creationId xmlns:a16="http://schemas.microsoft.com/office/drawing/2014/main" id="{9E72D04C-1380-48A3-A01E-85FE6770189F}"/>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59" name="Text Box 1">
          <a:extLst>
            <a:ext uri="{FF2B5EF4-FFF2-40B4-BE49-F238E27FC236}">
              <a16:creationId xmlns:a16="http://schemas.microsoft.com/office/drawing/2014/main" id="{87AE2A78-62F4-490E-9AA9-E8F3B9846821}"/>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66675" cy="161925"/>
    <xdr:sp macro="" textlink="">
      <xdr:nvSpPr>
        <xdr:cNvPr id="260" name="Text Box 1">
          <a:extLst>
            <a:ext uri="{FF2B5EF4-FFF2-40B4-BE49-F238E27FC236}">
              <a16:creationId xmlns:a16="http://schemas.microsoft.com/office/drawing/2014/main" id="{9BFAAEC2-700E-4C19-BB3F-58C9E0CACE93}"/>
            </a:ext>
          </a:extLst>
        </xdr:cNvPr>
        <xdr:cNvSpPr txBox="1">
          <a:spLocks noChangeArrowheads="1"/>
        </xdr:cNvSpPr>
      </xdr:nvSpPr>
      <xdr:spPr bwMode="auto">
        <a:xfrm>
          <a:off x="25117425" y="2855785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76200" cy="161925"/>
    <xdr:sp macro="" textlink="">
      <xdr:nvSpPr>
        <xdr:cNvPr id="261" name="Text Box 1">
          <a:extLst>
            <a:ext uri="{FF2B5EF4-FFF2-40B4-BE49-F238E27FC236}">
              <a16:creationId xmlns:a16="http://schemas.microsoft.com/office/drawing/2014/main" id="{5B835509-8F68-45AB-8842-5F75B9EA9A5B}"/>
            </a:ext>
          </a:extLst>
        </xdr:cNvPr>
        <xdr:cNvSpPr txBox="1">
          <a:spLocks noChangeArrowheads="1"/>
        </xdr:cNvSpPr>
      </xdr:nvSpPr>
      <xdr:spPr bwMode="auto">
        <a:xfrm>
          <a:off x="25117425" y="2855785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62" name="Text Box 1">
          <a:extLst>
            <a:ext uri="{FF2B5EF4-FFF2-40B4-BE49-F238E27FC236}">
              <a16:creationId xmlns:a16="http://schemas.microsoft.com/office/drawing/2014/main" id="{CB6D203A-B4DC-47D6-9F08-AF45BA9FCBD0}"/>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63" name="Text Box 24">
          <a:extLst>
            <a:ext uri="{FF2B5EF4-FFF2-40B4-BE49-F238E27FC236}">
              <a16:creationId xmlns:a16="http://schemas.microsoft.com/office/drawing/2014/main" id="{B8881CB7-4C05-4D93-BAEC-41853AD04DA3}"/>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29</xdr:row>
      <xdr:rowOff>0</xdr:rowOff>
    </xdr:from>
    <xdr:ext cx="85725" cy="161925"/>
    <xdr:sp macro="" textlink="">
      <xdr:nvSpPr>
        <xdr:cNvPr id="264" name="Text Box 1">
          <a:extLst>
            <a:ext uri="{FF2B5EF4-FFF2-40B4-BE49-F238E27FC236}">
              <a16:creationId xmlns:a16="http://schemas.microsoft.com/office/drawing/2014/main" id="{4C63EB9A-7BC1-4F9C-B87F-314B0E138EB6}"/>
            </a:ext>
          </a:extLst>
        </xdr:cNvPr>
        <xdr:cNvSpPr txBox="1">
          <a:spLocks noChangeArrowheads="1"/>
        </xdr:cNvSpPr>
      </xdr:nvSpPr>
      <xdr:spPr bwMode="auto">
        <a:xfrm>
          <a:off x="25117425"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29</xdr:row>
      <xdr:rowOff>0</xdr:rowOff>
    </xdr:from>
    <xdr:ext cx="85725" cy="161925"/>
    <xdr:sp macro="" textlink="">
      <xdr:nvSpPr>
        <xdr:cNvPr id="265" name="Text Box 1">
          <a:extLst>
            <a:ext uri="{FF2B5EF4-FFF2-40B4-BE49-F238E27FC236}">
              <a16:creationId xmlns:a16="http://schemas.microsoft.com/office/drawing/2014/main" id="{E8B23658-015C-42FE-B5E1-238C8567C3C0}"/>
            </a:ext>
          </a:extLst>
        </xdr:cNvPr>
        <xdr:cNvSpPr txBox="1">
          <a:spLocks noChangeArrowheads="1"/>
        </xdr:cNvSpPr>
      </xdr:nvSpPr>
      <xdr:spPr bwMode="auto">
        <a:xfrm>
          <a:off x="25158246" y="2855785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0</xdr:col>
      <xdr:colOff>335229</xdr:colOff>
      <xdr:row>30</xdr:row>
      <xdr:rowOff>96487</xdr:rowOff>
    </xdr:from>
    <xdr:to>
      <xdr:col>2</xdr:col>
      <xdr:colOff>2249739</xdr:colOff>
      <xdr:row>45</xdr:row>
      <xdr:rowOff>136506</xdr:rowOff>
    </xdr:to>
    <xdr:pic>
      <xdr:nvPicPr>
        <xdr:cNvPr id="266" name="Imagen 265">
          <a:extLst>
            <a:ext uri="{FF2B5EF4-FFF2-40B4-BE49-F238E27FC236}">
              <a16:creationId xmlns:a16="http://schemas.microsoft.com/office/drawing/2014/main" id="{8CEC6FAB-6494-BFA6-2828-264A180CF23C}"/>
            </a:ext>
          </a:extLst>
        </xdr:cNvPr>
        <xdr:cNvPicPr>
          <a:picLocks noChangeAspect="1"/>
        </xdr:cNvPicPr>
      </xdr:nvPicPr>
      <xdr:blipFill>
        <a:blip xmlns:r="http://schemas.openxmlformats.org/officeDocument/2006/relationships" r:embed="rId1"/>
        <a:stretch>
          <a:fillRect/>
        </a:stretch>
      </xdr:blipFill>
      <xdr:spPr>
        <a:xfrm>
          <a:off x="335229" y="30420623"/>
          <a:ext cx="4252465" cy="284556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7"/>
  <sheetViews>
    <sheetView tabSelected="1" zoomScale="85" zoomScaleNormal="85" workbookViewId="0">
      <pane xSplit="3" ySplit="11" topLeftCell="F12" activePane="bottomRight" state="frozen"/>
      <selection activeCell="A6" sqref="A6"/>
      <selection pane="topRight" activeCell="D6" sqref="D6"/>
      <selection pane="bottomLeft" activeCell="A11" sqref="A11"/>
      <selection pane="bottomRight" activeCell="G33" sqref="G33"/>
    </sheetView>
  </sheetViews>
  <sheetFormatPr baseColWidth="10" defaultColWidth="11.42578125" defaultRowHeight="15" x14ac:dyDescent="0.25"/>
  <cols>
    <col min="1" max="1" width="5.85546875" style="7" customWidth="1"/>
    <col min="2" max="2" width="29" style="12" customWidth="1"/>
    <col min="3" max="3" width="50" style="12" customWidth="1"/>
    <col min="4" max="4" width="45" style="12" customWidth="1"/>
    <col min="5" max="5" width="39" style="12" customWidth="1"/>
    <col min="6" max="6" width="47.7109375" style="12" customWidth="1"/>
    <col min="7" max="7" width="41" style="12" customWidth="1"/>
    <col min="8" max="8" width="12.42578125" style="12" customWidth="1"/>
    <col min="9" max="9" width="15.28515625" style="12" customWidth="1"/>
    <col min="10" max="16" width="15" style="12" customWidth="1"/>
    <col min="17" max="17" width="25.85546875" style="12" customWidth="1"/>
    <col min="18" max="18" width="34.5703125" style="12" customWidth="1"/>
    <col min="19" max="19" width="14.28515625" style="29" customWidth="1"/>
    <col min="20" max="16384" width="11.42578125" style="12"/>
  </cols>
  <sheetData>
    <row r="1" spans="1:20" x14ac:dyDescent="0.25">
      <c r="A1" s="46" t="s">
        <v>85</v>
      </c>
      <c r="B1" s="46"/>
      <c r="C1" s="23">
        <v>53</v>
      </c>
    </row>
    <row r="2" spans="1:20" x14ac:dyDescent="0.25">
      <c r="A2" s="46" t="s">
        <v>86</v>
      </c>
      <c r="B2" s="46"/>
      <c r="C2" s="23">
        <v>400</v>
      </c>
    </row>
    <row r="3" spans="1:20" x14ac:dyDescent="0.25">
      <c r="A3" s="46" t="s">
        <v>87</v>
      </c>
      <c r="B3" s="46"/>
      <c r="C3" s="23">
        <v>1</v>
      </c>
    </row>
    <row r="4" spans="1:20" x14ac:dyDescent="0.25">
      <c r="A4" s="46" t="s">
        <v>88</v>
      </c>
      <c r="B4" s="46"/>
      <c r="C4" s="23">
        <v>330</v>
      </c>
    </row>
    <row r="5" spans="1:20" x14ac:dyDescent="0.25">
      <c r="A5" s="46" t="s">
        <v>89</v>
      </c>
      <c r="B5" s="46"/>
      <c r="C5" s="24">
        <v>45834</v>
      </c>
    </row>
    <row r="6" spans="1:20" x14ac:dyDescent="0.25">
      <c r="A6" s="47" t="s">
        <v>122</v>
      </c>
      <c r="B6" s="47"/>
      <c r="C6" s="24">
        <v>45866</v>
      </c>
    </row>
    <row r="7" spans="1:20" x14ac:dyDescent="0.25">
      <c r="A7" s="52" t="s">
        <v>94</v>
      </c>
      <c r="B7" s="52"/>
      <c r="C7" s="53">
        <v>45869</v>
      </c>
    </row>
    <row r="8" spans="1:20" x14ac:dyDescent="0.25">
      <c r="B8" s="48"/>
      <c r="C8" s="48"/>
      <c r="D8" s="48"/>
      <c r="E8" s="48"/>
      <c r="F8" s="48"/>
      <c r="G8" s="48"/>
      <c r="H8" s="48"/>
      <c r="I8" s="48"/>
      <c r="J8" s="48"/>
      <c r="K8" s="30"/>
      <c r="L8" s="30"/>
      <c r="M8" s="30"/>
      <c r="N8" s="30"/>
      <c r="O8" s="30"/>
      <c r="P8" s="30"/>
    </row>
    <row r="9" spans="1:20" x14ac:dyDescent="0.25">
      <c r="B9" s="48"/>
      <c r="C9" s="48"/>
      <c r="D9" s="48"/>
      <c r="E9" s="48"/>
      <c r="F9" s="48"/>
      <c r="G9" s="48"/>
      <c r="H9" s="48"/>
      <c r="I9" s="48"/>
      <c r="J9" s="48"/>
      <c r="K9" s="30"/>
      <c r="L9" s="30"/>
      <c r="M9" s="30"/>
      <c r="N9" s="30"/>
      <c r="O9" s="30"/>
      <c r="P9" s="30"/>
    </row>
    <row r="10" spans="1:20" x14ac:dyDescent="0.25">
      <c r="A10" s="12"/>
      <c r="B10" s="25">
        <v>8</v>
      </c>
      <c r="C10" s="25">
        <v>12</v>
      </c>
      <c r="D10" s="25">
        <v>16</v>
      </c>
      <c r="E10" s="25">
        <v>20</v>
      </c>
      <c r="F10" s="25">
        <v>24</v>
      </c>
      <c r="G10" s="25">
        <v>28</v>
      </c>
      <c r="H10" s="25">
        <v>31</v>
      </c>
      <c r="I10" s="25">
        <v>32</v>
      </c>
      <c r="J10" s="25">
        <v>36</v>
      </c>
      <c r="K10" s="25"/>
      <c r="L10" s="25"/>
      <c r="M10" s="25"/>
      <c r="N10" s="25"/>
      <c r="O10" s="25"/>
      <c r="P10" s="25"/>
      <c r="Q10" s="25"/>
      <c r="R10" s="26"/>
    </row>
    <row r="11" spans="1:20" s="32" customFormat="1" ht="33" customHeight="1" x14ac:dyDescent="0.25">
      <c r="A11" s="31"/>
      <c r="B11" s="1" t="s">
        <v>69</v>
      </c>
      <c r="C11" s="1" t="s">
        <v>0</v>
      </c>
      <c r="D11" s="1" t="s">
        <v>1</v>
      </c>
      <c r="E11" s="1" t="s">
        <v>2</v>
      </c>
      <c r="F11" s="1" t="s">
        <v>3</v>
      </c>
      <c r="G11" s="1" t="s">
        <v>4</v>
      </c>
      <c r="H11" s="1" t="s">
        <v>5</v>
      </c>
      <c r="I11" s="1" t="s">
        <v>6</v>
      </c>
      <c r="J11" s="1" t="s">
        <v>7</v>
      </c>
      <c r="K11" s="1" t="s">
        <v>95</v>
      </c>
      <c r="L11" s="1" t="s">
        <v>96</v>
      </c>
      <c r="M11" s="1" t="s">
        <v>97</v>
      </c>
      <c r="N11" s="1" t="s">
        <v>98</v>
      </c>
      <c r="O11" s="1" t="s">
        <v>99</v>
      </c>
      <c r="P11" s="1" t="s">
        <v>100</v>
      </c>
      <c r="Q11" s="1" t="s">
        <v>8</v>
      </c>
      <c r="R11" s="1" t="s">
        <v>93</v>
      </c>
      <c r="S11" s="1" t="s">
        <v>90</v>
      </c>
      <c r="T11" s="1" t="s">
        <v>91</v>
      </c>
    </row>
    <row r="12" spans="1:20" ht="123" customHeight="1" x14ac:dyDescent="0.25">
      <c r="A12" s="27">
        <v>1</v>
      </c>
      <c r="B12" s="33" t="s">
        <v>9</v>
      </c>
      <c r="C12" s="34" t="s">
        <v>109</v>
      </c>
      <c r="D12" s="35" t="s">
        <v>74</v>
      </c>
      <c r="E12" s="35" t="s">
        <v>10</v>
      </c>
      <c r="F12" s="36" t="s">
        <v>11</v>
      </c>
      <c r="G12" s="37" t="s">
        <v>12</v>
      </c>
      <c r="H12" s="37">
        <v>2</v>
      </c>
      <c r="I12" s="38">
        <v>45866</v>
      </c>
      <c r="J12" s="39">
        <v>46006</v>
      </c>
      <c r="K12" s="2">
        <f>+(J12-I12)/7</f>
        <v>20</v>
      </c>
      <c r="L12" s="3">
        <v>0</v>
      </c>
      <c r="M12" s="4">
        <f>+L12/H12</f>
        <v>0</v>
      </c>
      <c r="N12" s="5">
        <f>+M12*K12</f>
        <v>0</v>
      </c>
      <c r="O12" s="6">
        <f>+IF(J12&lt;=$C$7,N12,0)</f>
        <v>0</v>
      </c>
      <c r="P12" s="6">
        <f>+IF($C$7&gt;=J12,K12,0)</f>
        <v>0</v>
      </c>
      <c r="Q12" s="40" t="s">
        <v>101</v>
      </c>
      <c r="R12" s="40" t="s">
        <v>108</v>
      </c>
      <c r="S12" s="28" t="s">
        <v>92</v>
      </c>
      <c r="T12" s="28">
        <v>2024</v>
      </c>
    </row>
    <row r="13" spans="1:20" ht="155.25" customHeight="1" x14ac:dyDescent="0.25">
      <c r="A13" s="27">
        <v>2</v>
      </c>
      <c r="B13" s="33" t="s">
        <v>9</v>
      </c>
      <c r="C13" s="34" t="s">
        <v>109</v>
      </c>
      <c r="D13" s="35" t="s">
        <v>75</v>
      </c>
      <c r="E13" s="35" t="s">
        <v>13</v>
      </c>
      <c r="F13" s="36" t="s">
        <v>14</v>
      </c>
      <c r="G13" s="37" t="s">
        <v>15</v>
      </c>
      <c r="H13" s="37">
        <v>6</v>
      </c>
      <c r="I13" s="38">
        <v>45866</v>
      </c>
      <c r="J13" s="39">
        <v>45991</v>
      </c>
      <c r="K13" s="2">
        <f t="shared" ref="K13:K28" si="0">+(J13-I13)/7</f>
        <v>17.857142857142858</v>
      </c>
      <c r="L13" s="3">
        <v>0</v>
      </c>
      <c r="M13" s="4">
        <f t="shared" ref="M13:M28" si="1">+L13/H13</f>
        <v>0</v>
      </c>
      <c r="N13" s="5">
        <f t="shared" ref="N13:N28" si="2">+M13*K13</f>
        <v>0</v>
      </c>
      <c r="O13" s="6">
        <f t="shared" ref="O13:O28" si="3">+IF(J13&lt;=$C$7,N13,0)</f>
        <v>0</v>
      </c>
      <c r="P13" s="6">
        <f t="shared" ref="P13:P28" si="4">+IF($C$7&gt;=J13,K13,0)</f>
        <v>0</v>
      </c>
      <c r="Q13" s="40" t="s">
        <v>121</v>
      </c>
      <c r="R13" s="40" t="s">
        <v>108</v>
      </c>
      <c r="S13" s="28" t="s">
        <v>92</v>
      </c>
      <c r="T13" s="28">
        <v>2024</v>
      </c>
    </row>
    <row r="14" spans="1:20" ht="74.25" customHeight="1" x14ac:dyDescent="0.25">
      <c r="A14" s="27">
        <v>3</v>
      </c>
      <c r="B14" s="33" t="s">
        <v>9</v>
      </c>
      <c r="C14" s="34" t="s">
        <v>109</v>
      </c>
      <c r="D14" s="35" t="s">
        <v>75</v>
      </c>
      <c r="E14" s="35" t="s">
        <v>77</v>
      </c>
      <c r="F14" s="36" t="s">
        <v>78</v>
      </c>
      <c r="G14" s="3" t="s">
        <v>79</v>
      </c>
      <c r="H14" s="41">
        <v>1</v>
      </c>
      <c r="I14" s="38">
        <v>45866</v>
      </c>
      <c r="J14" s="39">
        <v>46080</v>
      </c>
      <c r="K14" s="2">
        <f t="shared" si="0"/>
        <v>30.571428571428573</v>
      </c>
      <c r="L14" s="3">
        <v>0</v>
      </c>
      <c r="M14" s="4">
        <f t="shared" si="1"/>
        <v>0</v>
      </c>
      <c r="N14" s="5">
        <f t="shared" si="2"/>
        <v>0</v>
      </c>
      <c r="O14" s="6">
        <f t="shared" si="3"/>
        <v>0</v>
      </c>
      <c r="P14" s="6">
        <f t="shared" si="4"/>
        <v>0</v>
      </c>
      <c r="Q14" s="40" t="s">
        <v>23</v>
      </c>
      <c r="R14" s="40" t="s">
        <v>108</v>
      </c>
      <c r="S14" s="28" t="s">
        <v>92</v>
      </c>
      <c r="T14" s="28">
        <v>2024</v>
      </c>
    </row>
    <row r="15" spans="1:20" ht="141" customHeight="1" x14ac:dyDescent="0.25">
      <c r="A15" s="27">
        <v>4</v>
      </c>
      <c r="B15" s="33" t="s">
        <v>17</v>
      </c>
      <c r="C15" s="34" t="s">
        <v>110</v>
      </c>
      <c r="D15" s="35" t="s">
        <v>18</v>
      </c>
      <c r="E15" s="35" t="s">
        <v>10</v>
      </c>
      <c r="F15" s="36" t="s">
        <v>11</v>
      </c>
      <c r="G15" s="37" t="s">
        <v>12</v>
      </c>
      <c r="H15" s="37">
        <v>2</v>
      </c>
      <c r="I15" s="38">
        <v>45866</v>
      </c>
      <c r="J15" s="39">
        <v>46006</v>
      </c>
      <c r="K15" s="2">
        <f t="shared" si="0"/>
        <v>20</v>
      </c>
      <c r="L15" s="3">
        <v>0</v>
      </c>
      <c r="M15" s="4">
        <f t="shared" si="1"/>
        <v>0</v>
      </c>
      <c r="N15" s="5">
        <f t="shared" si="2"/>
        <v>0</v>
      </c>
      <c r="O15" s="6">
        <f t="shared" si="3"/>
        <v>0</v>
      </c>
      <c r="P15" s="6">
        <f t="shared" si="4"/>
        <v>0</v>
      </c>
      <c r="Q15" s="40" t="s">
        <v>101</v>
      </c>
      <c r="R15" s="40" t="s">
        <v>108</v>
      </c>
      <c r="S15" s="28" t="s">
        <v>92</v>
      </c>
      <c r="T15" s="28">
        <v>2024</v>
      </c>
    </row>
    <row r="16" spans="1:20" ht="132" customHeight="1" x14ac:dyDescent="0.25">
      <c r="A16" s="27">
        <v>5</v>
      </c>
      <c r="B16" s="33" t="s">
        <v>17</v>
      </c>
      <c r="C16" s="34" t="s">
        <v>110</v>
      </c>
      <c r="D16" s="35" t="s">
        <v>76</v>
      </c>
      <c r="E16" s="35" t="s">
        <v>13</v>
      </c>
      <c r="F16" s="36" t="s">
        <v>14</v>
      </c>
      <c r="G16" s="37" t="s">
        <v>15</v>
      </c>
      <c r="H16" s="37">
        <v>6</v>
      </c>
      <c r="I16" s="38">
        <v>45866</v>
      </c>
      <c r="J16" s="39">
        <v>45991</v>
      </c>
      <c r="K16" s="2">
        <f t="shared" si="0"/>
        <v>17.857142857142858</v>
      </c>
      <c r="L16" s="3">
        <v>0</v>
      </c>
      <c r="M16" s="4">
        <f t="shared" si="1"/>
        <v>0</v>
      </c>
      <c r="N16" s="5">
        <f t="shared" si="2"/>
        <v>0</v>
      </c>
      <c r="O16" s="6">
        <f t="shared" si="3"/>
        <v>0</v>
      </c>
      <c r="P16" s="6">
        <f t="shared" si="4"/>
        <v>0</v>
      </c>
      <c r="Q16" s="40" t="s">
        <v>16</v>
      </c>
      <c r="R16" s="40" t="s">
        <v>108</v>
      </c>
      <c r="S16" s="28" t="s">
        <v>92</v>
      </c>
      <c r="T16" s="28">
        <v>2024</v>
      </c>
    </row>
    <row r="17" spans="1:20" ht="99" customHeight="1" x14ac:dyDescent="0.25">
      <c r="A17" s="27">
        <v>6</v>
      </c>
      <c r="B17" s="33" t="s">
        <v>19</v>
      </c>
      <c r="C17" s="34" t="s">
        <v>111</v>
      </c>
      <c r="D17" s="35" t="s">
        <v>20</v>
      </c>
      <c r="E17" s="35" t="s">
        <v>70</v>
      </c>
      <c r="F17" s="35" t="s">
        <v>21</v>
      </c>
      <c r="G17" s="3" t="s">
        <v>22</v>
      </c>
      <c r="H17" s="37">
        <v>1</v>
      </c>
      <c r="I17" s="38">
        <v>45866</v>
      </c>
      <c r="J17" s="39">
        <v>45991</v>
      </c>
      <c r="K17" s="2">
        <f t="shared" si="0"/>
        <v>17.857142857142858</v>
      </c>
      <c r="L17" s="3">
        <v>0</v>
      </c>
      <c r="M17" s="4">
        <f t="shared" si="1"/>
        <v>0</v>
      </c>
      <c r="N17" s="5">
        <f t="shared" si="2"/>
        <v>0</v>
      </c>
      <c r="O17" s="6">
        <f t="shared" si="3"/>
        <v>0</v>
      </c>
      <c r="P17" s="6">
        <f t="shared" si="4"/>
        <v>0</v>
      </c>
      <c r="Q17" s="42" t="s">
        <v>23</v>
      </c>
      <c r="R17" s="40" t="s">
        <v>108</v>
      </c>
      <c r="S17" s="28" t="s">
        <v>92</v>
      </c>
      <c r="T17" s="28">
        <v>2024</v>
      </c>
    </row>
    <row r="18" spans="1:20" ht="160.5" customHeight="1" x14ac:dyDescent="0.25">
      <c r="A18" s="27">
        <v>7</v>
      </c>
      <c r="B18" s="33" t="s">
        <v>24</v>
      </c>
      <c r="C18" s="34" t="s">
        <v>112</v>
      </c>
      <c r="D18" s="36" t="s">
        <v>25</v>
      </c>
      <c r="E18" s="35" t="s">
        <v>82</v>
      </c>
      <c r="F18" s="36" t="s">
        <v>84</v>
      </c>
      <c r="G18" s="37" t="s">
        <v>83</v>
      </c>
      <c r="H18" s="37">
        <v>2</v>
      </c>
      <c r="I18" s="38">
        <v>45866</v>
      </c>
      <c r="J18" s="39">
        <v>46006</v>
      </c>
      <c r="K18" s="2">
        <f t="shared" si="0"/>
        <v>20</v>
      </c>
      <c r="L18" s="3">
        <v>0</v>
      </c>
      <c r="M18" s="4">
        <f t="shared" si="1"/>
        <v>0</v>
      </c>
      <c r="N18" s="5">
        <f t="shared" si="2"/>
        <v>0</v>
      </c>
      <c r="O18" s="6">
        <f t="shared" si="3"/>
        <v>0</v>
      </c>
      <c r="P18" s="6">
        <f t="shared" si="4"/>
        <v>0</v>
      </c>
      <c r="Q18" s="40" t="s">
        <v>101</v>
      </c>
      <c r="R18" s="40" t="s">
        <v>108</v>
      </c>
      <c r="S18" s="28" t="s">
        <v>92</v>
      </c>
      <c r="T18" s="28">
        <v>2024</v>
      </c>
    </row>
    <row r="19" spans="1:20" ht="129" customHeight="1" x14ac:dyDescent="0.25">
      <c r="A19" s="27">
        <v>8</v>
      </c>
      <c r="B19" s="33" t="s">
        <v>26</v>
      </c>
      <c r="C19" s="34" t="s">
        <v>113</v>
      </c>
      <c r="D19" s="35" t="s">
        <v>27</v>
      </c>
      <c r="E19" s="34" t="s">
        <v>28</v>
      </c>
      <c r="F19" s="35" t="s">
        <v>81</v>
      </c>
      <c r="G19" s="3" t="s">
        <v>34</v>
      </c>
      <c r="H19" s="37">
        <v>1</v>
      </c>
      <c r="I19" s="38">
        <v>45866</v>
      </c>
      <c r="J19" s="39">
        <v>45991</v>
      </c>
      <c r="K19" s="2">
        <f t="shared" si="0"/>
        <v>17.857142857142858</v>
      </c>
      <c r="L19" s="3">
        <v>0</v>
      </c>
      <c r="M19" s="4">
        <f t="shared" si="1"/>
        <v>0</v>
      </c>
      <c r="N19" s="5">
        <f t="shared" si="2"/>
        <v>0</v>
      </c>
      <c r="O19" s="6">
        <f t="shared" si="3"/>
        <v>0</v>
      </c>
      <c r="P19" s="6">
        <f t="shared" si="4"/>
        <v>0</v>
      </c>
      <c r="Q19" s="42" t="s">
        <v>29</v>
      </c>
      <c r="R19" s="40" t="s">
        <v>108</v>
      </c>
      <c r="S19" s="28" t="s">
        <v>92</v>
      </c>
      <c r="T19" s="28">
        <v>2024</v>
      </c>
    </row>
    <row r="20" spans="1:20" ht="142.5" customHeight="1" x14ac:dyDescent="0.25">
      <c r="A20" s="27">
        <v>9</v>
      </c>
      <c r="B20" s="33" t="s">
        <v>30</v>
      </c>
      <c r="C20" s="34" t="s">
        <v>114</v>
      </c>
      <c r="D20" s="36" t="s">
        <v>31</v>
      </c>
      <c r="E20" s="35" t="s">
        <v>32</v>
      </c>
      <c r="F20" s="35" t="s">
        <v>33</v>
      </c>
      <c r="G20" s="3" t="s">
        <v>34</v>
      </c>
      <c r="H20" s="37">
        <v>1</v>
      </c>
      <c r="I20" s="38">
        <v>45866</v>
      </c>
      <c r="J20" s="39">
        <v>45991</v>
      </c>
      <c r="K20" s="2">
        <f t="shared" si="0"/>
        <v>17.857142857142858</v>
      </c>
      <c r="L20" s="3">
        <v>0</v>
      </c>
      <c r="M20" s="4">
        <f t="shared" si="1"/>
        <v>0</v>
      </c>
      <c r="N20" s="5">
        <f t="shared" si="2"/>
        <v>0</v>
      </c>
      <c r="O20" s="6">
        <f t="shared" si="3"/>
        <v>0</v>
      </c>
      <c r="P20" s="6">
        <f t="shared" si="4"/>
        <v>0</v>
      </c>
      <c r="Q20" s="42" t="s">
        <v>35</v>
      </c>
      <c r="R20" s="40" t="s">
        <v>108</v>
      </c>
      <c r="S20" s="28" t="s">
        <v>92</v>
      </c>
      <c r="T20" s="28">
        <v>2024</v>
      </c>
    </row>
    <row r="21" spans="1:20" ht="132" customHeight="1" x14ac:dyDescent="0.25">
      <c r="A21" s="27">
        <v>10</v>
      </c>
      <c r="B21" s="33" t="s">
        <v>36</v>
      </c>
      <c r="C21" s="34" t="s">
        <v>115</v>
      </c>
      <c r="D21" s="36" t="s">
        <v>71</v>
      </c>
      <c r="E21" s="34" t="s">
        <v>37</v>
      </c>
      <c r="F21" s="34" t="s">
        <v>38</v>
      </c>
      <c r="G21" s="3" t="s">
        <v>39</v>
      </c>
      <c r="H21" s="37">
        <v>1</v>
      </c>
      <c r="I21" s="38">
        <v>45866</v>
      </c>
      <c r="J21" s="39">
        <v>45991</v>
      </c>
      <c r="K21" s="2">
        <f t="shared" si="0"/>
        <v>17.857142857142858</v>
      </c>
      <c r="L21" s="3">
        <v>0</v>
      </c>
      <c r="M21" s="4">
        <f t="shared" si="1"/>
        <v>0</v>
      </c>
      <c r="N21" s="5">
        <f t="shared" si="2"/>
        <v>0</v>
      </c>
      <c r="O21" s="6">
        <f t="shared" si="3"/>
        <v>0</v>
      </c>
      <c r="P21" s="6">
        <f t="shared" si="4"/>
        <v>0</v>
      </c>
      <c r="Q21" s="42" t="s">
        <v>40</v>
      </c>
      <c r="R21" s="40" t="s">
        <v>108</v>
      </c>
      <c r="S21" s="28" t="s">
        <v>92</v>
      </c>
      <c r="T21" s="28">
        <v>2024</v>
      </c>
    </row>
    <row r="22" spans="1:20" ht="124.5" customHeight="1" x14ac:dyDescent="0.25">
      <c r="A22" s="27">
        <v>11</v>
      </c>
      <c r="B22" s="33" t="s">
        <v>36</v>
      </c>
      <c r="C22" s="34" t="s">
        <v>115</v>
      </c>
      <c r="D22" s="36" t="s">
        <v>71</v>
      </c>
      <c r="E22" s="34" t="s">
        <v>41</v>
      </c>
      <c r="F22" s="43" t="s">
        <v>80</v>
      </c>
      <c r="G22" s="31" t="s">
        <v>34</v>
      </c>
      <c r="H22" s="37">
        <v>1</v>
      </c>
      <c r="I22" s="38">
        <v>45866</v>
      </c>
      <c r="J22" s="39">
        <v>45991</v>
      </c>
      <c r="K22" s="2">
        <f t="shared" si="0"/>
        <v>17.857142857142858</v>
      </c>
      <c r="L22" s="3">
        <v>0</v>
      </c>
      <c r="M22" s="4">
        <f t="shared" si="1"/>
        <v>0</v>
      </c>
      <c r="N22" s="5">
        <f t="shared" si="2"/>
        <v>0</v>
      </c>
      <c r="O22" s="6">
        <f t="shared" si="3"/>
        <v>0</v>
      </c>
      <c r="P22" s="6">
        <f t="shared" si="4"/>
        <v>0</v>
      </c>
      <c r="Q22" s="37" t="s">
        <v>64</v>
      </c>
      <c r="R22" s="40" t="s">
        <v>108</v>
      </c>
      <c r="S22" s="28" t="s">
        <v>92</v>
      </c>
      <c r="T22" s="28">
        <v>2024</v>
      </c>
    </row>
    <row r="23" spans="1:20" ht="100.5" customHeight="1" x14ac:dyDescent="0.25">
      <c r="A23" s="27">
        <v>12</v>
      </c>
      <c r="B23" s="33" t="s">
        <v>42</v>
      </c>
      <c r="C23" s="34" t="s">
        <v>116</v>
      </c>
      <c r="D23" s="34" t="s">
        <v>43</v>
      </c>
      <c r="E23" s="34" t="s">
        <v>44</v>
      </c>
      <c r="F23" s="34" t="s">
        <v>45</v>
      </c>
      <c r="G23" s="3" t="s">
        <v>46</v>
      </c>
      <c r="H23" s="37">
        <v>1</v>
      </c>
      <c r="I23" s="38">
        <v>45866</v>
      </c>
      <c r="J23" s="39">
        <v>46006</v>
      </c>
      <c r="K23" s="2">
        <f t="shared" si="0"/>
        <v>20</v>
      </c>
      <c r="L23" s="3">
        <v>0</v>
      </c>
      <c r="M23" s="4">
        <f t="shared" si="1"/>
        <v>0</v>
      </c>
      <c r="N23" s="5">
        <f t="shared" si="2"/>
        <v>0</v>
      </c>
      <c r="O23" s="6">
        <f t="shared" si="3"/>
        <v>0</v>
      </c>
      <c r="P23" s="6">
        <f t="shared" si="4"/>
        <v>0</v>
      </c>
      <c r="Q23" s="42" t="s">
        <v>47</v>
      </c>
      <c r="R23" s="40" t="s">
        <v>108</v>
      </c>
      <c r="S23" s="28" t="s">
        <v>92</v>
      </c>
      <c r="T23" s="28">
        <v>2024</v>
      </c>
    </row>
    <row r="24" spans="1:20" ht="103.5" customHeight="1" x14ac:dyDescent="0.25">
      <c r="A24" s="27">
        <v>13</v>
      </c>
      <c r="B24" s="33" t="s">
        <v>48</v>
      </c>
      <c r="C24" s="34" t="s">
        <v>117</v>
      </c>
      <c r="D24" s="36" t="s">
        <v>49</v>
      </c>
      <c r="E24" s="36" t="s">
        <v>50</v>
      </c>
      <c r="F24" s="36" t="s">
        <v>51</v>
      </c>
      <c r="G24" s="37" t="s">
        <v>52</v>
      </c>
      <c r="H24" s="37">
        <v>3</v>
      </c>
      <c r="I24" s="38">
        <v>45866</v>
      </c>
      <c r="J24" s="39">
        <v>45991</v>
      </c>
      <c r="K24" s="2">
        <f t="shared" si="0"/>
        <v>17.857142857142858</v>
      </c>
      <c r="L24" s="3">
        <v>0</v>
      </c>
      <c r="M24" s="4">
        <f t="shared" si="1"/>
        <v>0</v>
      </c>
      <c r="N24" s="5">
        <f t="shared" si="2"/>
        <v>0</v>
      </c>
      <c r="O24" s="6">
        <f t="shared" si="3"/>
        <v>0</v>
      </c>
      <c r="P24" s="6">
        <f t="shared" si="4"/>
        <v>0</v>
      </c>
      <c r="Q24" s="42" t="s">
        <v>53</v>
      </c>
      <c r="R24" s="40" t="s">
        <v>108</v>
      </c>
      <c r="S24" s="28" t="s">
        <v>92</v>
      </c>
      <c r="T24" s="28">
        <v>2024</v>
      </c>
    </row>
    <row r="25" spans="1:20" ht="78" customHeight="1" x14ac:dyDescent="0.25">
      <c r="A25" s="27">
        <v>14</v>
      </c>
      <c r="B25" s="33" t="s">
        <v>48</v>
      </c>
      <c r="C25" s="34" t="s">
        <v>117</v>
      </c>
      <c r="D25" s="34" t="s">
        <v>72</v>
      </c>
      <c r="E25" s="36" t="s">
        <v>54</v>
      </c>
      <c r="F25" s="36" t="s">
        <v>55</v>
      </c>
      <c r="G25" s="37" t="s">
        <v>56</v>
      </c>
      <c r="H25" s="37">
        <v>1</v>
      </c>
      <c r="I25" s="38">
        <v>45866</v>
      </c>
      <c r="J25" s="39">
        <v>45991</v>
      </c>
      <c r="K25" s="2">
        <f t="shared" si="0"/>
        <v>17.857142857142858</v>
      </c>
      <c r="L25" s="3">
        <v>0</v>
      </c>
      <c r="M25" s="4">
        <f t="shared" si="1"/>
        <v>0</v>
      </c>
      <c r="N25" s="5">
        <f t="shared" si="2"/>
        <v>0</v>
      </c>
      <c r="O25" s="6">
        <f t="shared" si="3"/>
        <v>0</v>
      </c>
      <c r="P25" s="6">
        <f t="shared" si="4"/>
        <v>0</v>
      </c>
      <c r="Q25" s="42" t="s">
        <v>29</v>
      </c>
      <c r="R25" s="40" t="s">
        <v>108</v>
      </c>
      <c r="S25" s="28" t="s">
        <v>92</v>
      </c>
      <c r="T25" s="28">
        <v>2024</v>
      </c>
    </row>
    <row r="26" spans="1:20" ht="98.25" customHeight="1" x14ac:dyDescent="0.25">
      <c r="A26" s="27">
        <v>15</v>
      </c>
      <c r="B26" s="33" t="s">
        <v>57</v>
      </c>
      <c r="C26" s="34" t="s">
        <v>118</v>
      </c>
      <c r="D26" s="35" t="s">
        <v>58</v>
      </c>
      <c r="E26" s="35" t="s">
        <v>59</v>
      </c>
      <c r="F26" s="35" t="s">
        <v>60</v>
      </c>
      <c r="G26" s="37" t="s">
        <v>39</v>
      </c>
      <c r="H26" s="37">
        <v>3</v>
      </c>
      <c r="I26" s="38">
        <v>45866</v>
      </c>
      <c r="J26" s="39">
        <v>45991</v>
      </c>
      <c r="K26" s="2">
        <f t="shared" si="0"/>
        <v>17.857142857142858</v>
      </c>
      <c r="L26" s="3">
        <v>0</v>
      </c>
      <c r="M26" s="4">
        <f t="shared" si="1"/>
        <v>0</v>
      </c>
      <c r="N26" s="5">
        <f t="shared" si="2"/>
        <v>0</v>
      </c>
      <c r="O26" s="6">
        <f t="shared" si="3"/>
        <v>0</v>
      </c>
      <c r="P26" s="6">
        <f t="shared" si="4"/>
        <v>0</v>
      </c>
      <c r="Q26" s="42" t="s">
        <v>29</v>
      </c>
      <c r="R26" s="40" t="s">
        <v>108</v>
      </c>
      <c r="S26" s="28" t="s">
        <v>92</v>
      </c>
      <c r="T26" s="28">
        <v>2024</v>
      </c>
    </row>
    <row r="27" spans="1:20" ht="173.25" customHeight="1" x14ac:dyDescent="0.25">
      <c r="A27" s="27">
        <v>16</v>
      </c>
      <c r="B27" s="44" t="s">
        <v>61</v>
      </c>
      <c r="C27" s="43" t="s">
        <v>119</v>
      </c>
      <c r="D27" s="43" t="s">
        <v>62</v>
      </c>
      <c r="E27" s="35" t="s">
        <v>73</v>
      </c>
      <c r="F27" s="35" t="s">
        <v>63</v>
      </c>
      <c r="G27" s="37" t="s">
        <v>34</v>
      </c>
      <c r="H27" s="37">
        <v>1</v>
      </c>
      <c r="I27" s="38">
        <v>45866</v>
      </c>
      <c r="J27" s="39">
        <v>45991</v>
      </c>
      <c r="K27" s="2">
        <f t="shared" si="0"/>
        <v>17.857142857142858</v>
      </c>
      <c r="L27" s="3">
        <v>0</v>
      </c>
      <c r="M27" s="4">
        <f t="shared" si="1"/>
        <v>0</v>
      </c>
      <c r="N27" s="5">
        <f t="shared" si="2"/>
        <v>0</v>
      </c>
      <c r="O27" s="6">
        <f t="shared" si="3"/>
        <v>0</v>
      </c>
      <c r="P27" s="6">
        <f t="shared" si="4"/>
        <v>0</v>
      </c>
      <c r="Q27" s="37" t="s">
        <v>64</v>
      </c>
      <c r="R27" s="40" t="s">
        <v>108</v>
      </c>
      <c r="S27" s="28" t="s">
        <v>92</v>
      </c>
      <c r="T27" s="28">
        <v>2023</v>
      </c>
    </row>
    <row r="28" spans="1:20" ht="213" customHeight="1" thickBot="1" x14ac:dyDescent="0.3">
      <c r="A28" s="27">
        <v>17</v>
      </c>
      <c r="B28" s="44" t="s">
        <v>65</v>
      </c>
      <c r="C28" s="43" t="s">
        <v>120</v>
      </c>
      <c r="D28" s="35" t="s">
        <v>66</v>
      </c>
      <c r="E28" s="35" t="s">
        <v>67</v>
      </c>
      <c r="F28" s="35" t="s">
        <v>68</v>
      </c>
      <c r="G28" s="37" t="s">
        <v>34</v>
      </c>
      <c r="H28" s="37">
        <v>1</v>
      </c>
      <c r="I28" s="38">
        <v>45866</v>
      </c>
      <c r="J28" s="39">
        <v>45991</v>
      </c>
      <c r="K28" s="2">
        <f t="shared" si="0"/>
        <v>17.857142857142858</v>
      </c>
      <c r="L28" s="3">
        <v>0</v>
      </c>
      <c r="M28" s="4">
        <f t="shared" si="1"/>
        <v>0</v>
      </c>
      <c r="N28" s="5">
        <f t="shared" si="2"/>
        <v>0</v>
      </c>
      <c r="O28" s="6">
        <f t="shared" si="3"/>
        <v>0</v>
      </c>
      <c r="P28" s="6">
        <f t="shared" si="4"/>
        <v>0</v>
      </c>
      <c r="Q28" s="37" t="s">
        <v>64</v>
      </c>
      <c r="R28" s="40" t="s">
        <v>108</v>
      </c>
      <c r="S28" s="28" t="s">
        <v>92</v>
      </c>
      <c r="T28" s="28">
        <v>2023</v>
      </c>
    </row>
    <row r="29" spans="1:20" ht="12" customHeight="1" thickBot="1" x14ac:dyDescent="0.3">
      <c r="B29" s="8"/>
      <c r="C29" s="9"/>
      <c r="D29" s="9"/>
      <c r="E29" s="9"/>
      <c r="F29" s="9"/>
      <c r="G29" s="9"/>
      <c r="H29" s="9"/>
      <c r="I29" s="9"/>
      <c r="J29" s="9"/>
      <c r="K29" s="9"/>
      <c r="L29" s="9"/>
      <c r="M29" s="10">
        <f>+AVERAGE(M12:M28)</f>
        <v>0</v>
      </c>
      <c r="N29" s="10"/>
      <c r="O29" s="11">
        <f>SUM(O12:O28)</f>
        <v>0</v>
      </c>
      <c r="P29" s="11">
        <f>SUM(P12:P28)</f>
        <v>0</v>
      </c>
      <c r="Q29" s="9"/>
      <c r="R29" s="9"/>
      <c r="S29" s="9"/>
      <c r="T29" s="9"/>
    </row>
    <row r="30" spans="1:20" ht="12" customHeight="1" x14ac:dyDescent="0.25">
      <c r="B30" s="13"/>
      <c r="C30" s="14"/>
      <c r="S30" s="15"/>
    </row>
    <row r="31" spans="1:20" ht="12" customHeight="1" thickBot="1" x14ac:dyDescent="0.3">
      <c r="B31" s="13"/>
      <c r="C31" s="14"/>
      <c r="S31" s="45"/>
    </row>
    <row r="32" spans="1:20" ht="12" customHeight="1" thickBot="1" x14ac:dyDescent="0.3">
      <c r="B32" s="13"/>
      <c r="C32" s="14"/>
      <c r="H32" s="49" t="s">
        <v>102</v>
      </c>
      <c r="I32" s="50"/>
      <c r="J32" s="50"/>
      <c r="K32" s="50"/>
      <c r="L32" s="50"/>
      <c r="M32" s="50"/>
      <c r="N32" s="51"/>
      <c r="S32" s="16"/>
    </row>
    <row r="33" spans="2:19" x14ac:dyDescent="0.25">
      <c r="B33" s="13"/>
      <c r="H33" s="17"/>
      <c r="I33" s="17"/>
      <c r="J33" s="17"/>
      <c r="K33" s="17"/>
      <c r="L33" s="17"/>
      <c r="M33" s="17"/>
      <c r="N33" s="18"/>
      <c r="S33" s="16"/>
    </row>
    <row r="34" spans="2:19" ht="15.75" thickBot="1" x14ac:dyDescent="0.3">
      <c r="B34" s="13"/>
      <c r="H34" s="19" t="s">
        <v>103</v>
      </c>
      <c r="I34" s="19"/>
      <c r="J34" s="19"/>
      <c r="K34" s="19"/>
      <c r="L34" s="19"/>
      <c r="M34" s="19"/>
      <c r="N34" s="18"/>
      <c r="S34" s="16"/>
    </row>
    <row r="35" spans="2:19" ht="15.75" thickBot="1" x14ac:dyDescent="0.3">
      <c r="B35" s="13"/>
      <c r="H35" s="54" t="s">
        <v>104</v>
      </c>
      <c r="I35" s="55"/>
      <c r="J35" s="55"/>
      <c r="K35" s="56"/>
      <c r="L35" s="20" t="s">
        <v>105</v>
      </c>
      <c r="M35" s="20"/>
      <c r="N35" s="21" t="e">
        <f>+O29/P29</f>
        <v>#DIV/0!</v>
      </c>
      <c r="S35" s="16"/>
    </row>
    <row r="36" spans="2:19" ht="15.75" thickBot="1" x14ac:dyDescent="0.3">
      <c r="B36" s="13"/>
      <c r="H36" s="54" t="s">
        <v>106</v>
      </c>
      <c r="I36" s="55"/>
      <c r="J36" s="55"/>
      <c r="K36" s="56"/>
      <c r="L36" s="20" t="s">
        <v>107</v>
      </c>
      <c r="M36" s="20"/>
      <c r="N36" s="22">
        <f>+M29</f>
        <v>0</v>
      </c>
      <c r="S36" s="16"/>
    </row>
    <row r="37" spans="2:19" ht="12" customHeight="1" x14ac:dyDescent="0.25">
      <c r="B37" s="13"/>
      <c r="S37" s="16"/>
    </row>
  </sheetData>
  <autoFilter ref="A11:T29" xr:uid="{00000000-0001-0000-0000-000000000000}"/>
  <mergeCells count="3">
    <mergeCell ref="B8:J8"/>
    <mergeCell ref="B9:J9"/>
    <mergeCell ref="H32:N32"/>
  </mergeCells>
  <pageMargins left="0.7" right="0.7" top="0.75" bottom="0.75" header="0.3" footer="0.3"/>
  <pageSetup orientation="portrait" verticalDpi="300" r:id="rId1"/>
  <headerFooter>
    <oddFooter>&amp;L&amp;1#&amp;"Calibri"&amp;10&amp;K000000Pública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CGR MINTIC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Lida Constanza Artunduaga Tovar</cp:lastModifiedBy>
  <cp:revision/>
  <dcterms:created xsi:type="dcterms:W3CDTF">2021-06-15T18:54:52Z</dcterms:created>
  <dcterms:modified xsi:type="dcterms:W3CDTF">2025-09-01T22:22:16Z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2022-06-07T15:26:40Z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1690756f-d42a-4644-80ae-a68ad36fe2d3</vt:lpwstr>
  </property>
  <property fmtid="{D5CDD505-2E9C-101B-9397-08002B2CF9AE}" pid="8" name="MSIP_Label_f8da2c01-e402-4fc9-beb9-bac87f3a3b75_ContentBits">
    <vt:lpwstr>2</vt:lpwstr>
  </property>
</Properties>
</file>