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defaultThemeVersion="166925"/>
  <mc:AlternateContent xmlns:mc="http://schemas.openxmlformats.org/markup-compatibility/2006">
    <mc:Choice Requires="x15">
      <x15ac:absPath xmlns:x15ac="http://schemas.microsoft.com/office/spreadsheetml/2010/11/ac" url="https://mintic.sharepoint.com/sites/GrupoPlaneacinEstratgica/Documentos compartidos/General/DOCUMENTOS GITPS/03 PES-PEI/2026/ARCHIVOS PUBLICADOS 2026/SEGUIMIENTO 1T 2026/"/>
    </mc:Choice>
  </mc:AlternateContent>
  <xr:revisionPtr revIDLastSave="28" documentId="8_{DC9F2730-FB83-44DA-BCEB-BEA340C86395}" xr6:coauthVersionLast="47" xr6:coauthVersionMax="47" xr10:uidLastSave="{3F84D0BE-2084-4029-85B9-2E80D0B5F9CD}"/>
  <bookViews>
    <workbookView xWindow="-108" yWindow="-108" windowWidth="23256" windowHeight="12456" xr2:uid="{F1E7537E-4AF2-4D62-93C6-76DEE9906BEF}"/>
  </bookViews>
  <sheets>
    <sheet name="SEGUIMIENTOS PEI 1T 2026" sheetId="1" r:id="rId1"/>
    <sheet name="conv" sheetId="2" r:id="rId2"/>
    <sheet name="hist modif" sheetId="3" r:id="rId3"/>
  </sheets>
  <externalReferences>
    <externalReference r:id="rId4"/>
    <externalReference r:id="rId5"/>
  </externalReferences>
  <definedNames>
    <definedName name="_xlnm._FilterDatabase" localSheetId="0" hidden="1">'SEGUIMIENTOS PEI 1T 2026'!$A$8:$BV$104</definedName>
    <definedName name="AF" localSheetId="0">#REF!</definedName>
    <definedName name="AF">#REF!</definedName>
    <definedName name="AFFFMM" localSheetId="0">#REF!</definedName>
    <definedName name="AFFFMM">#REF!</definedName>
    <definedName name="AFOCHO" localSheetId="0">#REF!</definedName>
    <definedName name="AFOCHO">#REF!</definedName>
    <definedName name="AFPONAL" localSheetId="0">#REF!</definedName>
    <definedName name="AFPONAL">#REF!</definedName>
    <definedName name="AI" localSheetId="0">#REF!</definedName>
    <definedName name="AI">#REF!</definedName>
    <definedName name="AMFFMM" localSheetId="0">#REF!</definedName>
    <definedName name="AMFFMM">#REF!</definedName>
    <definedName name="AMOCHO" localSheetId="0">#REF!</definedName>
    <definedName name="AMOCHO">#REF!</definedName>
    <definedName name="AMPONAL" localSheetId="0">#REF!</definedName>
    <definedName name="AMPONAL">#REF!</definedName>
    <definedName name="AMYC" localSheetId="0">#REF!</definedName>
    <definedName name="AMYC">#REF!</definedName>
    <definedName name="AMYM" localSheetId="0">#REF!</definedName>
    <definedName name="AMYM">#REF!</definedName>
    <definedName name="AP" localSheetId="0">#REF!</definedName>
    <definedName name="AP">#REF!</definedName>
    <definedName name="_xlnm.Print_Area" localSheetId="0">'SEGUIMIENTOS PEI 1T 2026'!$A$1:$BV$112</definedName>
    <definedName name="areas_f">[1]enunciados!$A$4:$A$9</definedName>
    <definedName name="AS" localSheetId="0">#REF!</definedName>
    <definedName name="AS">#REF!</definedName>
    <definedName name="B" localSheetId="0">#REF!</definedName>
    <definedName name="B">#REF!</definedName>
    <definedName name="CGI" localSheetId="0">#REF!</definedName>
    <definedName name="CGI">#REF!</definedName>
    <definedName name="CGMYC" localSheetId="0">#REF!</definedName>
    <definedName name="CGMYC">#REF!</definedName>
    <definedName name="CGMYM" localSheetId="0">#REF!</definedName>
    <definedName name="CGMYM">#REF!</definedName>
    <definedName name="CGS" localSheetId="0">#REF!</definedName>
    <definedName name="CGS">#REF!</definedName>
    <definedName name="EF" localSheetId="0">#REF!</definedName>
    <definedName name="EF">#REF!</definedName>
    <definedName name="EI" localSheetId="0">#REF!</definedName>
    <definedName name="EI">#REF!</definedName>
    <definedName name="EMYC" localSheetId="0">#REF!</definedName>
    <definedName name="EMYC">#REF!</definedName>
    <definedName name="EMYM" localSheetId="0">#REF!</definedName>
    <definedName name="EMYM">#REF!</definedName>
    <definedName name="EP" localSheetId="0">#REF!</definedName>
    <definedName name="EP">#REF!</definedName>
    <definedName name="ES" localSheetId="0">#REF!</definedName>
    <definedName name="ES">#REF!</definedName>
    <definedName name="FF" localSheetId="0">#REF!</definedName>
    <definedName name="FF">#REF!</definedName>
    <definedName name="FFMMAF" localSheetId="0">#REF!</definedName>
    <definedName name="FFMMAF">#REF!</definedName>
    <definedName name="FFMMAM" localSheetId="0">#REF!</definedName>
    <definedName name="FFMMAM">#REF!</definedName>
    <definedName name="FI" localSheetId="0">#REF!</definedName>
    <definedName name="FI">#REF!</definedName>
    <definedName name="FMYC" localSheetId="0">#REF!</definedName>
    <definedName name="FMYC">#REF!</definedName>
    <definedName name="FMYM" localSheetId="0">#REF!</definedName>
    <definedName name="FMYM">#REF!</definedName>
    <definedName name="FP" localSheetId="0">#REF!</definedName>
    <definedName name="FP">#REF!</definedName>
    <definedName name="FS" localSheetId="0">#REF!</definedName>
    <definedName name="FS">#REF!</definedName>
    <definedName name="GCH" localSheetId="0">#REF!</definedName>
    <definedName name="GCH">#REF!</definedName>
    <definedName name="GD" localSheetId="0">#REF!</definedName>
    <definedName name="GD">#REF!</definedName>
    <definedName name="i" localSheetId="0">#REF!</definedName>
    <definedName name="i">#REF!</definedName>
    <definedName name="in_001" localSheetId="0">#REF!</definedName>
    <definedName name="in_001">#REF!</definedName>
    <definedName name="ini_10" localSheetId="0">#REF!</definedName>
    <definedName name="ini_10">#REF!</definedName>
    <definedName name="ini_11" localSheetId="0">#REF!</definedName>
    <definedName name="ini_11">#REF!</definedName>
    <definedName name="ini_12" localSheetId="0">#REF!</definedName>
    <definedName name="ini_12">#REF!</definedName>
    <definedName name="ini_13" localSheetId="0">#REF!</definedName>
    <definedName name="ini_13">#REF!</definedName>
    <definedName name="ini_14" localSheetId="0">#REF!</definedName>
    <definedName name="ini_14">#REF!</definedName>
    <definedName name="ini_15" localSheetId="0">#REF!</definedName>
    <definedName name="ini_15">#REF!</definedName>
    <definedName name="ini_16" localSheetId="0">#REF!</definedName>
    <definedName name="ini_16">#REF!</definedName>
    <definedName name="ini_17" localSheetId="0">#REF!</definedName>
    <definedName name="ini_17">#REF!</definedName>
    <definedName name="ini_18" localSheetId="0">#REF!</definedName>
    <definedName name="ini_18">#REF!</definedName>
    <definedName name="ini_19" localSheetId="0">#REF!</definedName>
    <definedName name="ini_19">#REF!</definedName>
    <definedName name="ini_2" localSheetId="0">#REF!</definedName>
    <definedName name="ini_2">#REF!</definedName>
    <definedName name="ini_20" localSheetId="0">#REF!</definedName>
    <definedName name="ini_20">#REF!</definedName>
    <definedName name="ini_21" localSheetId="0">#REF!</definedName>
    <definedName name="ini_21">#REF!</definedName>
    <definedName name="ini_22" localSheetId="0">#REF!</definedName>
    <definedName name="ini_22">#REF!</definedName>
    <definedName name="ini_23" localSheetId="0">#REF!</definedName>
    <definedName name="ini_23">#REF!</definedName>
    <definedName name="ini_24" localSheetId="0">#REF!</definedName>
    <definedName name="ini_24">#REF!</definedName>
    <definedName name="ini_25" localSheetId="0">#REF!</definedName>
    <definedName name="ini_25">#REF!</definedName>
    <definedName name="ini_26" localSheetId="0">#REF!</definedName>
    <definedName name="ini_26">#REF!</definedName>
    <definedName name="ini_27" localSheetId="0">#REF!</definedName>
    <definedName name="ini_27">#REF!</definedName>
    <definedName name="ini_28" localSheetId="0">#REF!</definedName>
    <definedName name="ini_28">#REF!</definedName>
    <definedName name="ini_29" localSheetId="0">#REF!</definedName>
    <definedName name="ini_29">#REF!</definedName>
    <definedName name="ini_3" localSheetId="0">#REF!</definedName>
    <definedName name="ini_3">#REF!</definedName>
    <definedName name="ini_30" localSheetId="0">#REF!</definedName>
    <definedName name="ini_30">#REF!</definedName>
    <definedName name="ini_31" localSheetId="0">#REF!</definedName>
    <definedName name="ini_31">#REF!</definedName>
    <definedName name="ini_32" localSheetId="0">#REF!</definedName>
    <definedName name="ini_32">#REF!</definedName>
    <definedName name="ini_33" localSheetId="0">#REF!</definedName>
    <definedName name="ini_33">#REF!</definedName>
    <definedName name="ini_34" localSheetId="0">#REF!</definedName>
    <definedName name="ini_34">#REF!</definedName>
    <definedName name="ini_35" localSheetId="0">#REF!</definedName>
    <definedName name="ini_35">#REF!</definedName>
    <definedName name="ini_36" localSheetId="0">#REF!</definedName>
    <definedName name="ini_36">#REF!</definedName>
    <definedName name="ini_37" localSheetId="0">#REF!</definedName>
    <definedName name="ini_37">#REF!</definedName>
    <definedName name="ini_38" localSheetId="0">#REF!</definedName>
    <definedName name="ini_38">#REF!</definedName>
    <definedName name="ini_39" localSheetId="0">#REF!</definedName>
    <definedName name="ini_39">#REF!</definedName>
    <definedName name="ini_4" localSheetId="0">#REF!</definedName>
    <definedName name="ini_4">#REF!</definedName>
    <definedName name="ini_40" localSheetId="0">#REF!</definedName>
    <definedName name="ini_40">#REF!</definedName>
    <definedName name="ini_41" localSheetId="0">#REF!</definedName>
    <definedName name="ini_41">#REF!</definedName>
    <definedName name="ini_42" localSheetId="0">#REF!</definedName>
    <definedName name="ini_42">#REF!</definedName>
    <definedName name="ini_43" localSheetId="0">#REF!</definedName>
    <definedName name="ini_43">#REF!</definedName>
    <definedName name="ini_44" localSheetId="0">#REF!</definedName>
    <definedName name="ini_44">#REF!</definedName>
    <definedName name="ini_45" localSheetId="0">#REF!</definedName>
    <definedName name="ini_45">#REF!</definedName>
    <definedName name="ini_46" localSheetId="0">#REF!</definedName>
    <definedName name="ini_46">#REF!</definedName>
    <definedName name="ini_47" localSheetId="0">#REF!</definedName>
    <definedName name="ini_47">#REF!</definedName>
    <definedName name="ini_48" localSheetId="0">#REF!</definedName>
    <definedName name="ini_48">#REF!</definedName>
    <definedName name="ini_49" localSheetId="0">#REF!</definedName>
    <definedName name="ini_49">#REF!</definedName>
    <definedName name="ini_5" localSheetId="0">#REF!</definedName>
    <definedName name="ini_5">#REF!</definedName>
    <definedName name="ini_50" localSheetId="0">#REF!</definedName>
    <definedName name="ini_50">#REF!</definedName>
    <definedName name="ini_51" localSheetId="0">#REF!</definedName>
    <definedName name="ini_51">#REF!</definedName>
    <definedName name="ini_52" localSheetId="0">#REF!</definedName>
    <definedName name="ini_52">#REF!</definedName>
    <definedName name="ini_53" localSheetId="0">#REF!</definedName>
    <definedName name="ini_53">#REF!</definedName>
    <definedName name="ini_54" localSheetId="0">#REF!</definedName>
    <definedName name="ini_54">#REF!</definedName>
    <definedName name="ini_55" localSheetId="0">#REF!</definedName>
    <definedName name="ini_55">#REF!</definedName>
    <definedName name="ini_56" localSheetId="0">#REF!</definedName>
    <definedName name="ini_56">#REF!</definedName>
    <definedName name="ini_57" localSheetId="0">#REF!</definedName>
    <definedName name="ini_57">#REF!</definedName>
    <definedName name="ini_58" localSheetId="0">#REF!</definedName>
    <definedName name="ini_58">#REF!</definedName>
    <definedName name="ini_59" localSheetId="0">#REF!</definedName>
    <definedName name="ini_59">#REF!</definedName>
    <definedName name="ini_6" localSheetId="0">#REF!</definedName>
    <definedName name="ini_6">#REF!</definedName>
    <definedName name="ini_60" localSheetId="0">#REF!</definedName>
    <definedName name="ini_60">#REF!</definedName>
    <definedName name="ini_61" localSheetId="0">#REF!</definedName>
    <definedName name="ini_61">#REF!</definedName>
    <definedName name="ini_62" localSheetId="0">#REF!</definedName>
    <definedName name="ini_62">#REF!</definedName>
    <definedName name="ini_63" localSheetId="0">#REF!</definedName>
    <definedName name="ini_63">#REF!</definedName>
    <definedName name="ini_64" localSheetId="0">#REF!</definedName>
    <definedName name="ini_64">#REF!</definedName>
    <definedName name="ini_65" localSheetId="0">#REF!</definedName>
    <definedName name="ini_65">#REF!</definedName>
    <definedName name="ini_66" localSheetId="0">#REF!</definedName>
    <definedName name="ini_66">#REF!</definedName>
    <definedName name="ini_67" localSheetId="0">#REF!</definedName>
    <definedName name="ini_67">#REF!</definedName>
    <definedName name="ini_68" localSheetId="0">#REF!</definedName>
    <definedName name="ini_68">#REF!</definedName>
    <definedName name="ini_69" localSheetId="0">#REF!</definedName>
    <definedName name="ini_69">#REF!</definedName>
    <definedName name="ini_7" localSheetId="0">#REF!</definedName>
    <definedName name="ini_7">#REF!</definedName>
    <definedName name="ini_70" localSheetId="0">#REF!</definedName>
    <definedName name="ini_70">#REF!</definedName>
    <definedName name="ini_71" localSheetId="0">#REF!</definedName>
    <definedName name="ini_71">#REF!</definedName>
    <definedName name="ini_72" localSheetId="0">#REF!</definedName>
    <definedName name="ini_72">#REF!</definedName>
    <definedName name="ini_73" localSheetId="0">#REF!</definedName>
    <definedName name="ini_73">#REF!</definedName>
    <definedName name="ini_74" localSheetId="0">#REF!</definedName>
    <definedName name="ini_74">#REF!</definedName>
    <definedName name="ini_75" localSheetId="0">#REF!</definedName>
    <definedName name="ini_75">#REF!</definedName>
    <definedName name="ini_76" localSheetId="0">#REF!</definedName>
    <definedName name="ini_76">#REF!</definedName>
    <definedName name="ini_77" localSheetId="0">#REF!</definedName>
    <definedName name="ini_77">#REF!</definedName>
    <definedName name="ini_78" localSheetId="0">#REF!</definedName>
    <definedName name="ini_78">#REF!</definedName>
    <definedName name="ini_79" localSheetId="0">#REF!</definedName>
    <definedName name="ini_79">#REF!</definedName>
    <definedName name="ini_8" localSheetId="0">#REF!</definedName>
    <definedName name="ini_8">#REF!</definedName>
    <definedName name="ini_80" localSheetId="0">#REF!</definedName>
    <definedName name="ini_80">#REF!</definedName>
    <definedName name="ini_81" localSheetId="0">#REF!</definedName>
    <definedName name="ini_81">#REF!</definedName>
    <definedName name="ini_82" localSheetId="0">#REF!</definedName>
    <definedName name="ini_82">#REF!</definedName>
    <definedName name="ini_83" localSheetId="0">#REF!</definedName>
    <definedName name="ini_83">#REF!</definedName>
    <definedName name="ini_84" localSheetId="0">#REF!</definedName>
    <definedName name="ini_84">#REF!</definedName>
    <definedName name="ini_85" localSheetId="0">#REF!</definedName>
    <definedName name="ini_85">#REF!</definedName>
    <definedName name="ini_86" localSheetId="0">#REF!</definedName>
    <definedName name="ini_86">#REF!</definedName>
    <definedName name="ini_87" localSheetId="0">#REF!</definedName>
    <definedName name="ini_87">#REF!</definedName>
    <definedName name="ini_88" localSheetId="0">#REF!</definedName>
    <definedName name="ini_88">#REF!</definedName>
    <definedName name="ini_89" localSheetId="0">#REF!</definedName>
    <definedName name="ini_89">#REF!</definedName>
    <definedName name="ini_9" localSheetId="0">#REF!</definedName>
    <definedName name="ini_9">#REF!</definedName>
    <definedName name="ini_90" localSheetId="0">#REF!</definedName>
    <definedName name="ini_90">#REF!</definedName>
    <definedName name="ini_91" localSheetId="0">#REF!</definedName>
    <definedName name="ini_91">#REF!</definedName>
    <definedName name="ini_92" localSheetId="0">#REF!</definedName>
    <definedName name="ini_92">#REF!</definedName>
    <definedName name="ini_93" localSheetId="0">#REF!</definedName>
    <definedName name="ini_93">#REF!</definedName>
    <definedName name="inter" localSheetId="0">#REF!</definedName>
    <definedName name="inter">#REF!</definedName>
    <definedName name="J" localSheetId="0">#REF!</definedName>
    <definedName name="J">#REF!</definedName>
    <definedName name="L" localSheetId="0">#REF!</definedName>
    <definedName name="L">#REF!</definedName>
    <definedName name="MATRIZ" localSheetId="0">#REF!</definedName>
    <definedName name="MATRIZ">#REF!</definedName>
    <definedName name="MetasOb1" localSheetId="0">#REF!</definedName>
    <definedName name="MetasOb1">#REF!</definedName>
    <definedName name="MetasOb2" localSheetId="0">#REF!</definedName>
    <definedName name="MetasOb2">#REF!</definedName>
    <definedName name="MetasOb3" localSheetId="0">#REF!</definedName>
    <definedName name="MetasOb3">#REF!</definedName>
    <definedName name="MetasOb4" localSheetId="0">#REF!</definedName>
    <definedName name="MetasOb4">#REF!</definedName>
    <definedName name="MetasOb5" localSheetId="0">#REF!</definedName>
    <definedName name="MetasOb5">#REF!</definedName>
    <definedName name="MetasOb6" localSheetId="0">#REF!</definedName>
    <definedName name="MetasOb6">#REF!</definedName>
    <definedName name="MetasOb7" localSheetId="0">#REF!</definedName>
    <definedName name="MetasOb7">#REF!</definedName>
    <definedName name="MetasOb8" localSheetId="0">#REF!</definedName>
    <definedName name="MetasOb8">#REF!</definedName>
    <definedName name="MetasOb9" localSheetId="0">#REF!</definedName>
    <definedName name="MetasOb9">#REF!</definedName>
    <definedName name="MSC" localSheetId="0">#REF!</definedName>
    <definedName name="MSC">#REF!</definedName>
    <definedName name="Objetivos" localSheetId="0">#REF!</definedName>
    <definedName name="Objetivos">#REF!</definedName>
    <definedName name="oficina" localSheetId="0">#REF!</definedName>
    <definedName name="oficina">#REF!</definedName>
    <definedName name="PC" localSheetId="0">#REF!</definedName>
    <definedName name="PC">#REF!</definedName>
    <definedName name="PI" localSheetId="0">#REF!</definedName>
    <definedName name="PI">#REF!</definedName>
    <definedName name="PIC" localSheetId="0">#REF!</definedName>
    <definedName name="PIC">#REF!</definedName>
    <definedName name="PMYC" localSheetId="0">#REF!</definedName>
    <definedName name="PMYC">#REF!</definedName>
    <definedName name="PONAL" localSheetId="0">#REF!</definedName>
    <definedName name="PONAL">#REF!</definedName>
    <definedName name="PONALAF" localSheetId="0">#REF!</definedName>
    <definedName name="PONALAF">#REF!</definedName>
    <definedName name="PONALAF2" localSheetId="0">#REF!</definedName>
    <definedName name="PONALAF2">#REF!</definedName>
    <definedName name="PONALAM" localSheetId="0">#REF!</definedName>
    <definedName name="PONALAM">#REF!</definedName>
    <definedName name="PP" localSheetId="0">#REF!</definedName>
    <definedName name="PP">#REF!</definedName>
    <definedName name="prensa" localSheetId="0">#REF!</definedName>
    <definedName name="prensa">#REF!</definedName>
    <definedName name="PS" localSheetId="0">#REF!</definedName>
    <definedName name="PS">#REF!</definedName>
    <definedName name="qwer" localSheetId="0">#REF!</definedName>
    <definedName name="qwer">#REF!</definedName>
    <definedName name="S" localSheetId="0">#REF!</definedName>
    <definedName name="S">#REF!</definedName>
    <definedName name="SO" localSheetId="0">#REF!</definedName>
    <definedName name="SO">#REF!</definedName>
    <definedName name="TICs" localSheetId="0">#REF!</definedName>
    <definedName name="TICs">#REF!</definedName>
    <definedName name="tipos">[2]Hoja1!$D$7:$D$9</definedName>
    <definedName name="_xlnm.Print_Titles" localSheetId="0">'SEGUIMIENTOS PEI 1T 2026'!$1:$8</definedName>
    <definedName name="v.total">#N/A</definedName>
    <definedName name="xxxxxxx" localSheetId="0">#REF!</definedName>
    <definedName name="xxxxxx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BG99" i="1" l="1"/>
  <c r="BS99" i="1" s="1"/>
  <c r="BG104" i="1"/>
  <c r="BF104" i="1"/>
  <c r="BG103" i="1"/>
  <c r="BF103" i="1"/>
  <c r="BR101" i="1"/>
  <c r="BG101" i="1"/>
  <c r="BF101" i="1"/>
  <c r="BR99" i="1"/>
  <c r="BG98" i="1"/>
  <c r="BF98" i="1"/>
  <c r="BG97" i="1"/>
  <c r="BG96" i="1"/>
  <c r="BF96" i="1"/>
  <c r="BG95" i="1"/>
  <c r="BF95" i="1"/>
  <c r="BG94" i="1"/>
  <c r="BF94" i="1"/>
  <c r="BR93" i="1"/>
  <c r="BG93" i="1"/>
  <c r="BF93" i="1"/>
  <c r="BG92" i="1"/>
  <c r="BF92" i="1"/>
  <c r="BG91" i="1"/>
  <c r="BF91" i="1"/>
  <c r="BR90" i="1"/>
  <c r="BG90" i="1"/>
  <c r="BF90" i="1"/>
  <c r="BG89" i="1"/>
  <c r="BF89" i="1"/>
  <c r="BR88" i="1"/>
  <c r="BG88" i="1"/>
  <c r="BS88" i="1" s="1"/>
  <c r="BF88" i="1"/>
  <c r="BR87" i="1"/>
  <c r="BG87" i="1"/>
  <c r="BS87" i="1" s="1"/>
  <c r="BF87" i="1"/>
  <c r="BR86" i="1"/>
  <c r="BG86" i="1"/>
  <c r="BF86" i="1"/>
  <c r="BR82" i="1"/>
  <c r="BG82" i="1"/>
  <c r="BF82" i="1"/>
  <c r="BR81" i="1"/>
  <c r="BG81" i="1"/>
  <c r="BS81" i="1" s="1"/>
  <c r="BF81" i="1"/>
  <c r="BR80" i="1"/>
  <c r="BG80" i="1"/>
  <c r="BS80" i="1" s="1"/>
  <c r="BF80" i="1"/>
  <c r="BG79" i="1"/>
  <c r="BF79" i="1"/>
  <c r="BG78" i="1"/>
  <c r="BR77" i="1"/>
  <c r="BG77" i="1"/>
  <c r="BS77" i="1" s="1"/>
  <c r="BF77" i="1"/>
  <c r="BG76" i="1"/>
  <c r="BF76" i="1"/>
  <c r="BG75" i="1"/>
  <c r="BF75" i="1"/>
  <c r="BR74" i="1"/>
  <c r="BG74" i="1"/>
  <c r="BS74" i="1" s="1"/>
  <c r="BF74" i="1"/>
  <c r="BR73" i="1"/>
  <c r="BG73" i="1"/>
  <c r="BS73" i="1" s="1"/>
  <c r="BF73" i="1"/>
  <c r="BR72" i="1"/>
  <c r="BG72" i="1"/>
  <c r="BS72" i="1" s="1"/>
  <c r="BF72" i="1"/>
  <c r="BR71" i="1"/>
  <c r="BG71" i="1"/>
  <c r="BF71" i="1"/>
  <c r="BR70" i="1"/>
  <c r="BG70" i="1"/>
  <c r="BF70" i="1"/>
  <c r="BR69" i="1"/>
  <c r="BG69" i="1"/>
  <c r="BS69" i="1" s="1"/>
  <c r="BF69" i="1"/>
  <c r="BG64" i="1"/>
  <c r="BF64" i="1"/>
  <c r="BG63" i="1"/>
  <c r="BF63" i="1"/>
  <c r="BG62" i="1"/>
  <c r="BF62" i="1"/>
  <c r="BG61" i="1"/>
  <c r="BF61" i="1"/>
  <c r="BR60" i="1"/>
  <c r="BG60" i="1"/>
  <c r="BF60" i="1"/>
  <c r="BR59" i="1"/>
  <c r="BG59" i="1"/>
  <c r="BF59" i="1"/>
  <c r="BR58" i="1"/>
  <c r="BG58" i="1"/>
  <c r="BF58" i="1"/>
  <c r="BR57" i="1"/>
  <c r="BG57" i="1"/>
  <c r="BF57" i="1"/>
  <c r="BR56" i="1"/>
  <c r="BG56" i="1"/>
  <c r="BF56" i="1"/>
  <c r="BR55" i="1"/>
  <c r="BG55" i="1"/>
  <c r="BF55" i="1"/>
  <c r="BG54" i="1"/>
  <c r="BF54" i="1"/>
  <c r="BR53" i="1"/>
  <c r="BG53" i="1"/>
  <c r="BS53" i="1" s="1"/>
  <c r="BF53" i="1"/>
  <c r="BR52" i="1"/>
  <c r="BG52" i="1"/>
  <c r="BF52" i="1"/>
  <c r="BR50" i="1"/>
  <c r="BG50" i="1"/>
  <c r="BS50" i="1" s="1"/>
  <c r="BF50" i="1"/>
  <c r="BG49" i="1"/>
  <c r="BS49" i="1" s="1"/>
  <c r="BF49" i="1"/>
  <c r="AV49" i="1"/>
  <c r="BG48" i="1"/>
  <c r="BB48" i="1"/>
  <c r="AZ48" i="1"/>
  <c r="BF48" i="1" s="1"/>
  <c r="BG47" i="1"/>
  <c r="BF47" i="1"/>
  <c r="BG46" i="1"/>
  <c r="BF46" i="1"/>
  <c r="BR45" i="1"/>
  <c r="BG45" i="1"/>
  <c r="BS45" i="1" s="1"/>
  <c r="BF45" i="1"/>
  <c r="BR43" i="1"/>
  <c r="BG43" i="1"/>
  <c r="BF43" i="1"/>
  <c r="BR42" i="1"/>
  <c r="BG42" i="1"/>
  <c r="BF42" i="1"/>
  <c r="BR41" i="1"/>
  <c r="BG41" i="1"/>
  <c r="BF41" i="1"/>
  <c r="BR40" i="1"/>
  <c r="BG40" i="1"/>
  <c r="BF40" i="1"/>
  <c r="BR39" i="1"/>
  <c r="BG39" i="1"/>
  <c r="BF39" i="1"/>
  <c r="BG38" i="1"/>
  <c r="BS38" i="1" s="1"/>
  <c r="BF38" i="1"/>
  <c r="AV38" i="1"/>
  <c r="BR37" i="1"/>
  <c r="BG37" i="1"/>
  <c r="BS37" i="1" s="1"/>
  <c r="BB37" i="1"/>
  <c r="AX37" i="1"/>
  <c r="BF37" i="1" s="1"/>
  <c r="BG36" i="1"/>
  <c r="BF36" i="1"/>
  <c r="BR35" i="1"/>
  <c r="BG35" i="1"/>
  <c r="BS35" i="1" s="1"/>
  <c r="BF35" i="1"/>
  <c r="BR34" i="1"/>
  <c r="BG34" i="1"/>
  <c r="BS34" i="1" s="1"/>
  <c r="BF34" i="1"/>
  <c r="BG33" i="1"/>
  <c r="BG32" i="1"/>
  <c r="BF32" i="1"/>
  <c r="BR31" i="1"/>
  <c r="BG31" i="1"/>
  <c r="BF31" i="1"/>
  <c r="BG30" i="1"/>
  <c r="BS30" i="1" s="1"/>
  <c r="BF30" i="1"/>
  <c r="AV30" i="1"/>
  <c r="BR29" i="1"/>
  <c r="BG29" i="1"/>
  <c r="BS29" i="1" s="1"/>
  <c r="BF29" i="1"/>
  <c r="BG28" i="1"/>
  <c r="BS28" i="1" s="1"/>
  <c r="BF28" i="1"/>
  <c r="BR28" i="1" s="1"/>
  <c r="BR27" i="1"/>
  <c r="BG27" i="1"/>
  <c r="BS27" i="1" s="1"/>
  <c r="BF27" i="1"/>
  <c r="BG26" i="1"/>
  <c r="BF26" i="1"/>
  <c r="BG25" i="1"/>
  <c r="BF25" i="1"/>
  <c r="BG24" i="1"/>
  <c r="BS24" i="1" s="1"/>
  <c r="BF24" i="1"/>
  <c r="AV24" i="1"/>
  <c r="BG23" i="1"/>
  <c r="BF23" i="1"/>
  <c r="BR22" i="1"/>
  <c r="BG22" i="1"/>
  <c r="BS22" i="1" s="1"/>
  <c r="BF22" i="1"/>
  <c r="BR21" i="1"/>
  <c r="BG21" i="1"/>
  <c r="BS21" i="1" s="1"/>
  <c r="BF21" i="1"/>
  <c r="BG18" i="1"/>
  <c r="BF18" i="1"/>
  <c r="BR18" i="1" s="1"/>
  <c r="BG17" i="1"/>
  <c r="BF17" i="1"/>
  <c r="BG16" i="1"/>
  <c r="BS16" i="1" s="1"/>
  <c r="AX16" i="1"/>
  <c r="BF16" i="1" s="1"/>
  <c r="BG15" i="1"/>
  <c r="BF15" i="1"/>
  <c r="BR15" i="1" s="1"/>
  <c r="BG14" i="1"/>
  <c r="BF14" i="1"/>
  <c r="BG13" i="1"/>
  <c r="BS13" i="1" s="1"/>
  <c r="BF13" i="1"/>
  <c r="BG12" i="1"/>
  <c r="BF12" i="1"/>
  <c r="BR12" i="1" s="1"/>
  <c r="BR11" i="1"/>
  <c r="BG11" i="1"/>
  <c r="BS11" i="1" s="1"/>
  <c r="BF11" i="1"/>
  <c r="BR10" i="1"/>
  <c r="BG10" i="1"/>
  <c r="BF10" i="1"/>
  <c r="BR9" i="1"/>
  <c r="BG9" i="1"/>
  <c r="BS9" i="1" s="1"/>
  <c r="BF9" i="1"/>
  <c r="Q7" i="1"/>
  <c r="P7" i="1"/>
  <c r="BS10" i="1" l="1"/>
  <c r="BS52" i="1"/>
  <c r="BS71" i="1"/>
  <c r="BS12" i="1"/>
  <c r="BS86" i="1"/>
  <c r="BS70" i="1"/>
  <c r="BS82" i="1"/>
  <c r="BS90" i="1"/>
  <c r="BS15" i="1"/>
  <c r="BS39" i="1"/>
  <c r="BS40" i="1"/>
  <c r="BS41" i="1"/>
  <c r="BS42" i="1"/>
  <c r="BS43" i="1"/>
  <c r="BS93" i="1"/>
  <c r="BS101" i="1"/>
  <c r="BS31" i="1"/>
  <c r="BS55" i="1"/>
  <c r="BS56" i="1"/>
  <c r="BS57" i="1"/>
  <c r="BS58" i="1"/>
  <c r="BS59" i="1"/>
  <c r="BS60" i="1"/>
  <c r="BS18" i="1"/>
  <c r="BS10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Carolina</author>
    <author>tc={B6645D2D-015D-4EB9-A734-B7EF763C1A3A}</author>
    <author>tc={DF663E96-931F-4D9A-B2C1-D7DBE69C4F46}</author>
    <author>Angie Katherine Otalora Ochoa</author>
    <author>CAROLINA</author>
    <author>tc={58FFD7A3-FD9F-4A21-94B9-13BC11D161A4}</author>
    <author>tc={4DA56B93-62DD-45EC-8681-E015A4F8DDA0}</author>
    <author>tc={0736F7AE-C5F4-420E-B768-0A805B4289EA}</author>
  </authors>
  <commentList>
    <comment ref="U8" authorId="0" shapeId="0" xr:uid="{84DE4E4B-85BF-4762-B8CF-488203F2C351}">
      <text>
        <r>
          <rPr>
            <sz val="11"/>
            <color theme="1"/>
            <rFont val="Calibri"/>
            <family val="2"/>
            <scheme val="minor"/>
          </rPr>
          <t>Carolina:
para completar y revisar una vez se tengan las hv de los indicadores</t>
        </r>
      </text>
    </comment>
    <comment ref="AW8" authorId="1" shapeId="0" xr:uid="{B6645D2D-015D-4EB9-A734-B7EF763C1A3A}">
      <text>
        <t>[Threaded comment]
Your version of Excel allows you to read this threaded comment; however, any edits to it will get removed if the file is opened in a newer version of Excel. Learn more: https://go.microsoft.com/fwlink/?linkid=870924
Comment:
    Seleccionar de la lista desplegable la opción que se ajuste a lo requerido</t>
      </text>
    </comment>
    <comment ref="AV9" authorId="2" shapeId="0" xr:uid="{DF663E96-931F-4D9A-B2C1-D7DBE69C4F46}">
      <text>
        <t>[Threaded comment]
Your version of Excel allows you to read this threaded comment; however, any edits to it will get removed if the file is opened in a newer version of Excel. Learn more: https://go.microsoft.com/fwlink/?linkid=870924
Comment:
    El 18 de marzo se solicita desde el area modificacion pasando de 2000 a 4311, esta pendiente oficializacion en plan de accion</t>
      </text>
    </comment>
    <comment ref="AE15" authorId="3" shapeId="0" xr:uid="{497925AA-CD75-4066-9D8D-8A13A2ECA429}">
      <text>
        <r>
          <rPr>
            <sz val="11"/>
            <color theme="1"/>
            <rFont val="Calibri"/>
            <family val="2"/>
            <scheme val="minor"/>
          </rPr>
          <t xml:space="preserve">Angie Katherine Otalora Ochoa:
Registrar </t>
        </r>
      </text>
    </comment>
    <comment ref="J20" authorId="4" shapeId="0" xr:uid="{4675A89B-7C7D-4A12-A13D-1B30C9B28EC3}">
      <text>
        <r>
          <rPr>
            <sz val="11"/>
            <color theme="1"/>
            <rFont val="Calibri"/>
            <family val="2"/>
            <scheme val="minor"/>
          </rPr>
          <t>CAROLINA:
TRASLADO DE RECURSOS EN TRAMITE</t>
        </r>
      </text>
    </comment>
    <comment ref="AV48" authorId="5" shapeId="0" xr:uid="{58FFD7A3-FD9F-4A21-94B9-13BC11D161A4}">
      <text>
        <t>[Threaded comment]
Your version of Excel allows you to read this threaded comment; however, any edits to it will get removed if the file is opened in a newer version of Excel. Learn more: https://go.microsoft.com/fwlink/?linkid=870924
Comment:
    Son 5000 para la vigencia peroen mi excel voy a tener en cuenta el tema de la tipologia “capacidad y se indluye la linea base y serian 32822</t>
      </text>
    </comment>
    <comment ref="AY53" authorId="6" shapeId="0" xr:uid="{4DA56B93-62DD-45EC-8681-E015A4F8DDA0}">
      <text>
        <t>[Threaded comment]
Your version of Excel allows you to read this threaded comment; however, any edits to it will get removed if the file is opened in a newer version of Excel. Learn more: https://go.microsoft.com/fwlink/?linkid=870924
Comment:
    SE INCLUYEN 3000 EN LA PROGRAMACIO QUE SON LOS QUE CORRESPONDEN AL SOBRECUMPLIMIENTO DEL MES DE DICIEMBRE DE 2025, ESTO SOLO EN PES DADO QUE PLAN DE ACCION ES ANUAL Y PES CUATRIENIAL</t>
      </text>
    </comment>
    <comment ref="AZ53" authorId="7" shapeId="0" xr:uid="{0736F7AE-C5F4-420E-B768-0A805B4289EA}">
      <text>
        <t>[Threaded comment]
Your version of Excel allows you to read this threaded comment; however, any edits to it will get removed if the file is opened in a newer version of Excel. Learn more: https://go.microsoft.com/fwlink/?linkid=870924
Comment:
    SE INCLUYEN 3000 EN LA PROGRAMACIO QUE SON LOS QUE CORRESPONDEN AL SOBRECUMPLIMIENTO DEL MES DE DICIEMBRE DE 2025, ESTO SOLO EN PES DADO QUE PLAN DE ACCION ES ANUAL Y PES CUATRIENIAL</t>
      </text>
    </comment>
  </commentList>
</comments>
</file>

<file path=xl/sharedStrings.xml><?xml version="1.0" encoding="utf-8"?>
<sst xmlns="http://schemas.openxmlformats.org/spreadsheetml/2006/main" count="2446" uniqueCount="1273">
  <si>
    <t>Bases PND
(Transformaciones)</t>
  </si>
  <si>
    <t>Catalizadores-Componentes PND</t>
  </si>
  <si>
    <t>Enfonque</t>
  </si>
  <si>
    <t>Línea estratégica / Dimensión MIG</t>
  </si>
  <si>
    <t>Iniciativa</t>
  </si>
  <si>
    <t>Objetivo Iniciativa</t>
  </si>
  <si>
    <t>Política de Gestión y Desempeño Institucional</t>
  </si>
  <si>
    <t>Objetivo de Desarrollo Sostenible (ODS)</t>
  </si>
  <si>
    <t>Proceso MIG</t>
  </si>
  <si>
    <t>Apropiación 2023</t>
  </si>
  <si>
    <t>EJECUCION 2023</t>
  </si>
  <si>
    <t>Apropiación 2024</t>
  </si>
  <si>
    <t xml:space="preserve">EJECUCION 2024 </t>
  </si>
  <si>
    <t>Apropiación 2025</t>
  </si>
  <si>
    <t>EJECUCION 2025</t>
  </si>
  <si>
    <t>Apropiación 2026</t>
  </si>
  <si>
    <t>EJECUCION 2026</t>
  </si>
  <si>
    <t xml:space="preserve">Proyecto Fuente de Recursos </t>
  </si>
  <si>
    <t>Producto de la Iniciativa</t>
  </si>
  <si>
    <t>Indicador de la Iniciativa</t>
  </si>
  <si>
    <t>Tipo de acumulación (Tipologia)</t>
  </si>
  <si>
    <t xml:space="preserve">Línea Base </t>
  </si>
  <si>
    <t>Línea Base 2024</t>
  </si>
  <si>
    <t>BREVE DESCRIPCION DEL INDICADOR</t>
  </si>
  <si>
    <t>FORMULA DE MEDICION DEL INDICADOR</t>
  </si>
  <si>
    <t>Meta 2023</t>
  </si>
  <si>
    <t>CIERRE EJECUCION META 2023</t>
  </si>
  <si>
    <t>Meta 2024</t>
  </si>
  <si>
    <t>CIERRE EJECUCION META 2024</t>
  </si>
  <si>
    <t>Meta 2025</t>
  </si>
  <si>
    <t>reporte de avance  cuantitativo 1T_2025</t>
  </si>
  <si>
    <t>reporte de avance  cuantitativo  2T_2025</t>
  </si>
  <si>
    <t>reporte de avance cuantitativo 3T_2025</t>
  </si>
  <si>
    <t>reporte de avance cuantitativo 4T_2025</t>
  </si>
  <si>
    <t>Avance Acumulado 2025 (AA+AB+AD)</t>
  </si>
  <si>
    <t>CIERRE EJECUCION META 2025</t>
  </si>
  <si>
    <t>REZAGO (cuantitativo) 2026 (CUANDO APLIQUE)</t>
  </si>
  <si>
    <t>AVANCE CUALITATIVO 1T</t>
  </si>
  <si>
    <t>JUSTIFICACION DEL RETRASO Y OBSERVACIONES  1T</t>
  </si>
  <si>
    <t>AVANCE CUALITATIVO 2T</t>
  </si>
  <si>
    <t>JUSTIFICACION DEL RETRASO Y OBSERVACIONES  2T</t>
  </si>
  <si>
    <t>AVANCE CUALITATIVO 3T</t>
  </si>
  <si>
    <t>JUSTIFICACION DEL RETRASO Y OBSERVACIONES  3T</t>
  </si>
  <si>
    <t>AVANCE CUALITATIVO ACUMULADO A 31 DE DICIEMBRE DE 2025_4T</t>
  </si>
  <si>
    <t>RESUMEN CORTO AVANCE ACUMULADO EN TODA LA VIGENCIA</t>
  </si>
  <si>
    <t>JUSTIFICACION DE INCUMPLIMIENTO (REZAGO PARA 2026)  O SOBRECUMPLIMIENTO</t>
  </si>
  <si>
    <t>LINK SOPORTES/EVIDENCIAS</t>
  </si>
  <si>
    <t>meta 2026</t>
  </si>
  <si>
    <t>PERIODICIDAD DE MEDICION</t>
  </si>
  <si>
    <t>VALOR PROGRAMADO 1T 2026</t>
  </si>
  <si>
    <t>AVANCE EJECUTADO 1T 2026</t>
  </si>
  <si>
    <t>VALOR PROGRAMADO 2T 2026</t>
  </si>
  <si>
    <t>AVANCE EJECUTADO 2T 2026</t>
  </si>
  <si>
    <t>VALOR PROGRAMADO 3T 2026</t>
  </si>
  <si>
    <t>AVANCE EJECUTADO 3T 2026</t>
  </si>
  <si>
    <t>VALOR PROGRAMADO 4T 2026</t>
  </si>
  <si>
    <t>AVANCE EJECUTADO 4T 2026</t>
  </si>
  <si>
    <t>TOTAL PROGRAMADO 2026</t>
  </si>
  <si>
    <t>TOTAL AVANCE ACUMULADO 2026</t>
  </si>
  <si>
    <t>AVANCE CUALITATIVO 1T 2026</t>
  </si>
  <si>
    <t>JUSTIFICACION DEL RETRASO Y OBSERVACIONES  1T 2026</t>
  </si>
  <si>
    <t>AVANCE CUALITATIVO 2T 2026</t>
  </si>
  <si>
    <t>JUSTIFICACION DEL RETRASO Y OBSERVACIONES  2T 2026</t>
  </si>
  <si>
    <t>AVANCE CUALITATIVO 3T 2026</t>
  </si>
  <si>
    <t>JUSTIFICACION DEL RETRASO Y OBSERVACIONES  3T 2026</t>
  </si>
  <si>
    <t>AVANCE CUALITATIVO ACUMULADO A 31 DE DICIEMBRE DE2026_4T</t>
  </si>
  <si>
    <t>JUSTIFICACION DE INCUMPLIMIENTO O SOBRECUMPLIMIENTO</t>
  </si>
  <si>
    <t>Meta Cuatrienio</t>
  </si>
  <si>
    <t>Avance meta cuatrienio</t>
  </si>
  <si>
    <t>Dependencia Responsable</t>
  </si>
  <si>
    <t>COLUMNA PARA FILTRAR POR DEPENDENCIA</t>
  </si>
  <si>
    <t xml:space="preserve">Código iniciativa </t>
  </si>
  <si>
    <t>Seguridad Humana y Justicia Social</t>
  </si>
  <si>
    <t>Conectividad digital para cambiar vidas</t>
  </si>
  <si>
    <t>1. Enfoque Estratégico</t>
  </si>
  <si>
    <t>1.1 Conectividad reduccion de la Brecha digital y la Pobreza</t>
  </si>
  <si>
    <t>Supervisión Inteligente</t>
  </si>
  <si>
    <t>Realizar los ejercicios de verificación de las obligaciones de los operadores de telecomunicaciones y postales bajo una supervisión inteligente basada en ciencias de datos.</t>
  </si>
  <si>
    <t>01. Planeación Institucional.</t>
  </si>
  <si>
    <t>N/A</t>
  </si>
  <si>
    <t xml:space="preserve">Vigilancia, Inspección, y Control </t>
  </si>
  <si>
    <t xml:space="preserve">Transformación del modelo de vigilancia, inspección y control del sector tic desde 2024/Fortalecimiento y modernización del modelo de Inspección, Vigilancia y Control del sector TIC. Nacional 2023 </t>
  </si>
  <si>
    <t>Documentos de inspección y vigilancia</t>
  </si>
  <si>
    <t>Verificaciones
realizadas bajo el
enfoque de riesgo a los
PRST y Operadores
Postales.</t>
  </si>
  <si>
    <t>Acumulado</t>
  </si>
  <si>
    <t xml:space="preserve">Se busca con el indicador identificar el número de verificaciones realizadas </t>
  </si>
  <si>
    <t xml:space="preserve">Sumatoria de las verificaciones realizadas </t>
  </si>
  <si>
    <t>Para el primer trimestre de 2025, se realizaron 224 verificaciones frente al cumplimiento de obligaciones a cargo de los PRST y Operadores Postales.</t>
  </si>
  <si>
    <t>No aplica retraso teniendo en cuenta que la programación del indicador PES esta en linea con la programación de Clarity y su periodicidad de reporte es trimestral, siendo este:  
1: 226
2:1.356
3:2.127
4:1.194</t>
  </si>
  <si>
    <t>Para el segundo trimestre de 2025, se realizaron 1.173 verificaciones frente al cumplimiento de obligaciones a cargo de los PRST y Operadores Postales</t>
  </si>
  <si>
    <t xml:space="preserve">El retraso presentado en la ejecución de las verificaciones programadas para el segundo trimestre atiende principalmente a la coyuntura relacionada con recursos, personal y contratación. </t>
  </si>
  <si>
    <t>Para el tercer trimestre de 2025, se realizaron 2.391 verificaciones frente al cumplimiento de obligaciones a cargo de los PRST y Operadores Postales</t>
  </si>
  <si>
    <t>El indicador no presenta retraso en su ejecución.</t>
  </si>
  <si>
    <t>Para el cuarto trimestre de 2025, se realizaron 1.325 verificaciones frente al cumplimiento de obligaciones a cargo de los PRST y Operadores Postales</t>
  </si>
  <si>
    <t>Al cierre de la vigencia, la meta alcanzó un total de 5.113 verificaciones al cumplimiento de obligaciones a cargo de los PRST y Operadores Postales, superando con ello la meta programada.</t>
  </si>
  <si>
    <t>El sobrecumplimiento atiende al cumplimiento del rezago presentado en la vigencia 2024 asi como el resultado del aumento en el ritmo de ejecución de las verificaciones  al inicialmente previsto, esto en parte dado por la incorporacción de herramientas tecnologicas las cuales permitieron acelerar dicho proceso</t>
  </si>
  <si>
    <t>https://mintic.sharepoint.com/:b:/r/Dir_Vigilancia_Control/Clarity%202025/2025%20Informe%20consolidado-%20Clarity.pdf?csf=1&amp;web=1&amp;e=UBVDC2</t>
  </si>
  <si>
    <t>TRIMESTRAL</t>
  </si>
  <si>
    <t>Para el primer trimestre de 2026, se realizaron 834 verificaciones frente al cumplimiento de obligaciones a cargo de los PRST y Operadores Postales</t>
  </si>
  <si>
    <t xml:space="preserve">No aplica retraso </t>
  </si>
  <si>
    <t xml:space="preserve">2.3 Dirección de Vigilancia, Inspección y Control </t>
  </si>
  <si>
    <t>E1-L1-1000</t>
  </si>
  <si>
    <t>Trámites realizados que
impactan la gestión de
las actuaciones
administrativas.</t>
  </si>
  <si>
    <t xml:space="preserve">Se busca con el indicador controlar la gestión de las actuaciones administrativas dentro de los plazos del proceso administrativo sancionatorio en cumplimiento de las funciones de la dirección </t>
  </si>
  <si>
    <t xml:space="preserve">sumatoria de tramites administrativos adelantados que se atendieron dentro de los términos legalmente establecidos  </t>
  </si>
  <si>
    <t xml:space="preserve">Para el primer trimestre se adelantaron un total de 1.557 actuaciones administrativas de las 1.310 programadas,  dentro de los terminos legalmente establecidos, superando con ello la programación de los tramites administrativos a resolver y mostrando con ello la  eficiencia en los resultados obtenidos para el periodo  </t>
  </si>
  <si>
    <t>No aplica retraso teniendo en cuenta que la programación del indicador PES esta en linea con la programación de Clarity, la cual es: 
1T:1.310
2T:1.540
3T:1.140
4T:980</t>
  </si>
  <si>
    <t>En el segundo trimestre se adelantaron 1.716 actuaciones administrativas dentro de los términos legalmente establecidos, este sobrecumplimiento se da debió a la priorización de esfuerzos, buscando adelantar la gestión de informes e investigaciones con fecha de caducidad cercana</t>
  </si>
  <si>
    <t>Para el tercer trimestre se adelantaron 1.271 actuaciones administrativas dentro de los términos legalmente establecidos, este sobrecumplimiento se da debió a la priorización de esfuerzos, buscando adelantar la gestión de informes e investigaciones con fecha de caducidad cercana</t>
  </si>
  <si>
    <t>Para el cuarto trimestre se adelantaron 1.689 actuaciones administrativas dentro de los términos legalmente establecidos, este sobrecumplimiento se da debió a la priorización de esfuerzos, buscando adelantar la gestión de informes e investigaciones con fecha de caducidad cercana</t>
  </si>
  <si>
    <t>Al cierre de vigencia se lograron 6.233 actuaciones administrativasdentro de los terminos legalmente establecidos.</t>
  </si>
  <si>
    <t>Al cierre de vigencia se lograron 6.233 actuaciones administrativas de las 4.970 programadas, este sobrecumplimiento atiende a la priorizacion de investigaciones con fechas de caducidad cercana</t>
  </si>
  <si>
    <t xml:space="preserve">Para el primer trimestre se adelantaron un total de 497 actuaciones administrativas de las 368 programadas,  dentro de los terminos legalmente establecidos, superando con ello la programación de los tramites administrativos a resolver y mostrando con ello la  eficiencia en los resultados obtenidos para el periodo.  </t>
  </si>
  <si>
    <t>Es preciso indicar que el sobrecumplimiento de la meta propuesta está dada por la contigencia presentada en la SIA, en el cual se ha dado prioridad a la investigaciones que presentan caducidad cercana.</t>
  </si>
  <si>
    <t>Servicio de información actualizado</t>
  </si>
  <si>
    <t>Herramientas
tecnológicas mejoradas,
desarrolladas y/o
actualizadas para la
verificación y control del
cumplimiento de
obligaciones a cargo de
los PRST.</t>
  </si>
  <si>
    <t>flujo</t>
  </si>
  <si>
    <t xml:space="preserve">Se busca con el indicador realizar seguimiento al avance en la implementación de mejoras en las herramientas tecnologicas implementadas </t>
  </si>
  <si>
    <t xml:space="preserve">Un sistema actualizado y mejorado </t>
  </si>
  <si>
    <t xml:space="preserve">Durante el primer trimestre se adelanto todo el proceso de planeación para adelantar el proceso de contratación con el proveedor Tes-America, logrando el 19 de marzo radicar ante la Subdirección de Gestión Contractual el proceso de contratación </t>
  </si>
  <si>
    <t xml:space="preserve">No Aplica </t>
  </si>
  <si>
    <t>Para el segundo trimestre se suscribe contrato entre el Ministerio- Fondo Único de Tecnologías de la Información y las Comunicaciones y 1) Tes-América Andina S.A.S  (acta de inicio del 05/05/2025), así como con 2) Información Localizadas S.A.S a través del Acuerdo Marco de Precios CCE 241-AMP-2021 ( acta de inicio del 12/05/2025), esto con el fin de mejorar, desarrollar y/o actualizar las herramientas tecnológicas que apoyan la ejecución de las verificaciones  y con ello el control del cumplimiento de las obligaciones a cargo de los PRST.</t>
  </si>
  <si>
    <t>No aplica retraso</t>
  </si>
  <si>
    <t>Para el tercer trimestre, se continua con normalidad la ejecución de los contratos No. 1248 de 2025  y la Orden de Compra No. 145698, todo ello con miras a mejorar, desarrollar y/o actualizar las herramientas tecnológicas que apoyan la ejecución de las verificaciones  y con ello el control del cumplimiento de las obligaciones a cargo de los PRST.</t>
  </si>
  <si>
    <t>Para el cuarto trimestre se continua con normalidad la ejecución de los contratos No. 1248 de 2025  y la Orden de Compra No. 145698, todo ello con miras a mejorar, desarrollar y/o actualizar las herramientas tecnológicas que apoyan la ejecución de las verificaciones  y con ello el control del cumplimiento de las obligaciones a cargo de los PRST.</t>
  </si>
  <si>
    <t>A lo largo de la vigencia 2025 se dio continuidad a la ejecución de los contratos suscritos con el fin de mejorar, desarrollar y/o actualizar las herramientas tecnológicas que apoyan la ejecución de las verificaciones  y con ello el control del cumplimiento de las obligaciones a cargo de los PRST, esta situación se ve reflejada en gran medida en el sobrecumplimiento frente a la ejecución de las verificaciones programadas.</t>
  </si>
  <si>
    <t>https://mintic.sharepoint.com/:f:/r/Dir_Vigilancia_Control/Clarity%202025/Proceso%20de%20Contrataci%C3%B3n-%20Herramientas%20tecnol%C3%B3gicas?csf=1&amp;web=1&amp;e=DfKjxu</t>
  </si>
  <si>
    <t>ANUAL</t>
  </si>
  <si>
    <t>REPORTE PROGRAMADO PARA EL 4T</t>
  </si>
  <si>
    <t>Catalizador:  Conectividad digital para cambiar vidas</t>
  </si>
  <si>
    <t xml:space="preserve">Ampliación Programa de Telecomunicaciones Sociales Nacional </t>
  </si>
  <si>
    <t>Garantizar la culminación del despliegue de la red de alta velocidad y la oferta de conectividad asociada, conforme lo previsto en el Documento CONPES 3769 de 2013.</t>
  </si>
  <si>
    <t>9.c. Aumentar de forma significativa el acceso a la tecnología de la información y las comunicaciones y esforzarse por facilitar el acceso universal y asequible a Internet en los países menos adelantados a más tardar en 2020 (Mintic-Líder).</t>
  </si>
  <si>
    <t>Acceso a las TIC</t>
  </si>
  <si>
    <t>Ampliación programa de telecomunicaciones sociales nacional</t>
  </si>
  <si>
    <t xml:space="preserve">  Servicio de acceso y uso de Tecnologías de la Información y las Comunicaciones</t>
  </si>
  <si>
    <t>Municipios/Áreas no
municipalizadas
(AMN) en operación
Proyecto Alta
Velocidad</t>
  </si>
  <si>
    <t>El indicador mencionado describe el esfuerzo por llevar acceso a Internet a 29 municipios y 18 áreas no municipalizadas en 11 departamentos de un país, abarcando las regiones de Amazonía, Orinoquía y el Pacífico chocoano. Este proyecto busca mejorar la conectividad en áreas rurales y remotas, lo que puede contribuir al desarrollo económico, educativo y social de estas regiones al facilitar el acceso a información, servicios en línea y oportunidades de comunicación. La iniciativa apunta a reducir la brecha digital y promover la inclusión digital en áreas que históricamente han tenido acceso limitado a la tecnología y la conectividad.</t>
  </si>
  <si>
    <t>Sumatoria de Municipios/ ANM en Operación</t>
  </si>
  <si>
    <t xml:space="preserve">Respecto al proyecto Nacional de Alta Velocidad, de los 47 AMN establecidos en la meta, ha se había entregado 36 y se instaló en el ANM Yavaraté, su zona wifi y dos hogares conectados con tecnología de microonda.
</t>
  </si>
  <si>
    <t>Sobre los municipios restantes, estamos en un proceso de presunto incumplimiento con el contratista ANDIRED.</t>
  </si>
  <si>
    <t>Respecto al proyecto Nacional de Alta Velocidad, de los 37 AMN establecidos en la meta, ya se tienen 36 en operación y se instaló en el ANM de Yavaraté, (1 zona wifi y dos hogares conectados) con tecnología de microonda, sin embargo esta instalación aún no está aprobada.</t>
  </si>
  <si>
    <t>Con respecto al municipio de Yabaraté, aunque esta instalado el servicio, se está a la espera de subsanación de frecuencias por parte del Contratista, por tanto, aun no se puede reportar como aprobado</t>
  </si>
  <si>
    <t>Respecto al proyecto Nacional de Alta Velocidad, de los 37 AMN establecidos en la meta, ya se tienen 36 en operación y se instaló en el ANM de Yavaraté, (1 zona wifi y dos hogares conectados) con tecnología de microonda, sin embargo esta instalación aún no está aprobada</t>
  </si>
  <si>
    <t>Con respecto al municipio faltante, aunque esta instalado el servicio, en este momentos el contratista no está realizando o adelantando mas acciones técnicas para aprobarlo, dado que esta en curso un presunto incumplimiento y en el momento las audiencias fueron paradas por parte del tribunal, se espera pronto el reinicio.</t>
  </si>
  <si>
    <t>Respecto al proyecto Nacional de Alta Velocidad, de los 37 areas no municipalizadas- ANM establecidas en la meta, ya se tienen 36 en operación y se instaló 1 en Yavaraté, con tecnología de microonda, sin embargo esta instalación no logró quedar aprobada.</t>
  </si>
  <si>
    <t>Respecto al proyecto Nacional de Alta Velocidad, de los 37 Areas no municipalizadas- ANM establecidos en la meta, ya se tienen 36 en operación y se instaló en Yavaraté, con tecnología de microonda, sin embargo esta instalación no quedó aprobada, porque el proyecto entró en un presunto incumplimiento.</t>
  </si>
  <si>
    <t>Con respecto al municipio faltante, aunque está instalado el servicio, en este momento el contratista no está realizando o adelantando mas acciones técnicas para aprobarlo, dado que se encuentra en curso un presunto incumplimiento y en el momento las audiencias fueron detenidas por parte del tribunal, debido a la vacancia judicial, las mismas reiniciarán en enero de 2026.</t>
  </si>
  <si>
    <t>https://mintic-my.sharepoint.com/:f:/g/personal/acbonilla_mintic_gov_co/IgCcoV561EZOTJzLUrAra3XEAZqs40xu-0xTYInzhwUP6fo?email=esierram%40mintic.gov.co&amp;e=8YmmCi</t>
  </si>
  <si>
    <t>Respecto al proyecto Nacional de Alta Velocidad, de los 37 areas no municipalizadas- ANM establecidas en la meta, ya se tienen 36 en operación, se realizo la prorroga y adición  del contrato de  interventoria conforme la aprobación de las vigencias futuras</t>
  </si>
  <si>
    <t>se instaló 1 en Yavaraté, con tecnología de microonda, sin embargo esta instalación no logró quedar aprobada teniendo presente que se inicio el tramite de presunción de incumplimiento lo que conllevo al sometimiento al tribunal de arbitramento de la cual se esta en espera de la desición</t>
  </si>
  <si>
    <t>https://mintic-my.sharepoint.com/:f:/g/personal/esierram_mintic_gov_co/IgAw1LOIt_cIQIc17JupKNYjAWt3BpSCJUi8QDqEGY8J2Ag</t>
  </si>
  <si>
    <t xml:space="preserve">2.1 Dirección de Infraestructura </t>
  </si>
  <si>
    <t>E1-L1-2000</t>
  </si>
  <si>
    <t>Municipios/Áreas no
municipalizadas
(AMN) en operación
Proyecto Alta
Velocidad (INDICADOR DE REZAGO)</t>
  </si>
  <si>
    <t xml:space="preserve">No se presetan avance </t>
  </si>
  <si>
    <t>Teniendo presente que se inicio el tramite de presunción de incumplimiento lo que conllevo al sometimiento al tribunal de arbitramento de la cual se esta en espera de la desición en virtud de la continuidad del convenio</t>
  </si>
  <si>
    <t>Municipios conectados en Operación Proyecto Fibra Óptica</t>
  </si>
  <si>
    <t>stock</t>
  </si>
  <si>
    <t>Este indicador describe un proyecto que busca beneficiar a 788 municipios en Colombia mediante el despliegue de una red de alta velocidad para la prestación de servicios de telecomunicaciones. Esta iniciativa tiene como objetivo principal mejorar la infraestructura de comunicaciones en diversas áreas del país, lo que puede impulsar el desarrollo económico, social y tecnológico. Al proporcionar acceso a una red de alta velocidad, se facilita la conectividad digital, promoviendo así el acceso a servicios en línea, educación a distancia, telemedicina, oportunidades de negocio y otras formas de interacción digital. Este proyecto contribuye a cerrar la brecha digital y a fomentar la inclusión digital en Colombia.</t>
  </si>
  <si>
    <t>Sumatoria de municipios en operación</t>
  </si>
  <si>
    <t xml:space="preserve">Se tienen los 788 municipios instalados y en operación </t>
  </si>
  <si>
    <t>No aplica</t>
  </si>
  <si>
    <t>Se tienen los 788 municipios instalados. El proyecto se encuentra en fase de operación.</t>
  </si>
  <si>
    <t>El proyecto en la vigencia presentó el cumplimiento en la instalación de los 788 municipios del alcance, en la vigencia 2025 se encontraba ya en fase de Operación</t>
  </si>
  <si>
    <t>A la fecha se continua con la prestación del servicio en 787 municipios, se realizo la prorroga y adición  del contrato de  interventoria conforme la aprobación de las vigencias futuras</t>
  </si>
  <si>
    <t>El municipio pendiente se debe al Evento  de Fuerza Mayor No. 20 radicado mediante comunicado PNFO-DIRINFRA-UTFO-345-2026  No. 262040298, asociado al municipio de López de Micay, previamente suspendido y reconocido, con vigencia desde el 1 de febrero hasta el 30 de abril de 2026.</t>
  </si>
  <si>
    <t>Masificación de Accesos</t>
  </si>
  <si>
    <t>Contribuir al cierre de la brecha digital mediante el despliegue de accesos de última milla en condiciones asequibles</t>
  </si>
  <si>
    <t>Desarrollo masificación acceso a internet nacional</t>
  </si>
  <si>
    <t>Servicio de conexiones a redes de acceso</t>
  </si>
  <si>
    <t xml:space="preserve"> Hogares Conectados a internet fijo en operación</t>
  </si>
  <si>
    <t xml:space="preserve">
Este indicador destaca un proyecto diseñado para promover condiciones de asequibilidad en 87 municipios del país. Esto se logrará mediante la aplicación de tarifas accesibles, manteniendo los precios previamente establecidos, y utilizando un esquema de focalización orientado por el Sistema de Identificación de Beneficiarios (SISBEN IV). El objetivo principal es garantizar que los servicios de telecomunicaciones sean accesibles para todos, especialmente para aquellos en situaciones económicas desfavorables. Este enfoque busca asegurar que incluso las comunidades con recursos limitados puedan acceder a las ventajas de la conectividad digital, promoviendo así la inclusión social y el desarrollo equitativo.</t>
  </si>
  <si>
    <t>Sumatoria de accesos a Internet en Hogares en operación</t>
  </si>
  <si>
    <t>El avance de los hogares conectados a marzo 31 de 2025 representa la suma de los accesos que se lograron con la implementación de los proyectos de Líneas de Fomento I, Líneas de fomento II y Conectividad en entes territoriales Atlántico y Norte de Santander</t>
  </si>
  <si>
    <t>El avance de los hogares conectados a junio 30 de 2025 representa la suma de los accesos que se lograron con la implementación de los proyectos de Líneas de Fomento I, Líneas de fomento II, comunidades de conectividad y entes territoriales (Boyacá, Mompox, Caldas, Atlantico y Nte de Santander)</t>
  </si>
  <si>
    <t>El avance de los hogares conectados a septiembre 30 de 2025 representa la suma de los accesos que se lograron con la implementación de los proyectos de Líneas de Fomento I, Líneas de fomento II, comunidades de conectividad,conectividad para cambiar vidas y entes territoriales (Boyacá, Mompox, Pueblos Palafitos, Caldas, Vaupes, Valle del Cauca, Atlántico y Nte. Santander)</t>
  </si>
  <si>
    <t>El avance de los hogares conectados a diciembre 31 de 2025 representa la suma de los accesos que se lograron con la implementación de los proyectos de Líneas de Fomento I,  II y III, comunidades de conectividad,conectividad para cambiar vidas y entes territoriales.</t>
  </si>
  <si>
    <t>A lo largo de la vigencia, se presentó avance de instalación en hogares, representado en la suma de los accesos que se lograron con la implementación de los proyectos de Líneas de Fomento I, II y III, comunidades de conectividad,conectividad para cambiar vidas y entes territoriales.</t>
  </si>
  <si>
    <t>El rezago corresponde a entes territoriales incluyendo catatumbo, debido a que los desembolsos de los convenios 2024, se realizaron hasta 2025, de igual manera algunos convenios presentaron eventos de fuerza mayor que generaron modificación de los cronogramas de instalación. Respecto al proyecto lineas de fomento 1, el Contratista IDEALOGIC con 2,010 hogares, fue objeto de finalización anticipada. Por su parte el proyecto comunidades de conectividad presentó avance menor de instalaciones, donde los PBS indicaron que las causas atribuibles a dichos se retrasos se deben a factores ajenos, como lo son climáticos, de orden público, cortes de energía, modificaciones de Juntas de internet y nacionalización de equipos.</t>
  </si>
  <si>
    <t>A la fecha se logrado la instalación y puesta de servicio a 246.987 hogares en el marco de los siguientes proyectos:
- Conectividad para Cambiar Vidas AE2, AE4 y AE5: 87.508
-Linea de fomento 1.0: 19.407
-Linea de fomento 2.0: 55.008
-Linea de fomento 3.0: 226
- Comunidades de conectiviadd hogares: 84.838</t>
  </si>
  <si>
    <t>Los retrasos principalmente se deben en el caso del proyecto de conectivida para cambiar vidas por la disminución en el número de hogares por ajustes técnicos derivados de la validación de campo y del diseño de la red debido a la densidad de la vegetación, visibilidad entre el nodo de conexión y la vivienda. 
En el caso del proyectos de comunidades de conectividad los diferentes entes territoriales han manifestado demoras en instalaciones y la necesidad de prorroga en los plazos es asi como se tramito la prorroga del convenio 1403-2024 hasta el 31 de mayo de 2026.</t>
  </si>
  <si>
    <t>E1-L1-3000</t>
  </si>
  <si>
    <t xml:space="preserve"> Hogares Conectados a internet fijo en operación INDICADOR DE REZAGO)</t>
  </si>
  <si>
    <t>A la fecha se logrado la instalación y puesta de servicio a 26,264 hogares en el marco de los siguientes proyectos:
- Conectividad para Cambiar Vidas AE2, AE4 y AE5: 5.221
-Linea de fomento 3.0: 2.026
- Comunidades de conectiviadd hogares: 19.017</t>
  </si>
  <si>
    <t>Los retrasos principalmente se deben en el caso del proyecto de conectivida para cambiar vidas por la disminución en el número de hogares por ajustes técnicos derivados de la validación de campo y del diseño de la red debido a la densidad de la vegetación, visibilidad entre el nodo de conexión y la vivienda.
Linea de fomento 3 se tramito la  Resolución 00516 de 2025 donde se prorrogó el plazo de instalación de los accesos, así como la ejecución y vigencia de la Resolución 00285 de  2025 y en el caso del proyectos de comunidades de conectividad los diferentes entes territoriales han manifestado demoras en instalaciones y la necesidad de prorroga en los plazos es asi como se tramito la prorroga del convenio 1403-2024 hasta el 31 de mayo de 2026.</t>
  </si>
  <si>
    <t>Implementación Soluciones de Acceso Comunitario a las Tecnologías de la Información y las Comunicaciones Nacional</t>
  </si>
  <si>
    <t>Garantizar las condiciones para la universalización del acceso a Internet en Zonas rurales</t>
  </si>
  <si>
    <t>Implementación soluciones de acceso comunitario a las tecnologías de la información y las comunicaciones nacional</t>
  </si>
  <si>
    <t xml:space="preserve">Centros Digitales en Operación </t>
  </si>
  <si>
    <t>Centros Digitales Instalados y en Operación</t>
  </si>
  <si>
    <t xml:space="preserve">
El indicador describe un proyecto cuyo propósito es promover la inclusión digital en zonas rurales ofreciendo acceso público a Internet en 14,057 centros poblados distribuidos en los 32 departamentos del país. Esta iniciativa busca cerrar la brecha digital proporcionando a las comunidades rurales herramientas para acceder a la información, educación en línea, servicios gubernamentales y oportunidades económicas disponibles en el mundo digital. Al dotar a estas áreas con acceso a Internet, se busca fomentar el desarrollo socioeconómico y mejorar la calidad de vida de quienes residen en zonas rurales, contribuyendo así a una mayor equidad y desarrollo nacional.</t>
  </si>
  <si>
    <t>Sumatoria de Centros digitales rurales y Zonas digitales urbanas en operación</t>
  </si>
  <si>
    <t xml:space="preserve">
El avance reportado de 13.477 centros corresponde a 7468 de la Región A, con cumplimiento de requisitos y en operación. Así mismo, para la Región B se tienen 6009 centros digitales que se encuentran en operación y los 580 restantes. </t>
  </si>
  <si>
    <t xml:space="preserve"> De los 580 centros restantes 570 se encuentran en etapa de instalación y puesta servicio, los 10 restantes se encuentran en planeación. </t>
  </si>
  <si>
    <t>Avance centros: 13980
A la fecha, la ejecución del proyecto en la Región A presenta un avance del 100% con 7.468 Centros Digitales en Operación.
Al corte de junio, la ejecución del proyecto en la Región B es de 6.512 Centros Digitales en Operación</t>
  </si>
  <si>
    <t>77 Centros digitales de la región B, se encuentran en fase de Instalación y Puesta en Servicio, con posterior entrada en operación, una vez sean aprobados por la interventoría.</t>
  </si>
  <si>
    <t>Avance centros: 14057
En la Región A presenta un avance del 100% de los Centros Digitales en Operación  7468
 en la Región B, se presenta un avance del 100% de centros instalados en la linea base establecida al inicio del contrato. 6589</t>
  </si>
  <si>
    <t>En el cuarto trimestre no se presentó avance, dado que la meta se cumplió en el tercer trrimestre</t>
  </si>
  <si>
    <t>En la vigencia  se presentó avance en entros de: 14057
En la Región A presenta un avance del 100% de los Centros Digitales en Operación  7468
 En la Región B, se presenta un avance del 100% de centros instalados según la linea base establecida al inicio del contrato. 6589</t>
  </si>
  <si>
    <t>En la Región A presenta un avance del 100% de los Centros Digitales en Operación  7468
 En la Región B, se presenta un avance del 100% de centros instalados según la linea base establecida al inicio del contrato. 6589</t>
  </si>
  <si>
    <t xml:space="preserve">A la fecha no se han presentado retrasos en la instalación y puesta en servicio de los centros </t>
  </si>
  <si>
    <t>E1-L1-4000</t>
  </si>
  <si>
    <t>Zonas de acceso público a internet</t>
  </si>
  <si>
    <t>Soluciones de acceso comunitario a internet</t>
  </si>
  <si>
    <t>El indicador abarca tres proyectos: Zonas Comunitarias para la Paz, Centros de Conectividad y Centros Integrales de Servicios Digitales. Estos proyectos tienen como objetivo facilitar el acceso a servicios digitales en comunidades diversas. Las Zonas Comunitarias para la Paz buscan promover la paz y la reconciliación al proporcionar espacios donde las comunidades pueden acceder a servicios digitales y participar en actividades comunitarias. Los Centros de Conectividad buscan mejorar la conectividad proporcionando acceso a Internet en áreas remotas o desatendidas. Por último, los Centros Integrales de Servicios Digitales ofrecen una amplia gama de servicios digitales, como capacitación en tecnología, acceso a Internet y asistencia en trámites gubernamentales, con el objetivo de promover la inclusión digital y el desarrollo comunitario. Estos proyectos combinados buscan impulsar el acceso equitativo a la tecnología y los servicios digitales en diversas comunidades.</t>
  </si>
  <si>
    <t xml:space="preserve">Soluciones de acceso comunitario en operación </t>
  </si>
  <si>
    <t xml:space="preserve">Del proyecto de Centros Digitales se tienen 13.477 en operación y 1.211 Zonas Comunitarias para la Paz en operación. </t>
  </si>
  <si>
    <t>Con respecto a las 1.211 Instituciones educativas en fase de operación a la fecha. Durante el mes de marzo la interventoría efectúo visitas de verificación a 21 nuevas sedes educativas cuyas instalaciones fueron aprobadas e iniciaran operación el 01 de abril. Con respeto a las 22 instituciones educativas cuya instalación se encontraba rezagada en el departamento de Arauca por eventos de fuerza mayor, se está avanzando de acuerdo con el cronograma propuesto por el contratista, se tienen ya instaladas 11 las cuales están en proceso de verificación por parte del interventor. Se espera que las 1262 ZCP que conforman el proyecto se encuentren completamente operativas el 01 de mayo.</t>
  </si>
  <si>
    <t>Al corte se tienen 1363 accesos comunitarios, correspondientes a ZCP, entes territoriales y Centros IA.</t>
  </si>
  <si>
    <t>Sobre los acceso pendientes, se está trabajando en la instalacion y aprobación, sobre ZCP ya se cuenta con los 1262 Accesos aprobados, 1 centro IA y 100 zonas en entes territoriales.</t>
  </si>
  <si>
    <t>Al corte se tienen 1455 accesos comunitarios, correspondientes a: ZCP, entes territoriales incluyendo catatumbo y 1 Centros IA, adicionalmente 14057 centros digitales</t>
  </si>
  <si>
    <t>Al corte se tienen 1697 accesos comunitarios, correspondientes a: ZCP, entes territoriales incluyendo catatumbo y 1 Centros IA, adicionalmente 14057 centros digitales, para un total de 15.754</t>
  </si>
  <si>
    <t>En la vigencia se presentó 15,754 accesos cumunitarios, correspondiente a: centros digitales, ZCP, entes territoriales y los Centros IA</t>
  </si>
  <si>
    <t>A la fecha se logrado la instalación y puesta de servicio de 1.808 zonas en el marco de los siguientes proyectos:
- Zonas comunitarias para la paz: 1.359
- Comunidades de conectiviadd zonas: 434
- Soluciones instaladas Entes Territoriales - Escuelas: 15</t>
  </si>
  <si>
    <t>Para el caso de Zonas comunitarias para la paz, INRED a cargo de la región Sur A actualizó las pólizas a finales de marzo por lo cual sólo pudo iniciar instalaciones en abril. Y para la región Norte B por temas de requerimientos de grupos armados, las instalaciones y las visitas de verificación por parte de la interventoría se han visto afectadas
Comunidades de conectividad y soluciones instaladas Entes Terriroriales - Escuelas, los entes manifestaron  retrasos los cuales estan construendo la solicitud de modificación de los convenios en ejecución</t>
  </si>
  <si>
    <t xml:space="preserve">1.090 puntos de conectividad </t>
  </si>
  <si>
    <t>cumplido en la vigencia 2023</t>
  </si>
  <si>
    <t>meta cumplida vigencia 2023</t>
  </si>
  <si>
    <t>1.3. EDUCACION DIGITAL</t>
  </si>
  <si>
    <t>Apoyo financiero a Computadores para Educar (CPE)</t>
  </si>
  <si>
    <t>Realizar el Traslado de recursos y seguimiento a la ejecución  financiera destinada a la actividad para el desarrollo misional de Computadores para Educar CPE (Resolución de Transferencia).</t>
  </si>
  <si>
    <t xml:space="preserve">Apoyo financiero para el programa computadores para educar </t>
  </si>
  <si>
    <t>Recursos financieros desembolsados</t>
  </si>
  <si>
    <t>Porcentaje de recursos desembolsados de acuerdo con la programación realizados</t>
  </si>
  <si>
    <t>NA</t>
  </si>
  <si>
    <t>Los recursos en rezago por ejecutar, correspondiente a: $94,410,622,168, fueron ejecutados asi: $86.341.491,927 se ejecutaron mediante una reserva por falta de PAC, ya desembolsada, y los recursos restantes correspondientes a $8.069.130.241 fueron reintegrados al FUTIC, debido a ahorros en el proceso de contratación. Para una ejecución del 100% de los recursos en rezago 2024</t>
  </si>
  <si>
    <t>El convenio se prorrogó a 30 de junio de 2025, y ya cuenta con la ejecucion al 100% de todos los recursos.</t>
  </si>
  <si>
    <t>Ya se cuenta con la ejecución del 100% de los recursos en rezago 2024</t>
  </si>
  <si>
    <t>El convenio 1309 de 2014, ya cuenta con la ejecución del 100% de los recursos en rezago 2024 y se encuentra en liquidación.</t>
  </si>
  <si>
    <t>meta cumplida en la vigencia 2025</t>
  </si>
  <si>
    <t>E1-L3-1000</t>
  </si>
  <si>
    <t>Catalizador:  Conectividad digital para cambiar vidas
Comp: Estrategia de apropiación digital</t>
  </si>
  <si>
    <t>Apropiación TIC para el Cambio</t>
  </si>
  <si>
    <t xml:space="preserve">Promover la apropiación masiva de las TIC a través del diseño e implementación de estrategias incluyentes y con enfoque diferencial que permitan fomentar y fortalecer las habilidades digitales de los colombianos para que logren un mayor nivel de uso de la tecnología. </t>
  </si>
  <si>
    <t>10. Reducción de las desigualdades</t>
  </si>
  <si>
    <t>Uso y Apropiación de las TIC</t>
  </si>
  <si>
    <t>Servicio de asistencia, capacitación y apoyo para el uso y apropiación de las TIC, con enfoque diferencial y en beneficio de la comunidad para participar en la
economía digital nacional</t>
  </si>
  <si>
    <t>Formaciones</t>
  </si>
  <si>
    <t xml:space="preserve">ESTUDIANTES
BENEFICIADOS
EN PENSAMIENTO
COMPUTACIONAL </t>
  </si>
  <si>
    <t>Desde este indicador se busca realizar la formación a docentes en Pensamiento Computacional, con el fin de implementar un modelo de eudcación en cascada, a través del cual dichos docentes formados utilizarán las herramientoas adquitridas en sus aulas y se logrará el beneficio de 896.000 estudiantes en Pensamiento Computacional durante el periodo de implementación.</t>
  </si>
  <si>
    <t>Sumatoria del número de estudiantes beneficiados en pensamiento computacional.</t>
  </si>
  <si>
    <t>Se avanzó en la diagramación y corrección de estilo de las guías pedagógicas para la enseñanza de pensamiento computacional en los grados de transición,1,2,5,8,9,10 y 11. Se llevó a cabo la primera ronda de talleres de formación presencial a los pares expertos de los nodos y se seleccionaron las primeras 331 sedes de transferencia que conformarán la red de experticia colaborativa de los nodos durante el año 2025. Se avanzó en los talleres de formación de la 2 cohorte de docentes rurales del caribe y la primera cohorte de docentes rurales del pacífico, en donde se entregaron170 kits del juego Biobots para su implementación en aula.</t>
  </si>
  <si>
    <t>Se seleccionaron 451 recursos pedagógicos de 196 docentes para el banco digital. Se realizaron 4 visitas, 88 talleres presenciales, 11.268 mentorías, 605 encuentros colaborativos y se formaron 318 docentes rurales con entrega de kits Biobots. Avanza convocatoria Andina-Orinoquía-Insular.</t>
  </si>
  <si>
    <t>Se seleccionaron 451 recursos pedagógicos elaborados por 196 docentes que conformarán el banco digital de recursos para la enseñanza del pensamiento computacional a nivel nacional, se realizaron 4 visitas de observación sobre implementación de las guías en los nodos. Se han realizado 45 talleres presenciales correspondientes a la primera jornada de formación presencial con pares expertos y 43 talleres correspondientes a la segunda jornada, se han desarrollado 11.268 mentorías, se han llevado a cabo 419 encuentros colaborativos correspondientes a la primera ronda de formación y 186 encuentros colaborativos de la segunda. se han formado 318 docentes de escuelas rurales correspondientes a las cohortes de formación caribe II, Pacífico I, pacífico II y Amazonía, entregando 318 kits del juego Biobots para su implementación en aula, se avanzó en la construcción del documento de términos y condiciones que se usará para la convocatoría de la cohorte de formación región Andina, Orinoquía e Insular</t>
  </si>
  <si>
    <t>Estudiante beneficiados componente 2: 84.514 estudiantes en 420 sedes (sedes de transferencia).
Estudiantes beneficiados en componente 3: 8.720 estudiantes en 168 sedes (sedes rurales). Estudiantes beneficiados: 93.234</t>
  </si>
  <si>
    <t>El sobrecumplimiento del indicador en aproximadamente un 3.5% se debe a que la estimación de la meta de estudiantes beneficiados se realizó a partir de una proyección de la matrícula SIMAT del año 2023, al ser la matrícula una variable no controlable era previsible que el reporte no fuera exacto.</t>
  </si>
  <si>
    <t>Se concluyeron exitosamente los encuentros regionales dirigidos a docentes de zonas rurales y rurales dispersas a nivel nacional. Durante estas jornadas, se fortalecieron las competencias en pensamiento computacional mediante metodologías "desconectadas" y el uso de herramientas pedagógicas como BioBots. Asimismo, se dio continuidad a la transferencia de conocimiento en el manejo y aplicación didáctica de la tarjeta micro:bit, cumpliendo con el enfoque diferencial y de apropiación tecnológica para comunidades minoritarias.</t>
  </si>
  <si>
    <t>El desfase frente a la meta trimestral de 5.000 personas formadas se debe a que el primer trimestre se centró exclusivamente en la etapa de alistamiento, diseño de contenidos y estructuración pedagógica bajo el contrato 1166 de 2026. La ejecución de las metas de formación está supeditada a la vinculación del equipo mínimo y la contratación del operador logístico, procesos que se encuentran en fase de cierre y validación. Una vez formalizada la operatividad del aliado (Universidad de Pamplona) y realizado el lanzamiento oficial, se procederá con el despliegue masivo para recuperar la curva de cumplimiento.</t>
  </si>
  <si>
    <t>https://mintic-my.sharepoint.com/:f:/g/personal/jferia_mintic_gov_co/IgAQkwcahrisRpuK7g2btE9rARd_7MJ28Tdi7O9sKcfG0uw?e=8l9Ztl</t>
  </si>
  <si>
    <t>Dirección de Apropiación</t>
  </si>
  <si>
    <t>E1-L3-3000</t>
  </si>
  <si>
    <t>Formaciones en habilidades digitales</t>
  </si>
  <si>
    <t>Sumatoria de formaciones finalizadas en habilidades digitales</t>
  </si>
  <si>
    <t>Se inició y se continúa en la etapa precontractual. Desde la DATIC se adelantó el proceso de cotización en el que se recibieron cotizaciones por parte de algunas universidades públicas, lo que abre las puertas para la posibilidad de estructurar un contrato interadministrativo. Se confirma que se emitió el CDP para el programa.</t>
  </si>
  <si>
    <t>Se llevó a cabo la apertura del programa Ciberpaz Formaciones, en el marco del Convenio No. 1423-2025. Este lanzamiento habilitó el proceso de inscripciones, se ofrecen programas de formación como Inteligencia Artificial para la empleabilidad, Inteligencia Artificial para docentes, Inteligencia Artificial para el empoderamiento femenino, entre otros, cada uno con una duración de 48 horas. se han realizado un total de 815 formados en IA para mujeres, docentes, para la empleabilidad y la productividad entre otros</t>
  </si>
  <si>
    <t>Se llevó a cabo la apertura del programa Ciberpaz Formaciones, en el marco del Convenio No. 1423-2025. Este lanzamiento habilitó el proceso de inscripciones, disponible a través de la página oficial de la Universidad de Pamplona: https://www.unipamplona.edu.co/ciberpaz/, donde se ofrecen programas de formación como Inteligencia Artificial para la empleabilidad, Inteligencia Artificial para docentes, Inteligencia Artificial para el empoderamiento femenino, entre otros, cada uno con una duración de 48 horas. se han realizado un total de 815 formados en IA para mujeres, docentes, para la empleabilidad y la productividad entre otros</t>
  </si>
  <si>
    <t>Para el cierre de la vigencia se realizaron  40.708 certicacion procesos de formación en todo el territorio colombiano, desarrollados en modalidad virtual en el marco del convenio suscrito con la Universidad de Pamplona. La cobertura alcanzada permitió una amplia participación a nivel nacional, destacándose los departamentos de Norte de Santander, Caquetá, Cesar, Bogotá D.C., Santander y Magdalena, entre otros. En cuanto a la demanda formativa, los cursos con mayor acogida fueron “Inteligencia Artificial para Docentes”, “IA para el Diseño y la Edición de Material Digital” y “IA para el Emprendimiento y la Innovación”, evidenciando un alto interés en el fortalecimiento de capacidades digitales aplicadas a la educación, la creación de contenidos y el desarrollo productivo.</t>
  </si>
  <si>
    <t>La meta de formaciones en habilidades digitales se estableció en 35.330 personas; no obstante, se logró formar a 40.808 beneficiarios, lo que representa un sobrecumplimiento del 15,5 %. Este resultado obedece principalmente a la alta demanda de la oferta formativa, la optimización de las estrategias de convocatoria y cobertura territorial, y la implementación de modalidades flexibles de formación, que permitieron ampliar el alcance del programa sin afectar la calidad de los procesos.</t>
  </si>
  <si>
    <t>Durante el primer trimestre de 2026, el programa Ciberpaz formalizó el contrato 1166 de 2026 con la Universidad de Pamplona para la formación en habilidades digitales de 15.000 ciudadanos. Tras concluir la fase de alistamiento y estructuración de contenidos en febrero, el trimestre cierra con el avance significativo de la contratación de las 44 personas del equipo mínimo y el progreso en la validación del operador logístico, garantizando así las condiciones técnicas para el inicio de la operación y el cumplimiento de las metas establecidas.</t>
  </si>
  <si>
    <t>El avance respecto a la meta de 337.666 personas sensibilizadas para este periodo se ha visto afectado por la extensión en los tiempos de acreditación de obligaciones contractuales por parte del aliado. Al ser una estrategia de impacto masivo, el inicio de las actividades requiere la firmeza en la contratación del operador logístico y la debida diligencia en el equipo de trabajo territorial. Actualmente, la supervisión adelanta las acciones administrativas necesarias para asegurar que el aliado inicie la operación en el menor tiempo posible y garantice el cumplimiento del alcance ambicioso del proyecto.</t>
  </si>
  <si>
    <t>https://mintic-my.sharepoint.com/:f:/g/personal/jferia_mintic_gov_co/IgA2d3kngFZ7QqQeOMlTYajAAZ4O6ID2mb1ThYy_9Fe-Oz8?e=8GTXsc</t>
  </si>
  <si>
    <t>Comunicaciones relevadas entre personas sordas y oyentes a través del servicio del
Centro de Relevo</t>
  </si>
  <si>
    <t>Capacidad</t>
  </si>
  <si>
    <t>Sumatoria de comunicaciones relevadas entre personas sordas y oyentes.</t>
  </si>
  <si>
    <t>Durante este periodo se finalizó la consolidación de los documentos contractuales, se realizó un evento de cotización en SECOP II y se recibió la propuesta técnica de un proveedor.</t>
  </si>
  <si>
    <t>Desde el 4 de septiembre se han realizado 455 llamadas. El 44 % en Bogotá, 15 % en Cundinamarca y 12 % en Huila. Se han efectuado comunicaciones por demanda. El servicio de llamadas está disponible en: https://signosenred.gov.co/home con un acumulado total de 3.217.749</t>
  </si>
  <si>
    <t>Desde el 4 de septiembre se han realizado un total de 455 llamadas a través del servicio de atención telefónica, fortaleciendo la comunicación inclusiva entre personas sordas y oyentes. Estas acciones han permitido garantizar un acceso efectivo y oportuno a la información y a los servicios institucionales. Las llamadas se han desarrollado principalmente bajo la modalidad de comunicación por demanda, respondiendo directamente a las necesidades de las personas usuarias. Del total de comunicaciones relevadas, el 44 % corresponde a Bogotá, el 15 % a Cundinamarca y el 12 % a Huila, reflejando un avance significativo en la cobertura y uso del servicio en distintas regiones del país. Este indicador evidencia el impacto positivo del Centro de Relevo en la reducción de barreras comunicativas y en el fortalecimiento de los canales de atención accesibles. Para conocer más sobre el servicio, con un total de acumulado de 3.217.749</t>
  </si>
  <si>
    <t>Durante la vigencia 2025, el servicio consolidó un total de 7.274 llamadas efectivas, lo que evidencia un uso sostenido del canal por parte de la población usuaria y confirma su pertinencia como herramienta de apoyo a la comunicación inclusiva. Este resultado permitió identificar patrones de uso, necesidades específicas y oportunidades de mejora, generando insumos relevantes para el fortalecimiento y proyección futura del servicio.</t>
  </si>
  <si>
    <t>Al cierre de 2025 se avanzó con 3.224.568 llamadas, representando un 76% de avance sobre la meta del cuatrienio. Específicamente en la vigencia 2025 se lograron 7.274 llamadas. Factores como cambio de operador, baja demanda de llamadas han limitado el cumplimiento de la meta prevista en la vigencia</t>
  </si>
  <si>
    <t xml:space="preserve"> La meta establecida no se alcanzó en su totalidad debido a factores de carácter estructural, técnico y poblacional. La población sorda usuaria de la Lengua de Señas Colombiana es limitada y heterogénea, y una proporción significativa no utiliza de manera intensiva servicios de llamadas mediadas por tecnologías digitales, ya sea por contar con mecanismos de comunicación más autónomos o por priorizar otros canales.</t>
  </si>
  <si>
    <t>Durante el primer trimestre, la gestión de Signos en Red se enfocó en la reestructuración del proceso contractual. Tras la reformulación del anexo técnico, el periodo cierra en marzo con la recepción y análisis de observaciones al RFI por parte de interesados. Este proceso, coordinado con la oficina de contratación, permite consolidar el estudio de mercado necesario para definir la ruta de trabajo y asegurar su viabilidad.</t>
  </si>
  <si>
    <t>El retraso en el cumplimiento de la meta de comunicaciones relevadas se debe a la imposibilidad de suscribir el contrato inicial en enero, luego de que el proponente no cumpliera con los requisitos. Esta situación, sumada a las restricciones de la Ley de Garantías, obligó a una reformulación de la estrategia de contratación y del anexo técnico durante febrero y marzo. Actualmente, el proyecto se encuentra en etapa de análisis de mercado y consolidación de información técnica para garantizar que el nuevo proceso de selección sea financieramente viable y operativo, proyectando el inicio de la prestación del servicio para el segundo semestre de 2026.</t>
  </si>
  <si>
    <t>https://mintic-my.sharepoint.com/:f:/g/personal/jferia_mintic_gov_co/IgCeXmaQAokoQIxdAaAudzfwAcel0quJx6ekhGiuA7mgRQs?e=U6u60u</t>
  </si>
  <si>
    <t>Comunicaciones relevadas entre personas sordas y oyentes a través del servicio del Centro de Relevo (INDICADOR DE REZAGO)</t>
  </si>
  <si>
    <t>Convergencia Regional</t>
  </si>
  <si>
    <t>Cat:Fortalecimiento institucional como motor de cambio para recuperar la confianza de la ciudadanía y para el fortalecimiento del vínculo Estado-Ciudadanía
Comp: Gobierno digital para la gente.</t>
  </si>
  <si>
    <t>1.2. ECOSISTEMAS DE INNOVACION</t>
  </si>
  <si>
    <t xml:space="preserve">Transformación Digital para la Productividad del Estado a través de la Política de Gobierno Digital
</t>
  </si>
  <si>
    <t>Incrementar el nivel de Transformación Digital del Estado a través de planes, programas y proyectos que impulsen la Política de Gobierno Digital</t>
  </si>
  <si>
    <t>ODS 17. Alianzas para lograr los objetivos</t>
  </si>
  <si>
    <t xml:space="preserve">Uso y Apropiación de las TIC
</t>
  </si>
  <si>
    <t>Aprovechamiento y uso de las tecnologías de la información y las comunicaciones en el sector público (desde 2024) /FORTALECIMIENTO DE LAS TECNOLOGÍAS DE LA INFORMACIÓN Y LAS COMUNICACIONES EN LAS ENTIDADES DEL ESTADO PARA LA TRANSFORMACIÓN DIGITAL (2023)</t>
  </si>
  <si>
    <t>Entidades Publicas del orden nacional transformadas digitalmente</t>
  </si>
  <si>
    <t xml:space="preserve">Índice de gobierno digital en entidades del Orden nacional </t>
  </si>
  <si>
    <t xml:space="preserve">El Índice de Gobierno Digital en entidades del orden nacional es una medida del nivel de implementación de los lineamientos de la Política de Gobierno Digital, que permite identificar buenas prácticas, oportunidades de mejora y estrategias focalizadas de acompañamiento. </t>
  </si>
  <si>
    <t>P_nacion=(1/N) ∑_P_n   Donde, P_nacion: Índice de gobierno digital entidades del orden nacional N: Número de entidades de orden nacional evaluadas P_n: Índice de gobierno digital de la entidad n</t>
  </si>
  <si>
    <t>la primera fecha de medición se encuentra como avance despues del 1er Semestre 2025</t>
  </si>
  <si>
    <t>No se presenta retraso, la primera fecha de medición se encuentra como avance despues del 1er Semestre 2025</t>
  </si>
  <si>
    <t>Durante el período se revisaron y  se validaron variables y reglas de los índices de Gobierno Digital, se gestionaron correos Para aprobar las validaciones y se revisaron los enlaces a las herramientas de apoyo con el DAFP para tratar incidencias, y se actualizó la matriz anual de recomendaciones.</t>
  </si>
  <si>
    <t>Durante el trimestre, la Dirección de Gobierno Digital avanzó en la divulgación del IGD mediante socializaciones internas, publicación del tablero interactivo y coordinación de la estrategia regional de comunicaciones. Además, participó en la revisión técnica de la propuesta de actualización del MIPG y presentó al Consejo de Desempeño Institucional conceptos clave sobre la articulación de la política de Gobierno Digital en la nueva dimensión Estado Abierto.</t>
  </si>
  <si>
    <t>No se presenta retraso en la ejecución; los indicadores mencionados han mostrado avances concretos después del primer semestre de 2025. Sin embargo, el resultado consolidado se reflejará en la vigencia 2026, dado que el reporte FURAG se realiza con periodicidad anual.</t>
  </si>
  <si>
    <t>Se dió cumplimiento al  plan de trabajo establecido para medir el índice de Gobierno Digital a través del cual  se conoce en cuánto  han avanzado las entidades nacionales en la implementación de los lineamientos  de la Política de Gobierno Digital en la vigencia inmediatamente anterior..  Esta medición tiene como fuente de datos el FURAG y se aplica a las entidades públicas con periodicidad anual y con vigencia vencida. En cuanto al resultado logrado, se supera la meta propuesta para la vigencia 2024 definida en el PND gracias a la implementación de diferentes estrategias e iniciativas de la Dirección de Gobierno Digital enfocadas a apoyar a las entidades públicas y sus funcionarios en el conocimiento de la Política de Gobierno Digital.</t>
  </si>
  <si>
    <t>Se cumplió el plan de trabajo para medir el Índice de Gobierno Digital, con base en el FURAG y aplicado anualmente a entidades públicas. El resultado superó la meta del PND 2024 gracias a las estrategias de la Dirección de Gobierno Digital orientadas a fortalecer el conocimiento y la implementación de la política en las entidades nacionales.</t>
  </si>
  <si>
    <t>https://mintic.sharepoint.com/:f:/g/gel/IgALkjFiCDThT6cKXcd-9zXXAZvKOWXV3sS7PISiYeviG8s?e=LlLvk2</t>
  </si>
  <si>
    <t>Durante el primer trimestre, se ha continuado con la coordinación técnica con el DAFP, con el fin de dar respuesta adecuada a los requerimientos allegados por parte de los sujetos obligados de la Política de Gobierno Digital frente al diligenciamiento de las preguntas relacionadas con dicha política en el instrumento FURAG del Orden Nacional. Este proceso ha permitido mantener la articulación institucional necesaria y asegurar la coherencia técnica en la formulación y revisión de los insumos, fortaleciendo el acompañamiento a las entidades en el cumplimiento de sus obligaciones. Si bien ya se cuenta con un profesional especializado en temas de mediciones dentro de la Dirección de Gobierno Digital, se requiere un lapso adecuado para consolidar su curva de aprendizaje, lo que podría implicar que algunas respuestas se brinden en el límite de los plazos establecidos.</t>
  </si>
  <si>
    <t>https://mintic.sharepoint.com/:f:/g/gel/IgAIMVsjvWAbQq2fDta7m5KbAecR4KvWSNC3g7RJGIBUrn8?e=6IDgIA
https://gobiernodigital.mintic.gov.co/portal/Mediciones/</t>
  </si>
  <si>
    <t>Dirección Gobierno Digital</t>
  </si>
  <si>
    <t>E1-L2-1000</t>
  </si>
  <si>
    <t>Entidades Publicas del orden territorial transformadas digitalmente</t>
  </si>
  <si>
    <t xml:space="preserve">Índice de gobierno digital en entidades del Orden Territorial </t>
  </si>
  <si>
    <t xml:space="preserve">El Índice de Gobierno Digital en entidades del orden territorial es una medida del nivel de implementación de los lineamientos de la Política de Gobierno Digital, que permite identificar buenas prácticas, oportunidades de mejora y estrategias focalizadas de acompañamiento. </t>
  </si>
  <si>
    <t>P_territorial=(1/N) ∑_P_n   Donde, P_territorial: Índice de gobierno digital entidades del orden territorial N: Número de entidades de orden territorial evaluadas P_n: Índice de gobierno digital de la entidad n</t>
  </si>
  <si>
    <t>Durante el trimestre, la Dirección de Gobierno Digital realizó socializaciones internas del IGD, publicó el tablero interactivo y entregó insumos para la estrategia regional de comunicaciones. Se aplicó la prueba piloto del cuestionario reducido a 630 entidades territoriales, identificando riesgos que respaldan mantener el instrumento completo. Además, en el Comité Técnico Relación Estado-Ciudadano, se definió que la Política de Gobierno Digital no incluirá criterios diferenciales en el FURAG, conforme a lineamientos técnicos y al Decreto 767 de 2022.</t>
  </si>
  <si>
    <t>Se dió cumplimiento al plan de trabajo establecido para medir el índice de Gobierno Digital a través del cual se conoce cuánto  han avanzado las entidades territoriales en la implementación de los lineamientos  de la Política de Gobierno Digital en la vigencia inmediatamente anterior..  Esta medición  tiene como fuente de datos el FURAG y se aplica a las entidades públicas con periodicidad anual y con vigencia vencida. En cuanto al resultado logrado, se supera la meta propuesta para la vigencia 2024 definida en el PND gracias a la implementación de diferentes estrategias e iniciativas de la Dirección de Gobierno Digital enfocadas a apoyar a las entidades públicas y sus funcionarios en el conocimiento de la Política de Gobierno Digital.</t>
  </si>
  <si>
    <t>Se cumplió el plan de trabajo para medir el Índice de Gobierno Digital, con base en el FURAG y aplicado anualmente a entidades públicas. El resultado superó la meta del PND 2024 gracias a las estrategias de la Dirección de Gobierno Digital orientadas a fortalecer el conocimiento y la implementación de la política en las entidades territoriales.</t>
  </si>
  <si>
    <t>https://mintic.sharepoint.com/:f:/g/gel/IgDqD_EP-lNgQbISejazhs3gAfGzKEJxdk2dSNYG0gNKJ1g?e=meRi7P</t>
  </si>
  <si>
    <t>Durante el primer trimestre, se ha continuado con la coordinación técnica con el DAFP, con el fin de dar respuesta adecuada a los requerimientos allegados por parte de los sujetos obligados de la Política de Gobierno Digital frente al diligenciamiento de las preguntas relacionadas con dicha política en el instrumento FURAG del Orden Territorial. Este proceso ha permitido mantener la articulación institucional necesaria y asegurar la coherencia técnica en la formulación y revisión de los insumos, fortaleciendo el acompañamiento a las entidades en el cumplimiento de sus obligaciones. Si bien ya se cuenta con un profesional especializado en temas de mediciones dentro de la Dirección de Gobierno Digital, se requiere un lapso adecuado para consolidar su curva de aprendizaje, lo que podría implicar que algunas respuestas se brinden en el límite de los plazos establecidos.</t>
  </si>
  <si>
    <t>https://mintic.sharepoint.com/:f:/g/gel/IgCGrroSwoD2TaXHxBWFkSekAQdGprUZxg8nJSRNS_5d1Ao?e=wjgEgS
https://gobiernodigital.mintic.gov.co/portal/Mediciones/</t>
  </si>
  <si>
    <t>Participantes en
los espacios de
transferencia de
conocimientoo</t>
  </si>
  <si>
    <t xml:space="preserve"> Número de participantes en espacios de transferencia de conocimiento para la generación de competencias digitales </t>
  </si>
  <si>
    <t>Conteo de servidores publicos de entidades de orden nacional y territorial que participan en los espacios de transferencia de conocimiento ejecutados durante la vigencia</t>
  </si>
  <si>
    <t>Servidores públicos que representan entidades del orden nacional y territorial que participan en los espacios de formación para la generación de competencias que fortalezcan la apropiación de la politica de gobierno digital / entidades de la rama ejecutiva del orden nacional que reportan en FURAG</t>
  </si>
  <si>
    <t>Al corte del mes de marzo, se reporta un avance significativo de 832 personas certificadas en los 19 cursos ofrecidos a través de la estrategia TalentoGovTech, liderada por la Dirección de Gobierno Digital. Este resultado refleja el compromiso con el fortalecimiento de las competencias digitales en el ámbito gubernamental y evidencia el impacto positivo de la estrategia en la formación y capacitación de talento para afrontar los retos de la transformación digital</t>
  </si>
  <si>
    <t>No se registraron retrasos en el primer trimestre (1T), ya que todas las actividades se desarrollaron conforme al cronograma establecido. La planificación y ejecución han permitido el cumplimiento de los plazos previstos.</t>
  </si>
  <si>
    <t>Al corte del mes de junio- segundo trimestre, se reporta un avance significativo de 3727, acumulado un total de 4559 personas certificadas en los 19 cursos ofrecidos a través de la estrategia TalentoGovTech, liderada por la Dirección de Gobierno Digital. Este resultado refleja el compromiso con el fortalecimiento de las competencias digitales en el ámbito gubernamental y evidencia el impacto positivo de la estrategia en la formación y capacitación de talento para afrontar los retos de la transformación digital</t>
  </si>
  <si>
    <t>No se registraron retrasos en el segundo trimestre (2T), ya que todas las actividades se desarrollaron conforme al cronograma establecido. La planificación y ejecución han permitido el cumplimiento de los plazos previstos.</t>
  </si>
  <si>
    <t>Al corte al tercer trimestre, se reporta un avance significativo de 5405 personas certificadas en los 19 cursos ofrecidos a través de la estrategia TalentoGovTech, liderada por la Dirección de Gobierno Digital. Este resultado refleja el compromiso con el fortalecimiento de las competencias digitales en el ámbito gubernamental y evidencia el impacto positivo de la estrategia en la formación y capacitación de talento para afrontar los retos de la transformación digital</t>
  </si>
  <si>
    <t>No se registraron retrasos en el tercer trimestre (3T), ya que todas las actividades se desarrollaron conforme al cronograma establecido. La planificación y ejecución han permitido el cumplimiento de los plazos previstos.</t>
  </si>
  <si>
    <t>Al corte al tercer trimestre, se reporta un avance significativo de 12.765 personas certificadas en los 19 cursos ofrecidos a través de la estrategia TalentoGovTech, liderada por la Dirección de Gobierno Digital. Este resultado refleja el compromiso con el fortalecimiento de las competencias digitales en el ámbito gubernamental y evidencia el impacto positivo de la estrategia en la formación y capacitación de talento para afrontar los retos de la transformación digital</t>
  </si>
  <si>
    <t xml:space="preserve">Durante la vigencia se dieron 12.765 personas certificadas en los cursos ofrecidos a través de la estrategia TalentoGovTech, liderada por la Dirección de Gobierno Digital. </t>
  </si>
  <si>
    <t>https://mintic.sharepoint.com/:f:/g/gel/IgCGDkeQHJedQYuwfYeuMzmFATinYbjNnWDMs_HheI5BbwE?e=P2M0vf</t>
  </si>
  <si>
    <t>Al primer trimestre de 2026, la estrategia TalentoGovTech, liderada por la Dirección de Gobierno Digital, alcanza 3.805 personas certificadas a través de 21 cursos, lo que representa un 95,1 % de cumplimiento frente a la meta 2026 de 4.000 certificaciones. Este resultado refleja un desempeño sobresaliente y una ejecución anticipada de los objetivos establecidos.
Del total de certificaciones, 1.856 corresponden a servidores públicos y 1.949 a ciudadanos, consolidando el enfoque de fortalecimiento del talento institucional y la democratización del conocimiento digital.
Los cursos con mayor demanda han sido Seguridad Digital (1.632 certificaciones), Inteligencia Artificial Aplicada (1.009), Power BI (714) y PETI (500), evidenciando una alta priorización en competencias clave para la transformación digital, la toma de decisiones basadas en datos y la gestión tecnológica del Estado.
En conjunto, estos avances posicionan a TalentoGovTech como un habilitador estratégico para el desarrollo de capacidades digitales del sector público y del ecosistema ciudadano, con impactos directos en la modernización institucional y la adopción efectiva de tecnologías emergentes.</t>
  </si>
  <si>
    <t>https://gobiernodigital.mintic.gov.co/portal/Cursos-Talento-GovTech/</t>
  </si>
  <si>
    <t>Entidades del orden nacional y territorial que aperturen, actualicen o usen los datos abiertos</t>
  </si>
  <si>
    <t xml:space="preserve">Este indicador contabiliza el número de entidades  del orden nacional y territorial que aperturen, actualicen o usen al menos una vez en el año los datos abiertos en el portal Nacional de datos abiertos (datos.gov.co) en el período de referencia. </t>
  </si>
  <si>
    <t xml:space="preserve">Sumatoria de entidades del orden nacional y territorial que aperturen, actualicen o usen los datos abiertos en el portal Nacional de datos abiertos datos.gov.co. </t>
  </si>
  <si>
    <t>Se registra un progreso del 26%, equivalente a 206 de las 800 entidades del orden nacional y territorial que han abierto, actualizado o implementado el uso de datos abiertos. Este avance refleja el esfuerzo continuo por promover la transparencia y el acceso a la información pública, alineado con los objetivos establecidos en la estrategia de datos abiertos.</t>
  </si>
  <si>
    <t>Se registra un progreso del 45%, equivalente a 364 de las 800 entidades del orden nacional y territorial que han abierto, actualizado o implementado el uso de datos abiertos. Este avance refleja el esfuerzo continuo por promover la transparencia y el acceso a la información pública, alineado con los objetivos establecidos en la estrategia de datos abiertos.</t>
  </si>
  <si>
    <t>Se registra un progreso del 81%, con 648 de las 800 entidades del orden nacional y territorial que han abierto, actualizado o implementado el uso de datos abiertos. Este resultado evidencia un avance significativo en la adopción de prácticas de apertura de datos, reflejando el compromiso institucional con la transparencia, la rendición de cuentas y el acceso a la información pública. Asimismo, este desempeño está alineado con los objetivos trazados en la Estrategia Nacional de Datos Abiertos, consolidando un entorno propicio para el aprovechamiento de los datos en beneficio de la ciudadanía, la innovación y la toma de decisiones informadas.</t>
  </si>
  <si>
    <t>Durante el tercer trimestre (3T), no se presentaron retrasos, ya que todas las actividades se desarrollaron conforme al cronograma establecido. La adecuada planificación y ejecución permitieron el cumplimiento oportuno de los plazos, garantizando el desarrollo eficiente de las acciones programadas.</t>
  </si>
  <si>
    <t>Se registra un progreso del 100,6%, con 805 de las 800 entidades del orden nacional y territorial que han abierto, actualizado o implementado el uso de datos abiertos. Este resultado evidencia un avance significativo en la adopción de prácticas de apertura de datos, reflejando el compromiso institucional con la transparencia, la rendición de cuentas y el acceso a la información pública. Asimismo, este desempeño está alineado con los objetivos trazados en la Estrategia Nacional de Datos Abiertos, consolidando un entorno propicio para el aprovechamiento de los datos en beneficio de la ciudadanía, la innovación y la toma de decisiones informadas.</t>
  </si>
  <si>
    <t>805 entidades del orden nacional y territorial que han abierto, actualizado o implementado el uso de datos abiertos. Consulta en el link:https://www.datos.gov.co/stories/s/Reportes-Portal-Nacional-Datos-Abiertos/pvyw-9yqs#tablero-de-control-de-activos-de-datos-abiertos</t>
  </si>
  <si>
    <t>https://mintic.sharepoint.com/:f:/g/gel/IgCHpjmmnv07RoWEoWmWdVJkAZGMejF0H3T7DT-s6yMKhLk?e=PW32X6</t>
  </si>
  <si>
    <t>A corte de marzo de 2026, se registra un avance de 277 entidades del orden nacional y territorial que aperturan, actualizan o usan datos abiertos, en el marco de la estrategia de aprovechamiento de datos abiertos de Gobierno Digital.
Este resultado refleja un incremento significativo en la actualización y publicación de conjuntos de datos, impulsado por las acciones de fortalecimiento desarrolladas durante el periodo. En particular, se destacan las capacitaciones enfocadas en la gestión de conjuntos de datos obligatorios, así como la disposición de guías prácticas y espacios de acompañamiento masivo, que han facilitado a las entidades la apertura, actualización y uso efectivo de la información.
El avance reportado es consistente con las actividades ejecutadas y puede ser verificado a través del tablero oficial de seguimiento del Portal Nacional de Datos Abiertos, el cual consolida el estado de los activos de información gestionados por las entidades:</t>
  </si>
  <si>
    <t>https://www.datos.gov.co/stories/s/Reportes-Portal-Nacional-Datos-Abiertos/pvyw-9yqs#tablero-de-control-de-activos-de-datos-abiertos</t>
  </si>
  <si>
    <t xml:space="preserve">Seguridad Humana y justicia social/ </t>
  </si>
  <si>
    <t xml:space="preserve">Catalizador:  Conectividad digital para cambiar vidas Comp: Estrategia de apropiación digital para la vida
</t>
  </si>
  <si>
    <t>1.3. EDUCACION DIGITAL (GENERACION TIC)</t>
  </si>
  <si>
    <t xml:space="preserve">Desarrollo de habilidades digitales para la vida </t>
  </si>
  <si>
    <t>Aportar a la democratización de las TIC para desarrollar una sociedad del conocimiento y la tecnología durante el cuatrienio, a través de la  transformación digital y la formación de colombianos en habilidades TI para lograr el cambio que el país necesita.</t>
  </si>
  <si>
    <t>4.4  De aquí a 2030, aumentar considerablemente el número de jóvenes y adultos que tienen las competencias necesarias, en particular técnicas y profesionales, para acceder al empleo, el trabajo decente y el emprendimiento
4.b  De aquí a 2020, aumentar considerablemente a nivel mundial el número de becas disponibles para los países en desarrollo, en particular los países menos adelantados, los pequeños Estados insulares en desarrollo y los países africanos, a fin de que sus estudiantes puedan matricularse en programas de enseñanza superior, incluidos programas de formación profesional y programas técnicos, científicos, de ingeniería y de tecnología de la información y las comunicaciones, de países desarrollados y otros países en desarrollo</t>
  </si>
  <si>
    <t xml:space="preserve">
Fortalecimiento de la Industria TI Nacional/Fortalecimiento de la Economía Digital a nivel Nacional
</t>
  </si>
  <si>
    <t>Programa de formación en habilidades digitales</t>
  </si>
  <si>
    <t>Formaciones finalizadas en habilidades digitales</t>
  </si>
  <si>
    <t>Este indicador mide las formaciones finalizadas en habilidades digitales y seguridad digital, dirigidas a toda la población colombiana con énfasis en grupos poblacionales priorizados.</t>
  </si>
  <si>
    <t>SENATIC: Se avanzó en la validación de personas certificadas para el desembolso, por lo que se mantiene la cifra de las 34.380 personas certificadas.
TALENTO TECH: Durante el periodo de corte se avanzó con el proceso de firmas para la modalidad de selección abreviada (FTIC-SAPMC-001-2025) de la Región 7 Lote 2 y Región 8 Lote 1 y 2,  al cual se presentaron 19 oferentes los cuales estan en etapa de evaluación. Asi mismo, en el periodo señalado de la vigencia 2025 se certificaron 10.056 personas en habilidades digitales, lo que da un consolidado final de 41.708 personas certificadas en habilidades digitales.
SOCIEDAD DIGITAL: Se definió plan de acción 2025 con cada uno de los aliados, se aprobó un nuevo enfoque del programa por ciclos de inscripciones (dos al año), se articuló con equipos de los aliados TEC una nueva oferta de formación con +50 cursos. Adicionalmente, se definió y aprobó el evento de lanzamiento de convocatoria: AvanzaTEC FEST junto a los 13 aliados tecnológicos, en un espacio académico y de formación en la U Santo Tomás. Por ultmo, se solicitaron ajustes página web con nueva oferta de formación 2025 para lanzamiento.
GENERACION TIC: El proyecto ya alcanzó sus metas proyectadas. Estuvo en ejecución hasta el 30 de julio. Se encuentra en etapa de cierre. Continúa el proceso de liquidación.</t>
  </si>
  <si>
    <t>Durante el segundo semestre del año, se adelantaron las siguientes acciones:
SENATIC: En el periodo de reporte se certificaron 29.385 personas en cursos cortos, para un total acumulado de 132.291 personas en el cuatrienio entre cursos cortos y cursos con articulación con la media. Así mismo, se avanzó en la formación de la cohorte 1, la cual cerro en 2024, con 33.040 estudiantes matriculados y a la fecha. Frente a la cohorte II, se cuenta con una matrícula informada de 38.415 estudiantes que al periodo de corte de junio de 2025 se encuentran también en formación y culminando el proceso de matrícula en la plataforma Sofía Plus. El avance en la matrícula para esta cohorte asciende a 26519 estudiantes, es decir el 69 % de la población de la cohorte II. De igual manera, en el mes de junio el SENA recibió a satisfacción el 100% de los programas del componente de Diseño Curricular (Nuevos programas) enviados por OIT, con esta entrega, se legaliza al 100% el componente mencionado, requerido para le legalización del tercer desembolso. Por último, en la línea 3: Formación de formadores, se llevó a cabo la legalización de 43 certificaciones, cumpliendo de esta manera, con la legalización de 500 certificados, correspondiente al 100% del tercer desembolso. Desde la supervisión se implementó una estrategia para continuar con las validaciones y recopilación de anexos de hojas de vida.
GENERACION TIC: El proyecto estuvo en ejecución hasta el 30 de julio y alcanzó sus metas proyectadas. Sin embargo, en el proceso de liquidación, se confirmó una sobrejecución, en lo que se identificó 11.457 personas certificadas.
TALENTO TECH: En el periodo de reporte se certificaron 9271 personas en habilidades digitales, consolidando un total de 50.979 personas certificadas en habilidades digitales en el cuatrienio. Así mismo, se avanzó con el proceso de firmas para la modalidad de selección abreviada (FTIC-SAPMC-001-2025) de la Región 7 Lote 2 y Región 8 Lote 1 y 2, al cual se presentaron 19 oferentes los cuales están en etapa de evaluación. 
SOCIEDAD DIGITAL: Durante el mes de reporte, se certificaron 9008 personas en formaciones enmarcadas en el proyecto AvanzaTEC. Con ello, se alcanza un total acumulado de 44.530 desde el inicio del programa. Se ejecutaron sesiones virtuales a nivel nacional con masterclass certificadas (+10 sesiones). A cierre de convocatoria se lograron 135.799 inscritos. Se lograron a la fecha gestión de incentivos con los siguientes aliados:  Books &amp; Books confriman 200 becas B1 a beneficiarios  + 50 B1+ (para quienes culminaron cohorte anterior) + 100 A1 y A2 y 100 para examen clasificatorio a MinTIC. Becas con Eidos-Microsoft- Curso de GenIA y marketing digital: 4.368 inscritos y aprobados 3.000 más a la fecha. 10.000 Becas en IA, ciberseguridad y análisis de datos con Google que se lanzaron a nivel nacional el pasado 4 de junio. Tienda Nube se lograron 4 talleres virtuales para emprendedores beneficiarios del programa.</t>
  </si>
  <si>
    <t xml:space="preserve">Durante el tercer trimestre del año, se adelantaron las siguientes acciones:
SENATEC: En el marco de las acciones de seguimiento al componente de articulación con la media técnica, durante este trimestre se reportan las cohortes 1 y 2 planeadas para este componente del proyecto en ejecución. Este proceso se viene desarrollando en 28 departamentos, 335 municipios y 1118 instituciones educativas. La cohorte I se encuentra ejecutando el proceso conocido como etapa productiva y la cohorte II la etapa lectiva. En cuanto al seguimiento efectuado desde el Mintic, se avanzó sustancialmente en el desarrollo de la fase II de visitas de seguimiento dirigida a la etapa productiva de la cohorte I. En este proceso se logró la realización de 91 visitas a igual numero de instituciones educativas presentes en 25 de las 28 entidades territoriales vinculadas al programa. En estas visitas se han   analizado 547 proyectos de 240 fichas (cursos) cuyos avances fueron presentados por los aprendices. Para el mes de septiembre se realiazó la legalización del rezago correspondiente al mes de julio de 2025, así mismo se esta a la espera de la legalización del quinto desembolso correspondiente al 80% para de esa manera desembolsar el sexto pago.  
AVANZATEC: Se realizó el lanzamiento del ciclo 2 de inscripciones a nivel nacional a la fecha hemos visitado 8 ciudades y llevado a cabo el lanzamiento nacional 	por 	redes sociales. Se ejecutaron masterclass con sesiones virtuales (1 sesión) a nivel nacional con masterclass certificadas y presenciales (7 sesiones). Completando 57 masterclass en lo corrido del año. Adicionalmente, se han realizado reuniones estratégicas virtuales con aliados en territorio para apoyo en divulgación en la Alcaldía de Itagüí, Gobernación de Archipiélago de San Andrés, Universidad De Cartagena, Alcaldía Dorada Caldas, Sena Antioquia, Fenalco del Sinú. Adicionalmente realizamos gestiones importantes para divulgación e incentivos a nivel nacional. 
Se ejecutó el Plan mentores con Cisco realizando sesión en vivo de motivación para la convocatoria. La empresa Telefónica rifó dos tablets a beneficiarios y se está gestionando comunicación en medios digitales. EDG-Cisco se están finalizando los TyC para lanzar incentivo de vouchers internacionales gratis para beneficiarios. Frente a la plataforma empleabilidad THT se ejecutó masterclass junto al aliado para contar con más beneficiarios en plataforma. Oracle otorgará vouchers a certificados en cursos 2024 y 2025. Aliados Divulgación. 
TALENTO TECH: En este periodo se llevó a cabo el seguimiento en la formación de personas en habilidades digitales, y conforme a los términos establecidos en los documentos contractuales para la ejecución, SCAIPROYEKTA 	SAS 	BIC 	ha cumplido 	con lo dispuesto en la cláusulas segunda y quinta del contrato, así como en el numeral 7 del anexo técnico. El seguimiento del proyecto Talento Tech se llevó a cabo con la realización de reuniones y revisión de ejecución y avances de los componentes que hace parte de este proyecto. Teniendo así la información y los entregables que demuestran el buen desarrollo del proyecto. 
Se adelantaron las acciones de verificación a la formación académica a través de las sesiones virtuales y visitas presenciales realizadas a los contratistas de formación de acuerdo con el cronograma de formación establecido por cada operador.
La interventoría ha venido adelantando seguimientos semanales y mensuales con los contratos 1512, 1513, 1514, 1515, 1516, 1517, 1518, 2126, 2127 del 2024, y los contratos 1107 y 1012 del 2025, en las cuales se valida el cumplimiento y condiciones contractuales, así mismo, ha informado a la supervisión sobre situaciones que presentan los contratos para el cumplimiento de sus obligaciones contractuales, e incluso a emitido oficios donde expone inquietudes respecto a la ejecución acorde al anexo técnico y al contrato. 
GENERACIÓN TIC: El proyecto ya alcanzó sus metas proyectadas. Estuvo en ejecución hasta el 30 de julio. Se encuentra en etapa de cierre. Continúa el proceso de liquidación. 
SOCIAL TECH: Este proyecto inicio en el mes de agosto y en este momento cuenta con más de 5mil personas inscritas. La plataforma de formación cuenta con los contenidos para los cinco cursos. Se han contratado 30 conferencistas para las charlas Tech y se cuenta con 28 formadores contratados para las sesiones sincrónicas
Se ha gestionado alianza con Coomeva y se enviaron 27k correos de invitación a inscribirse.
</t>
  </si>
  <si>
    <t xml:space="preserve">Durante el cuarto trimestre del año, se adelantaron las siguientes acciones:
SENATIC: Respecto al componente de cursos cortos, a la fecha, el equipo del proyecto ha legalizado 158.957 certificados en la presente vigencia, logrando 190 mil acumulados lo que representa un 75% de cumplimiento en el cuatrienio.
En cuando a la línea de articulación con la educación media, se reporta la vinculación de 68 mil aprendices en formación. Actualmente se está realizando un seguimiento técnico pedagógico con enfoque de visitas de validación en la etapa productiva y el acompañamiento a las ferias de emprendimiento / de proyectos productivos. Se validaron el 100% de los portafolios que dan cuenta de 1.196. Se tiene proyectado realizar las ceremonias de certificación al ciclo I de formación, con el fin de culminar exitosamente esté proceso.
TALENTO TECH: Durante el periodo, se cuenta con 217 mil inscritos a nivel nacional, 113 mil matriculados y se han certificado 91 mil personas en lo que va del proyecto, de las cuales para el 2025 se han reportado 59 mil, logrando un 100% de cumplimiento de la meta programada. Se realizaron los trámites de la radicación de los pagos programados para la vigencia 2025. El único pago sujeto a reserva corresponde al contrato N.º 1107 del 2025, operador de Bogotá, asociado al Pago 3.
AVANZATEC: Este programa no tiene operadores, la formación es impartida directamente por los gigantes tecnológicos aliados. Tenemos una meta para este año de 38.404 personas certificadas, a la fecha se cuentan con 39 mil beneficiarios, lo cual representa el 103% de cumplimiento en la presente vigencia.
A la fecha, se han ejecutado 92 masterclass con la participación de aproximadamente 15 mil personas. Se firmo los Memorandos de Entendimiento (MOU) con Books &amp; Books y THT como aliados estratégicos. En diciembre se hizo el cierre de la convocatoria de becas de inglés con Books and Books teniendo como ganadores a 219 personas. Convocatoria mentores Cisco inició con tener 3 mentores y 45 estudiantes y se decide extender hasta 2026. Se definió realizar evento empleabilidad con THT y Xertify el 2026. Se realizo el pasado 18 de diciembre una sesión de cierre de gestión con todos los aliados.
GENERACION TIC: El proyecto ya alcanzó sus metas proyectadas. Estuvo en ejecución hasta el 30 de julio. Se encuentra en etapa de cierre. El 18 del mes de noviembre se radico la solicitud de liquidación en la dirección de contratación con numero de radicado 252192880. Estamos en espera de respuesta por parte de contractual. </t>
  </si>
  <si>
    <t>Durante la vigencia se logró un avance significativo en la formación de talento digital, con más de 270 mil personas certificadas y/o formadas a través de cursos cortos, programas especializados, masterclass y procesos de articulación con educación media. Las acciones desarrolladas permitieron fortalecer habilidades técnicas, digitales y productivas en todo el territorio nacional, alcanzando altos niveles de cumplimiento frente a las metas programadas, aunque con algunos rezagos asociados a procesos de validación y certificación.</t>
  </si>
  <si>
    <t>Se presentó rezago en el cumplimiento de la meta del proyecto SENATIC y por ende del indicador PES- PEI, por las siguientes razones: 
- El cumplimiento de la meta 2025 de colombianos formados, se vió afectado principalmente por cuellos de botella administrativos y académicos asociados al proceso de certificación, el cual es competencia exclusiva del SENA. La verificación de evidencias, validación de requisitos documentales y consolidación de juicios evaluativos debe ser realizada por los Centros de Formación, procesos que coinciden con los cierres académicos de la oferta regular del SENA (articulación institucional, programas técnicos y tecnológicos), generando una alta carga operativa que limita la capacidad de cierre simultáneo de los aprendices SENATEC dentro de la vigencia.
- Frente a los técnicos formados en articulación con la media, se cuenta con un total de 27.488 jóvenes formados, los cuales están en proceso de validación por lo tanto no se reportarán sin antes realizar la respectiva confirmación.</t>
  </si>
  <si>
    <t>https://mintic.sharepoint.com/direccion_economia_digital/Entregables%20Clarity%202025/Forms/AllItems.aspx?id=%2Fdireccion%5Feconomia%5Fdigital%2FEntregables%20Clarity%202025%2FEntregables%20Clarity%202025%2FE1%2DL3%2D5000&amp;viewid=1365bc49%2D5262%2D46be%2D96ba%2D3ff812940ea3&amp;e=hBSoPI&amp;sharingv2=true&amp;fromShare=true&amp;at=9&amp;clickparams=eyAiWC1BcHBOYW1lIiA6ICJNaWNyb3NvZnQgT3V0bG9vayIsICJYLUFwcFZlcnNpb24iIDogIjE2LjAuMTk0MjYuMjAyMTgiLCAiT1MiIDogIldpbmRvd3MiIH0%3D&amp;CID=e7ede9a1%2D6001%2D0000%2D2c59%2D743ad3db8fb4&amp;cidOR=SPO&amp;FolderCTID=0x01200000DAB5A882332946963C2717AFA73A64</t>
  </si>
  <si>
    <t>SEMESTRAL</t>
  </si>
  <si>
    <t>Durante el primer trimestre se alcanzaron un total de 56.059 formaciones. Este resultado refleja una ejecución sólida, soportada en estrategias de seguimiento técnico, ampliación de cobertura, fortalecimiento de alianzas y mejora continua en los procesos de formación y certificación.
SENATIC: El proyecto alcanzó 21.000 formaciones, asi mismo se consolidaron mecanismos de seguimiento permanente, control de registros y validación de información, lo que permitió mejorar la trazabilidad del proceso formativo. Y se fortaleció la articulación institucional y el monitoreo técnico, facilitando la toma de decisiones y el cumplimiento progresivo de metas.
AvanzaTEC: mediante el proyecto se realizaron 8.164  formaciones, ampliando la cobertura territorial y el fortalecimiento de capacidades mediante masterclass y espacios de formación, así como la implementación de estrategias de divulgación digital. También se optimizaron los procesos de atención a usuarios y gestión de PQRS, mejorando la experiencia de los beneficiarios.
Talento Tech: durante el trimestre se alcanzaron 2.106 formaciones, se trabajó en el aseguramiento de la calidad, mediante la aplicación de controles, seguimiento continuo y verificación de condiciones en los entornos de formación. Además, se consolidaron espacios de coordinación y monitoreo que garantizan la adecuada ejecución del proceso formativo.
Social Tech: El proyecto registró 24.789 formaciones en el trimestre, implementando estrategias de permanencia y retención de beneficiarios, así como el fortalecimiento de alianzas estratégicas que han contribuido al incremento en la participación. Igualmente, se promovió el acceso a procesos de certificación, mejorando la continuidad y finalización de los ciclos formativos.</t>
  </si>
  <si>
    <t>https://mintic.sharepoint.com/:f:/r/direccion_economia_digital/Documentos%20compartidos/PLANEACI%C3%93N/PLAN%20ESTRAT%C3%89GICO%20S/2023-2026/2026/Formaciones%20finalizadas%20en%20habilidades%20digitales/PRIMER%20TRIMESTRE?csf=1&amp;web=1&amp;e=k6HMlN</t>
  </si>
  <si>
    <t>Dirección de Economia Digital</t>
  </si>
  <si>
    <t>E1-L3-5000</t>
  </si>
  <si>
    <t>Formaciones finalizadas en habilidades digitales (INDICADOR DE REZAGO)</t>
  </si>
  <si>
    <t>Internet Seguro y Responsable</t>
  </si>
  <si>
    <t>Brindar herramientas para
promover el Uso Seguro y
Responsable de las TIC, con
el fin de prevenir los riesgos
y delitos en Internet.</t>
  </si>
  <si>
    <t>Personas sensibilizadas</t>
  </si>
  <si>
    <t>Personas sensibilizadas en el Uso Seguro y Responsable de las TIC</t>
  </si>
  <si>
    <t>Describe el número personas que se sensibilizan a través de la oferta del programa de sensibilización que ofrece la Dirección de Apropiación de TIC</t>
  </si>
  <si>
    <t>Sumatoria de personas sensibilizadas en el Uso Seguro y Responsable de las TIC</t>
  </si>
  <si>
    <t>Se inició y se continúa en la etapa precontractual. Se han realizado ajustes en el estudio previo, anexo técnico y estudio del sector de acuerdo con los requerimientos del FUTIC y la subdirección de contratación. Adicionalmente, se confirma que se realizó la emisión del CDP.</t>
  </si>
  <si>
    <t>Entre julio y septiembre se avanzó con 479.881 sensibilizaciones sobre el uso seguro y responsable de las TIC, impactando territorios de la Colombia profunda como La Guajira, el Pacífico, Cundinamarca, Norte de Santander y Cauca. con un acumulado de 753.988</t>
  </si>
  <si>
    <t>Entre julio y septiembre se logró un avance de 479.881 sensibilizaciones sobre el uso seguro y responsable de las TIC, impactando territorios de la Colombia profunda como La Guajira, el Pacífico, Cundinamarca, Norte de Santander y Cauca. Del total, el 9% corresponde a acciones en La Guajira, el 8% en Valle del Cauca y el 5% en Norte de Santander. Hemos llegado a cerca de 160 mil mujeres, así como a personas con discapacidad, víctimas del conflicto armado y comunidades campesinas, promoviendo el acceso incluyente y consciente a las tecnologías. Las sensibilizaciones se han desarrollado tanto de forma presencial como virtual, abordando temáticas clave como noticias falsas y desinformación, inteligencia artificial en perspectiva, tecnologías abiertas y de libre acceso, TIC en la crianza, entre otros temas relevantes para fortalecer las competencias digitales y promover un uso ético y crítico de las tecnologías en todo el país. Con un acumulado de 753.988  sensibilizaciones.</t>
  </si>
  <si>
    <t>Al cierre de la vigencia se alcanzó un total de 1.480.649 acciones de sensibilización, superando la meta proyectada para el año 2025 con un cumplimiento del 106%, lo que evidencia el alto impacto y alcance de la estrategia implementada. Estas acciones se desarrollaron en diversos departamentos del país, entre los que se destacan Bogotá, La Guajira, Cundinamarca, Valle del Cauca, Norte de Santander, Magdalena y Nariño, entre otros, logrando una cobertura territorial significativa en 269 municipios.
La población impactada incluye 422.939 mujeres y 48.726 personas pertenecientes a comunidades étnicas, lo que reafirma el enfoque diferencial e inclusivo de la iniciativa y su llegada efectiva a territorios históricamente priorizados, contribuyendo a la atención de la denominada Colombia profunda. A través de estas sensibilizaciones se promovió el uso seguro, responsable de las TIC fortaleciendo capacidades ciudadanas fortaleciendo capacidades ciudadanas, fomentando entornos digitales.</t>
  </si>
  <si>
    <t>Al cierre de la vigencia se realizaron 1.480.649 sensibilizaciones, alcanzando un 106% de cumplimiento en 2025. Se impactaron 269 municipios en departamentos como Bogotá, La Guajira y Nariño, beneficiando a 422.939 mujeres y 48.726 personas étnicas, promoviendo el uso seguro de las TIC</t>
  </si>
  <si>
    <t>Este desempeño estuvo asociado a la ampliación de la cobertura territorial y al fortalecimiento del enfoque diferencial, lo que facilitó una mayor participación de poblaciones priorizadas y una presencia sostenida en múltiples territorios del país. En conjunto, estos factores permitieron incrementar el impacto de las acciones desarrolladas y consolidar resultados por encima de lo programado.</t>
  </si>
  <si>
    <t>https://mintic.sharepoint.com/:f:/r/Dir_Apropiacion/Entregables%20Clarity%202025/2025_E1-L3-4000%20Internet%20Seguro%20y%20Responsable/1.CiberPaz%20Sensibilizaciones/1.1%20Personas%20sensibilizadas%20en%20el%20Uso%20Seguro%20y%20Responsable%20de%20las%20TIC?csf=1&amp;web=1&amp;e=ZCFA2I</t>
  </si>
  <si>
    <t>Durante el primer trimestre de 2026, la línea Ciberpaz Sensibilizaciones concretó la puesta en marcha del contrato 1166 con la Universidad de Pamplona, orientado a impactar a 1.057.000 personas. Tras culminar la etapa de alistamiento y estructuración de contenidos en febrero, el periodo cierra con la vinculación de las 44 personas del equipo mínimo y el avance en la selección del operador logístico para los eventos, garantizando la capacidad técnica necesaria para el cumplimiento de las metas masivas de sensibilización propuestas.</t>
  </si>
  <si>
    <t>E1-L3-4000</t>
  </si>
  <si>
    <t>Catalizador:  Conectividad digital para cambiar vidas
Comp: Estrategia de apropiación digital para la vida</t>
  </si>
  <si>
    <t>Capacidades para la resiliencia en seguridad digital</t>
  </si>
  <si>
    <t xml:space="preserve">Incrementar el conocimiento en materia de gestión de incidentes de seguridad digital en el país. </t>
  </si>
  <si>
    <t xml:space="preserve">Industria innovación e infraestructura </t>
  </si>
  <si>
    <t>Acceso uso y apropiación de las TC</t>
  </si>
  <si>
    <t>Fortalecimiento de las capacidades de prevención, detección y recuperación de incidentes de seguridad digital de los ciudadanos, del sector publico y del sector privado. Nacional</t>
  </si>
  <si>
    <t>Servicio de atención a incidentes de seguridad digital</t>
  </si>
  <si>
    <t xml:space="preserve"> incidentes de Seguridad digital atendidos a traves de los canales de atencion   del ColCERT</t>
  </si>
  <si>
    <t>A través de este indicador se busca determinar el estado de la seguridad digital de las entidades públicas y privadas mediante la cantidad de los incidentes de seguridad digital reportados y a su vez,  la atención y  gestión del GIT de COLCERT.</t>
  </si>
  <si>
    <t>Gestión de los incidentes reportados sobre los incidentes trámitados por el GIT de COLCERT</t>
  </si>
  <si>
    <t>Durante este periodo se han atendido y gestionado el 100% de los incidentes de seguridad digital reportados al ColCERT.</t>
  </si>
  <si>
    <t>Las actividades se han desarrollado según el tiempo previsto</t>
  </si>
  <si>
    <t>Durante el presente periodo se han atendido y gestionado el 100% de los incidentes de seguridad digital reportados al ColCERT</t>
  </si>
  <si>
    <t>Durante este periodo se han atendido y gestionado el 100% de los incidentes de seguridad digital reportados al ColCERT</t>
  </si>
  <si>
    <t>Durante este el cuarto trimestre se han atendido y gestionado el 100% de los incidentes de seguridad digital reportados al ColCERT</t>
  </si>
  <si>
    <t>Durante la vigencia 2025 se han atendido 696 incidentes de seguridad digital, esto equivale al 100% de los incidentes reportados</t>
  </si>
  <si>
    <t>https://mintic-my.sharepoint.com/:f:/r/personal/contacto_colcert_gov_co/Documents/OneDrive%20COLCERT/General/2025/Entregables%20Clarity%202025%20-%20GIT%20ColCERT?csf=1&amp;web=1&amp;e=7teVwZ</t>
  </si>
  <si>
    <t>En el prime trimestre de 2026 se han atendido 94 incidentes en seguridad digital, equivalentes al 100% de las solicitudes allegadas al ColCERT</t>
  </si>
  <si>
    <t>https://mintic-my.sharepoint.com/:f:/r/personal/contacto_colcert_gov_co/Documents/OneDrive%20COLCERT/General/2026/PES%202026?csf=1&amp;web=1&amp;e=47xPjp</t>
  </si>
  <si>
    <t>GIT COLCERT</t>
  </si>
  <si>
    <t>E1-L2-3000</t>
  </si>
  <si>
    <t>Servicio de información implementado</t>
  </si>
  <si>
    <t>Número de plataformas o sistemas de información disponibles para la seguridad digital del Estado</t>
  </si>
  <si>
    <t xml:space="preserve">Este indicador permite establecer el número de plataformas  o sistemas de información disponibles para la seguridad del Estado. </t>
  </si>
  <si>
    <t>Unidades adquiridas</t>
  </si>
  <si>
    <t>Durante el presente periodo se estructuro el proceso contractual a traves del cual se espera implementar las herramientas y el sistema de información disponible para la seguridad del estado.</t>
  </si>
  <si>
    <t xml:space="preserve">El contrato que incluye la implementación de las herramientas y el sistema de información para la seguridad del estado se firmó el 27 de junio </t>
  </si>
  <si>
    <t>En este periodo se han obtenido los licenciamientos requeridos así como se ha garantizado toda la operación que conlleva a efectuar el sistema de información para la seguridad del estado.</t>
  </si>
  <si>
    <t>En este cuarto trimestre se han obtenido los licenciamientos requeridos así como se ha garantizado toda la operación que conlleva a efectuar el sistema de información para la seguridad del estado.</t>
  </si>
  <si>
    <t>Durante la vigencia 2025 se han adquirido 6 herramientas digitales, se han integrado otras 6 herramientas y se han elaborado dasboards de monitoreo contante.</t>
  </si>
  <si>
    <t>Se ha adquirido el licenciamiento de una plataforma (sistema de información) Mailchimp.</t>
  </si>
  <si>
    <t>Documentos de evaluación</t>
  </si>
  <si>
    <t>Documentos desarrollados como habilitadores en la implementación de la Política de Seguridad Digital</t>
  </si>
  <si>
    <t>Mediante el presente indicador se busca generar documentos que sirvan como habilitadores de la politica de seguridad digital en cumplimiento del decreto 338 de 2022.</t>
  </si>
  <si>
    <t>Unidades generadas</t>
  </si>
  <si>
    <t>Durante este periodo el equipo inicio con el diseño y el desarrollo del contenido de unas infografias en seguridad digital para las entidades públicas.</t>
  </si>
  <si>
    <t>Durante el mes de junio se socializó y publico la guia para la identificación de las infraestructuras criticas cibernéticas y para el segundo semestre se proyecta generar una infografia que apoye la implementación de la guia en las entidades publicas y privadas.</t>
  </si>
  <si>
    <t>En este periodo se han realizado las actividades previstas en los cronogramas y fechas estipulados.</t>
  </si>
  <si>
    <t>En este cuarto periodo se han realizado las actividades previstas en los cronogramas y fechas estipulados, realizando las reuniones para identificación de infraestructura critica clave para el periodo electoral 2026 y se han atendido todos los requerimientos que han allegado en ese sentido.</t>
  </si>
  <si>
    <t>Durante la vigencia 2025 se han desarrollado dos documentos: la guía para la identificación de la infraestructura critica y el documento final de 2025</t>
  </si>
  <si>
    <t>indicador programado para reportar desde 2T</t>
  </si>
  <si>
    <t>Servicio de análisis de vulnerabilidades de seguridad digital</t>
  </si>
  <si>
    <t>Personas Sensibilizadas en hábitos de seguridad digital</t>
  </si>
  <si>
    <t xml:space="preserve">A traves de este ondicador se busca concienciar a las personas en los riesgos de seguridad digital </t>
  </si>
  <si>
    <t>sumatoria del numero de personas sonsibilizadas en habitos de seguridad digital</t>
  </si>
  <si>
    <t>Durante el presente periodo se sensibilizaron a 110 pertenecientes al Fondo Nacional del Ahorro en habitos de seguridad digital</t>
  </si>
  <si>
    <t>Durante el presente periodo se sensibilizaron a 1476 pertenecientes al Fondo Nacional del Ahorro en habitos de seguridad digital</t>
  </si>
  <si>
    <t>Durante el presente periodo se sensibilizaron a 2079 en el tema: Hábitos de seguridad digital Reconoce y evita el Phishing, en el orden territorial, nacional y privado.</t>
  </si>
  <si>
    <t>Durante el cuarto trimestre se sensibilizaron a 527 personas en el tema: Hábitos de seguridad digital Reconoce y evita el Phishing, en el orden territorial, nacional y privado.</t>
  </si>
  <si>
    <t>Durante la vigencia 2025 se han sencibilizado 4192 personas en Hábitos de seguridad digital Reconoce y evita el Phishing, en el orden territorial, nacional y privado.</t>
  </si>
  <si>
    <t>Durante el 2025 se realizaron 53 jornadas de sensibilización a nivel nacional, territorial y privadas, las cuales tuvieron gran acogida.</t>
  </si>
  <si>
    <t>Análisis de vulnerabilidades realizados en entidades del Estado</t>
  </si>
  <si>
    <t>A través de este indicador se busca determinar el estado de la seguridad digital de las entidades públicas y privadas mediante los analisis de vulnerabilidades realizados y la capacidades de gestión de los analisis de vulnerabilidades realizados por el GIT de COLCERT.</t>
  </si>
  <si>
    <t>Analisis de vulnerabilidades solicitados por entidades públicas y privadas sobre analisis de vulnerabilidades realizados por el GIT de COLCERT.</t>
  </si>
  <si>
    <t>Durante este periodo se han realizado el 100% de los ánalisis de vulnerabilidades solicitados al ColCERT y se han generado las recomendaciones correspondientes.</t>
  </si>
  <si>
    <t>Durante este periodo se han realizado el 100% de los ánalisis de vulnerabilidades solicitados al ColCERT, tanto a nivel público como privado, y se han generado las recomendaciones correspondientes.</t>
  </si>
  <si>
    <t>Durante el cuarto trimestre se han realizado el 100% de los ánalisis de vulnerabilidades solicitados al ColCERT, tanto a nivel público como privado, y se han generado las recomendaciones correspondientes.</t>
  </si>
  <si>
    <t>Durante la vigencia 2025 se han realizado 37651 análisis de vulnerabilidades, esto equivale al 100% de las solicitudes allegadas al ColCERT</t>
  </si>
  <si>
    <t>En el prime trimestre de 2026 se han atendido 12268 analisis de vulnerabilidades de sitios activos de 211 entidades publicas y privadas del orden nacional, equivalentes al 100% de las solicitudes allegadas al ColCERT+BG73:BG74</t>
  </si>
  <si>
    <t xml:space="preserve">Cultura de seguridad digital para prevención y preparación  del estado colombiano </t>
  </si>
  <si>
    <t>Apoyar en la implementación del marco de gobernanza en materia de seguridad digital en Colombia</t>
  </si>
  <si>
    <t>Documentos metodológicos</t>
  </si>
  <si>
    <t>Numero de Personas formadas a traves de cursos especializados en seguridad digital y participando en ejercicios de simulacros de crisis ciberneticas</t>
  </si>
  <si>
    <t>Formar personas en  los programas en formación en ciberseguridad estan siendo adelantados por la dirección de uso y apropiación..</t>
  </si>
  <si>
    <t>sumatoria del nuemro de personas Formaciones en habilidades digitales finalizadas</t>
  </si>
  <si>
    <t>Actualmente se esta estruturando el proceso con los respectivos documentos precontractuales de acuerdo a los tiempos previsto en el cronograma</t>
  </si>
  <si>
    <t>En este periodo se esta en proceso de contratación para un aposterior implementación.</t>
  </si>
  <si>
    <t>Durante la vigencia 2025 se realizaron todos los procesos administrativos corresppndientes para garantizar la ejecución del proceso, sin embargo, el aliado en su coyuntura particular (cambio de rector Universidad del Atlantico) decidió no firmar el acta de inicio y tras la entrada en vigor de la ley de garantias no se pudo ejecutar el proyecto, esto llevo a una revisión por parte de la dirección y se replanteo la estrategia: adquirir una herramienta digital via AMP</t>
  </si>
  <si>
    <t>Durante la vigencia 2025 se logro desarrollar la formación en ciberseguridad de 800 mujeres mediante el programa SHESECURES en asociación con la OEA</t>
  </si>
  <si>
    <t>Se realizaron todos los procesos administrativos corresppndientes para garantizar la ejecución del proceso, sin embargo, el aliado en su coyuntura particular (cambio de rector Universidad del Atlantico) decidió no firmar el acta de inicio y tras la entrada en vigor de la ley de garantias no se pudo ejecutar el proyecto, quedando un resago de formación de 4200 personas parara la vigencia 2026</t>
  </si>
  <si>
    <t>E1-L2-4000</t>
  </si>
  <si>
    <t>Numero de Personas formadas a traves de cursos especializados en seguridad digital y participando en ejercicios de simulacros de crisis ciberneticas (INDICADOR DE REZAGO)</t>
  </si>
  <si>
    <t>Formar personas en  los programas en formación en ciberseguridad estan siendo adelantados por la dirección de uso y apropiación.</t>
  </si>
  <si>
    <t>Acercamiento al usuario y mitigación de incumplimientos de las empresas del sector</t>
  </si>
  <si>
    <t>Realizar las acciones de promoción y prevención para fortalecer el cumplimiento de las obligaciones  de los operadores de telecomunicaciones y servicios postales</t>
  </si>
  <si>
    <t>Vigilancia, Inspección y Control</t>
  </si>
  <si>
    <t>Servicio de vigilancia y control de telecomunicaciones y servicios postales</t>
  </si>
  <si>
    <t>Informe de vigilancia y control generado</t>
  </si>
  <si>
    <t xml:space="preserve">Dar a conocer los resultados de las estrategias de promoción y prevención implementadas </t>
  </si>
  <si>
    <t xml:space="preserve">Sumatoria de informes de vigilancia y control </t>
  </si>
  <si>
    <t xml:space="preserve">Durante el periodo se realizaron 19 actividades de promoción y prevención cuyo resultado se consolidará en el informe final de promoción y prevención </t>
  </si>
  <si>
    <t>No Aplica</t>
  </si>
  <si>
    <t xml:space="preserve">Durante el segundo trimestre se realizaron 102 actividades de promoción y prevención cuyo resultado se consolidará en el informe final de promoción y prevención </t>
  </si>
  <si>
    <t xml:space="preserve">Durante el tercer trimestre se adelantaron un total de 107 actividades de promoción y prevención,cuyo resultado se consolidará en el informe final de promoción y prevención </t>
  </si>
  <si>
    <t>Durante el periodo se realizaron 46 actividades de promoción y prevención cuyo resultado se consolidará en el informe final de promoción y prevenció</t>
  </si>
  <si>
    <t>E1-L1-6000</t>
  </si>
  <si>
    <t>Acciones desarrolladas
de promoción y
prevención.</t>
  </si>
  <si>
    <t xml:space="preserve">Se busca con el indicador verificar el cumplimiento del plan de promoción y prevención </t>
  </si>
  <si>
    <t>sumatoria de las actividades de promoción y prevención realizadas</t>
  </si>
  <si>
    <t>Durante el primer trimestre se llevaron a cabo un total de 19 actividades de promoción y prevención, logrando con ello un cumplimiento satisfactorio</t>
  </si>
  <si>
    <t>No aplica retraso teniendo en cuenta que la programación del indicador PES esta en linea con la programación de Clarity, la cual es: 
1T:17
2T:96
3T:96
4T:67</t>
  </si>
  <si>
    <t>Durante el segundo trimestre se llevaron a cabo un total de 102 actividades de promoción y prevención, logrando con ello un cumplimiento satisfactorio</t>
  </si>
  <si>
    <t>Durante el tercer trimestre se adelantaron un total de 107 actividades de promoción y prevención,logrando con ello un cumplimiento satisfactorio.</t>
  </si>
  <si>
    <t>Durante el primer trimestre se llevaron a cabo un total de 46 actividades de promoción y prevención, logrando con ello un cumplimiento satisfactorio</t>
  </si>
  <si>
    <t xml:space="preserve">Es preciso indicar que el sobrecumplimiento atiende a las actividades adicionales a demanda que se han presentado </t>
  </si>
  <si>
    <t>Cat: Conectividad digital para cambiar vidas</t>
  </si>
  <si>
    <t>Fortalecimiento del sector TIC y Postal</t>
  </si>
  <si>
    <t>Generar lineamientos de política y estrategias enfocadas a mejorar la competitividad del sector, contribuyendo a la disminución de la brecha digital e implementando planes sectoriales de modernización, simplificación normativa y eliminación de barreras de entrada.</t>
  </si>
  <si>
    <t>Gestión de la Industria de Comunicaciones</t>
  </si>
  <si>
    <t>Fortalecimiento de
políticas sectoriales
para el desarrollo de la
industria de
comunicaciones_12.921.368.238</t>
  </si>
  <si>
    <t>Actualización normativa del sector TIC y sector Postal</t>
  </si>
  <si>
    <t>Proyectos de actualización normativa elaborados</t>
  </si>
  <si>
    <t>Proyectar los documentos normativos requeridos en lo relacionado con los servicios TIC, acorde con las nuevas necesidades de las Tecnologías de la Información y las Comunicaciones.</t>
  </si>
  <si>
    <t>Sumatoria de proyectos normativos elaborados</t>
  </si>
  <si>
    <t>Dentro de los proyectos normativos publicados para comentarios de los grupos de valor, se destaca el proyecto de resolución sobre requisitos de red del servicio de Mensajería Expresa, el propósito del proyecto, por una parte, es ajustar los requisitos patrimoniales previstos en la reglamentación vigente para el servicio de Mensajería Expresa acorde a lo preceptuado en el inciso 4 del artículo 313 de la Ley 2294 de 2023, asimismo se racionalizan los mencionados requisitos patrimoniales con el objetivo de verificar únicamente los soportes conducentes que demuestran el capital social establecido en el literal b) del artículo 4 de la ley 1369 de 2009 para los Operadores Postales.
Por otra parte, en materia operativa se desarrolla con mayor claridad los aspectos que debe contemplar el plan detallado que corresponde acreditar a los interesados en habilitarse como operadores postales del servicio de Mensajería Expresa por primera vez. En general, se ajustan todos los requisitos de red con la finalidad que su acreditación sea más clara y expedita para impulsar la presentación de solicitudes de habilitación e impulsar la libre competencia del sector portal.
Los comentarios se recibieron hasta el 17 de marzo.</t>
  </si>
  <si>
    <t>El avance se encuentra conforme lo planeado.</t>
  </si>
  <si>
    <t>Dentro de los proyectos normativos publicados para comentarios de los grupos de valor, se destaca el proyecto de de resolución por la cual se compilarán y simplificarán las disposiciones contenidas en las normas de carácter general vigentes expedidas por las extintas Comisión Nacional de Televisión - CNTV- y la Autoridad Nacional de Televisión - ANTV-, de conformidad con las funciones asignadas al Ministerio de Tecnologías de la Información y las Comunicaciones.
El proyecto de resolución tiene como propósito brindar claridad sobre la regulación vigente aplicable al servicio de televisión, cuya competencia corresponda al Ministerio TIC, en virtud de las disposiciones de la Ley 1978 de 2019 y que no hayan sido compiladas en otras normas.</t>
  </si>
  <si>
    <t>Dentro de los proyectos normativos publicados para comentarios de los grupos de valor, se destaca el proyecto de modificación del Decreto del Registro Único de TIC, que introduce nuevas causales de archivo para los Proveedores de Redes y Servicios de Telecomunicaciones (PRST). Con el propósito de fortalecer la gestión y la calidad de la información del Registro Único de TIC (RUTIC), el Ministerio de Tecnologías de la Información y las Comunicaciones publicó para comentarios de la ciudadanía el Proyecto de Decreto que modifica el artículo 2.2.1.3.3 del Decreto 1078 de 2015, estableciendo nuevas causales de archivo para los Proveedores de Redes y Servicios de Telecomunicaciones (PRST). Esta iniciativa busca asegurar que el RUTIC refleje únicamente a los proveedores en operación y en cumplimiento de sus obligaciones, y así facilitar la formulación de políticas públicas, planes y programas sectoriales sustentados en datos actualizados y confiables.</t>
  </si>
  <si>
    <t>Se publicaron para comentarios de la ciudadanía los borradores de dos resoluciones que iniciarán Procesos de Selección Objetiva (PSO) para otorgar permisos de uso del espectro radioeléctrico a comunidades organizadas de conectividad y a proveedores de redes y servicios de telecomunicaciones que prestan el servicio de Internet fijo residencial minorista. Estas resoluciones establecen las condiciones para la asignación de permisos de uso del espectro radioeléctrico en la banda de 900 MHz, con el objetivo de ampliar el acceso a Internet en zonas rurales y apartadas del país, garantizando la igualdad de oportunidades y acercando a los ciudadanos a sus derechos y a mejores condiciones de desarrollo. A través de esta iniciativa, el Gobierno Nacional consolida acciones orientadas a la asignación eficiente del espectro radioeléctrico, promoviendo el bienestar social y la inclusión de nuevas bandas de frecuencia que fortalezcan a los pequeños prestadores de servicios de telecomunicaciones y apoyen el cierre de la brecha digital en las zonas rurales del país.</t>
  </si>
  <si>
    <t>El avance del indicador se encuentra conforme a lo planeado</t>
  </si>
  <si>
    <t>https://www.mintic.gov.co/portal/inicio/Sala-de-prensa/Noticias/426183:Avanza-proposito-del-Gobierno-de-conectar-a-las-poblaciones-rurales-y-mas-apartadas-del-pais</t>
  </si>
  <si>
    <t xml:space="preserve">Direcciónde Industria de Comunicaciones </t>
  </si>
  <si>
    <t>Direcciónde Industria de Comunicaciones</t>
  </si>
  <si>
    <t>E1-L1-7000</t>
  </si>
  <si>
    <t>Servicio de asistencia técnica</t>
  </si>
  <si>
    <t>Beneficiarios de los trámites y servicios prestados para el fortalecimiento del sector tic y postal</t>
  </si>
  <si>
    <t>Cuantificar el número total de beneficiarios que han accedido a los trámites y servicios prestados por la Dirección de Industria de Comunicaciones publicados en la página de la entidad, que permiten fortalecer el sector de las Tecnologías de la Información y Comunicación (TIC) y el servicio postal. Los beneficiarios pueden ser proveedores de redes y/o servicios de telecomunicaciones, titulares de espectro radioeléctrico, comunidades organizadas sin ánimo de lucro, concesionarios del servicio público de radiodifusión sonora, licenciatarios del servicio de televisión, operadores postales, importadores, comercializadores y ciudadanía en general.</t>
  </si>
  <si>
    <t>Sumatoria beneficiarios de los servicios prestados para el fortalecimiento del sector tic y postal</t>
  </si>
  <si>
    <t>Con corte al 30 de marzo se dio atención a 1959 solicitudes (Trámites - PQRSD), las cuales han sido presentadas por 1494 grupos de valor de la industria de comunicaciones.</t>
  </si>
  <si>
    <t>Con corte al 30 de junio se dio atención a 5588 solicitudes (Trámites - PQRSD), las cuales han sido presentadas por 3737 grupos de valor de la industria de comunicaciones.</t>
  </si>
  <si>
    <t>Con corte al 30 de septiembre se dio atención a 8862 solicitudes (Trámites - PQRSD), las cuales han sido presentadas por 5739 grupos de valor de la industria de comunicaciones.</t>
  </si>
  <si>
    <t>Con corte al 31 de marzo, se recibieron 3066 solicitudes (trámites y PQRSD), presentadas por 2088 solicitantes pertenecientes a los diferentes grupos de valor.</t>
  </si>
  <si>
    <t>https://mintic-my.sharepoint.com/:b:/g/personal/ldiaz_mintic_gov_co/IQA7prwVM7tQRrupuP3LaVR3AYJf8nkF5poU9p3E_I3i5x0?e=yXvkPS</t>
  </si>
  <si>
    <t xml:space="preserve">Oferta de espectro </t>
  </si>
  <si>
    <t>Procesos de asignación de espectro aperturados</t>
  </si>
  <si>
    <t>Realizar la gestión para la asignación del espectro radioelectrico para los servicios TIC ofrecidos por la DICOM.</t>
  </si>
  <si>
    <t>Sumatoria de procesos de asignación de espectro aperturados</t>
  </si>
  <si>
    <t>El 10 de marzo se publicó la Resolución 00918, “Por la cual se ordena la apertura de la Convocatoria Pública No. 001 de 2024 y se crea el Comité Evaluador”, cuyo objeto es la selección objetiva para declarar viabilidades para el otorgamiento de licencias de concesión en virtud de las cuales se prestará, en gestión indirecta, el Servicio Público de Radiodifusión Sonora Comunitario, por parte de comunidades organizadas, en frecuencia modulada (F.M.), con estaciones de cubrimiento clase D, en los municipios y áreas no municipalizadas del territorio nacional incluidas en el anexo técnico de los términos de referencia definitivos de la Convocatoria.
El 13 de marzo se publicó la Resolución 1027, 'Por la cual se declara la apertura del Proceso de Selección Objetiva No. 001 de 2025', cuyo objeto es el otorgamiento de permisos para el uso del espectro radioeléctrico en las bandas atribuidas a los servicios radioeléctricos fijo y móvil terrestre, de conformidad con el Cuadro Nacional de Atribución de Bandas de Frecuencias (CNABF).</t>
  </si>
  <si>
    <t>El indicador se cumplió en el transcurso del primer trimestre de 2024, con la apertura de Convocatoria Pública No. 001 de 2024 y Proceso de Selección Objetiva No. 001 de 2025.</t>
  </si>
  <si>
    <t>Durante la vigencia, el indicador se cumplió desde el primer trimestre con la expedición y publicación de los actos administrativos que dieron apertura a los procesos de selección y convocatoria del sector. En el mes de marzo se publicó la Resolución 00918 de 2025, mediante la cual se abrió la Convocatoria Pública No. 001 de 2024 para la selección objetiva y el otorgamiento de licencias de concesión del Servicio Público de Radiodifusión Sonora Comunitaria en gestión indirecta. Asimismo, se expidió la Resolución 1027 de 2025, que declaró la apertura del Proceso de Selección Objetiva No. 001 de 2025 para el otorgamiento de permisos de uso del espectro radioeléctrico en las bandas atribuidas a los servicios fijo y móvil terrestre. En los trimestres siguientes no se registraron avances adicionales, dado que la meta quedó alcanzada con las actuaciones realizadas en el primer trimestre.</t>
  </si>
  <si>
    <t>El avance se encuentra conforme a lo planeado</t>
  </si>
  <si>
    <t>https://mintic-my.sharepoint.com/:f:/g/personal/ldiaz_mintic_gov_co/IgClHw74yzU_SKnOp0FQfv3RAUZ58n8I2ZXhh1Vyrwc3aMw?e=D4YSPj</t>
  </si>
  <si>
    <t>El 21 de enero se realizó la publicación del Aviso de Convocatoria Pública No. 001 de 2026. El 30 de enero se publicaron las manifestaciones de interés para la asignación de espectro radioeléctrico en el servicio móvil fijo terrestre. El 4 de febrero se expidió la Resolución 0311 de 2026, “Por la cual se declara la apertura y se establecen las condiciones del Proceso de Selección Objetiva No. 001 de 2026, para el otorgamiento de permisos para el uso del espectro radioeléctrico en las bandas atribuidas a los servicios radioeléctricos fijo y móvil terrestre, de conformidad con el Cuadro Nacional de Atribución de Bandas de Frecuencias (CNABF)”.</t>
  </si>
  <si>
    <t>https://www.mintic.gov.co/portal/inicio/Micrositios/Seleccion-Objetiva-Asignacion-de-Espectro/</t>
  </si>
  <si>
    <t xml:space="preserve">Plan de Modernización del sector postal 2020-2024 </t>
  </si>
  <si>
    <t xml:space="preserve">Líneas de acción implementadas </t>
  </si>
  <si>
    <t>Implementar las líneas de acción del Plan de Modernización del Sector Postal 2020-2024 con el fin de promover la modernización del sector postal.</t>
  </si>
  <si>
    <t>Sumatoria de líneas de acción implementadas</t>
  </si>
  <si>
    <t>Se ha trabajado en la definición de la estrategia y el análisis de las acciones previas, el proceso aún se encuentra en una fase de planificación. Se han coordinado esfuerzos con la Subdirección de Competencia Digital para evaluar los resultados de la formación de los operadores postales durante 2024, lo cual permitirá ajustar y mejorar la estrategia para 2025. Además, se están definiendo y consolidando los contenidos formativos en comercio electrónico, a través de la colaboración con la Subdirección de Transformación Sectorial. Aunque el proceso está avanzando, la implementación de la convocatoria y la integración de los operadores postales depende de la finalización de esta fase estratégica.</t>
  </si>
  <si>
    <t>La implementación de las líneas de acción del PMSP se verán reflejadas al finalizar el cuarto trimestre 2024.</t>
  </si>
  <si>
    <t>La Subdirección de Asuntos Postales (SAP) ha trabajado de manera articulada con la Subdirección de Transformación Sectorial del MinTIC para integrar contenidos sobre comercio electrónico, talento TI y estrategias de apropiación digital en beneficio del sector postal.
Se avanza en la gestión de acceso a los materiales desarrollados por contratistas en vigencias anteriores, los cuales están sujetos a trámites de derechos de autor. Mientras se espera la instrucción formal de Transformación para el uso de estos contenidos, la SAP ha compartido material adicional encontrado y continúa con la depuración de la base de datos de operadores postales.
Además, se han analizado ocho documentos clave, entre ellos manuales del DNP, módulos de nuevas tecnologías, informes internacionales y cartillas de Colombia Productiva. Se acordará con el equipo postal cuáles serán compartidos con los operadores y los mecanismos adecuados para su divulgación.</t>
  </si>
  <si>
    <t>Hasta el 30 de septiembre se realizaron varias acciones clave: el 17 de julio se solicitó formalmente apoyo a la Subdirección de Competencias Digitales para organizar un espacio de capacitación dirigido a operadores postales sobre comercio electrónico, marketing digital y fortalecimiento organizacional con tecnologías. El 30 de julio se sostuvo una reunión con dicha Subdirección para coordinar la agenda del plan de modernización. Posteriormente, el 28 de agosto se agendó una reunión para estructurar el contenido del evento del 16 de septiembre, que finalmente se llevó a cabo de forma virtual con más de 54 asistentes, en el marco del convenio Código Postal y con el apoyo del programa AVANZATEC, presentando temas de nuevas tecnologías, talento TI y comercio electrónico para la modernización del sector postal.</t>
  </si>
  <si>
    <t>La implementación de las líneas de acción del PMSP se verán reflejadas al finalizar el cuarto trimestre 2025.</t>
  </si>
  <si>
    <t>Con base en el informe de final, el cumplimiento de las líneas de acción 10, 15 y 16 del Plan de Modernización del Sector Postal se materializa a través de acciones desarrolladas entre 2022 y 2025, que incluyeron la realización de 1 foro sectorial, 2 Webinars, mesas técnicas interinstitucionales y la aplicación de encuestas diagnósticas al sector; se evaluaron 172 operadores postales habilitados, de los cuales 54 (32%) respondieron satisfactoriamente el diagnóstico de transformación digital, permitiendo caracterizar su nivel de madurez (20% incipiente, 63% básico, 9,3% intermedio y 7,4% avanzado). 
En materia de fortalecimiento tecnológico y logística (líneas 10 y 15), se estructuraron documentos con comprendía planes piloto basados en IoT y Big Data, se identificaron Pymes postales beneficiarias y se generaron insumos técnicos y de política pública con apoyo de DNP, BID y BIOS. 
Para la línea 16, se promovió la formación en comercio electrónico, marketing y competencias digitales mediante convocatorias abiertas y programas institucionales (SENATIC, Talento TI), logrando finalmente la participación de 119 asistentes en una Master Class sectorial, superando la meta mínima de capacitación prevista (54) y permitiendo el cierre efectivo de las líneas de acción del plan.</t>
  </si>
  <si>
    <t>Durante la vigencia se avanzó de manera gradual desde la fase de planeación hasta la implementación y cierre efectivo de las acciones de fortalecimiento del sector postal, en articulación con distintas dependencias del MinTIC. En el primer trimestre se definió la estrategia, se analizaron experiencias previas y se coordinaron acciones con las subdirecciones de Competencias Digitales y Transformación Sectorial para ajustar contenidos formativos y preparar la convocatoria. En el segundo trimestre se consolidó el trabajo interinstitucional, se avanzó en la gestión y depuración de contenidos formativos y bases de datos, y se analizaron insumos técnicos y documentos estratégicos para su divulgación al sector. En el tercer trimestre se ejecutaron acciones de capacitación concretas, incluyendo la realización de un evento virtual dirigido a operadores postales, con amplia participación, enfocado en comercio electrónico, nuevas tecnologías y fortalecimiento organizacional. Finalmente, al cierre de la vigencia, se materializó el cumplimiento de las líneas 10, 15 y 16 del Plan de Modernización del Sector Postal mediante foros, webinars, mesas técnicas, diagnósticos de transformación digital, estructuración de planes piloto tecnológicos y procesos de formación, superando las metas de participación previstas y consolidando insumos técnicos y de política pública para el fortalecimiento y modernización del sector.</t>
  </si>
  <si>
    <t>https://mintic-my.sharepoint.com/:f:/g/personal/ldiaz_mintic_gov_co/IgAU15a5YLsCToeEpYc0boQbASM97Eu9tJpUzpv9zy-74Og?e=ymUYY3</t>
  </si>
  <si>
    <t>Fortalecimiento de la radio pública nacional</t>
  </si>
  <si>
    <t>Fortalecer la radio pública, a través del despliegue de nueva infraestructura de estaciones y estudios de la red de la radio pública nacional operada por Radio Televisión Nacional de Colombia - RTVC</t>
  </si>
  <si>
    <t>Fortalecimiento de la Radio Pública en el Territorio Nacional</t>
  </si>
  <si>
    <t xml:space="preserve">Estaciones y estudios de radiodifusión sonora en funcionamiento	</t>
  </si>
  <si>
    <t xml:space="preserve">Nuevas estaciones de radio pública nacional Instaladas </t>
  </si>
  <si>
    <t xml:space="preserve">Este indicador mide las estaciones y estudios de radiodifusión sonora en funcionamiento, lo cual se realiza con la transferencia que realiza el Ministerio a RTVC para este proyecto </t>
  </si>
  <si>
    <t xml:space="preserve">Sumatoria de estaciones y estudios de Radiodifusion sonora instalados </t>
  </si>
  <si>
    <t>La Subdirección de Radiodifusión Sonora, de la Dirección de Industria de Comunicaciones, le solicitó mediante radicado N°. 252101268 del 26 de junio de 2025 a Radio Televisión Nacional de Colombia – RTVC, aclaración y requerimiento de documentos para la transferencia de recursos proyecto “Fortalecimiento de la radio pública en el territorio nacional”. La solicitud se realizó teniendo en cuenta que, mediante radicado 251050629 de mayo 2 de 2025 se observa que RTVC solicita aprobación y expedición de la resolución para la financiación del proyecto por un valor de $6.486.490.300 el cual es inferior y diferente del valor solicitado por RTVC, gestionado por MINTIC y finalmente aprobado por DNP, para la vigencia presupuestal 2025 por un valor total de $11.687.204.340. Teniendo en cuenta lo anterior, se solicita a RTVC aclarar de manera oportuna cuál es la necesidad real y especifica de los recursos que se requieren para ejecutar la presente vigencia.</t>
  </si>
  <si>
    <t>El retraso en la ejecución de la iniciativa "Fortalecimiento de la Radio Pública en el territorio Nacional" se debe a la falta de entrega oportuna de documentos requeridos para la elaboración de la resolución de transferencia de recursos, por parte de RTVC. La ausencia de una respuesta oportuna por parte de RTVC con la documentación y aclaraciones requeridas ha impedido la emisión de la resolución de transferencia de recursos, lo que ha generado el consecuente atraso en la ejecución de la iniciativa.
La Subdirección de Radiodifusión Sonora, del Ministerio de Tecnologías de la Información y las Comunicaciones – MINTIC, mediante radicado No. 252101268 del 26 de junio de 2025, solicitó a Radio Televisión Nacional de Colombia – RTVC, aclaraciones y documentos complementarios necesarios para avanzar en el proceso de transferencia de recursos. Esta solicitud se generó a partir de la revisión del radicado No. 251050629 del 2 de mayo de 2025, en el cual RTVC solicita la aprobación y expedición de la resolución de financiación del proyecto por un valor de $6.486.490.300. Sin embargo, este valor difiere y es inferior al monto total aprobado por el Departamento Nacional de Planeación – DNP para la vigencia presupuestal 2025, que asciende a $11.687.204.340, gestionado previamente por MINTIC.
En este sentido, se requirió a RTVC aclarar de manera precisa la necesidad real y específica de los recursos solicitados, con el fin de asegurar que la resolución se ajuste a la planeación y aprobación presupuestal establecida para el proyecto.</t>
  </si>
  <si>
    <t xml:space="preserve">Durante el tercer trimestre de 2025, el proyecto, que venía con retrasos por cambios y demoras de RTVC, avanzó y se presentó al comité asesor de transferencias.
El 5 de agosto de 2025, se remitió comunicación oficial (Rad. 252126562) a RTVC con observaciones a la solicitud de actualización de la ficha del proyecto, por valor de $11.687.204.340, señalando inconsistencias en las metas, actividades, costos unitarios y uso inadecuado de los formatos establecidos. El 7 de agosto, RTVC remitió documentos de ajustes del proyecto para revisión y se hizo reunión el 11 de agosto, con el propósito de avanzar en los ajustes requeridos.
Posteriormente, el 26 de agosto, ante el estado crítico del proyecto (semáforo en rojo), la Oficina Asesora de Planeación, Evaluación y Seguimiento (OAPES) convocó una mesa de trabajo con la Dirección de Industria y Comunicaciones y la Subdirección de Radiodifusión Sonora, con el fin de definir acciones frente al retraso en la ejecución de los recursos de transferencia a RTVC.
El 8 de septiembre, RTVC presentó una nueva propuesta de ajuste del proyecto a un valor de $9.343.712.694, para la instalación de cinco (5) nuevos estudios de emisión en las ciudades de Leticia, Tunja, Cartagena y Medellín.
Entre el 8 y el 15 de septiembre, el Ministerio TIC revisó y realizó observaciones al ajuste, justificaciones y soportes presentados, las cuales fueron atendidas por RTVC.
Como resultado, mediante radicado 251119216 del 16 de septiembre de 2025, RTVC presentó documento final de ajuste de recursos y solicitud formal de transferencia para la presente vigencia.
Finalmente, la propuesta de ajuste y la solicitud de transferencia de recursos fueron presentadas ante el Comité Asesor de Transferencias del Ministerio TIC el 19 de septiembre de 2025, instancia que recomendó al Fondo Único de TIC la suscripción de la resolución de transferencia a favor de RTVC.
</t>
  </si>
  <si>
    <t xml:space="preserve">El retraso en la ejecución del proyecto obedece principalmente a dificultades por parte de RTVC en definición del alcance del proyecto, la entrega oportuna y completa de la documentación requeridos para avanzar en la aprobación del proyecto en MINTIC.
En particular, se evidenciaron cambios inconsistencias en las metas, actividades, costos unitarios y formatos de presentación por parte de RTVC, lo que generó la necesidad de múltiples revisiones, observaciones y requerimientos por parte del Ministerio TIC, retrasando la validación técnica y financiera del proyecto.
Adicionalmente, los ajustes propuestos por RTVC en el alcance y valor del proyecto, pasando de $11.687.204.340 a $9.343.712.694, esta situación implicó una revisión detallada por parte de las dependencias competentes, con el fin de garantizar la coherencia con las metas de la iniciativa.
</t>
  </si>
  <si>
    <t>El FUTIC expidió la Resolución 00390 de octubre 1 de 2025 “Por la cual se aprueba el financiamiento del proyecto “Fortalecimiento de la radio pública en el territorio Nacional” y se ordena una transferencia a favor de Radio Televisión Nacional de Colombia – RTVC S.A.S.” por un valor de $9.343.712.694,00.
Radio Televisión Nacional de Colombia presentó a MINTIC el plan de trabajo, cronograma y plan de legalización, los días 8 y 17 de octubre de 2025 y completó y ajustó documentos el día 30 de octubre (radicado 251137842), complementados el 7 de noviembre.
La subdirección de radiodifusión sonora con radicado 252183224 de octubre 31 de 2025 remitió al GIT de presupuesto solicitud de desembolso de recursos.
La subdirección de radiodifusión sonora, por solicitud del GIT de Presupuesto, mediante radicado 252187296 de noviembre 7 de 2025 remitió al GIT de presupuesto solicitud de desembolso de recursos. 
Posterior a la solicitud, el GIT de presupuesto de la Subdirección Financiera no reportó desembolso de los recursos a favor de RTVC.
Radio Televisión Nacional de Colombia mediante comunicación con radicado 251152036 de diciembre 04 de 2025 con asunto “Aceptación parcial de recursos FUTIC – Vigencia 2025 del Proyecto “Fortalecimiento de la Radio Pública en el Territorio Nacional” informó lo siguiente:
"En atención a la reunión sostenida el 19 de noviembre de 2025 con la Señora Ministra TIC y su equipo de trabajo, en la cual se informó que no existe disponibilidad del Programa Anual de Caja (PAC) asignado al MINTIC para los meses de noviembre y diciembre de 2025, razón por la cual los desembolsos de la Resolución 00390 del 1 de octubre de 2025 se efectuarán aproximadamente en febrero de 2026, nos permitimos exponer lo siguiente.
(...)
RTVC informa oficialmente que no es posible comprometer la totalidad de los recursos transferidos del proyecto durante la vigencia 2025, debido a la dificultad y a las condiciones previamente descritas. No obstante, y en atención al compromiso presidencial adquirido para el caso del estudio de Leticia, RTVC sí recibirá el desembolso correspondiente a dicha actividad, por un valor de $1.931.008.635, y RTVC no recibirá los recursos restantes autorizados en la Resolución 00390 de 2025 para los otros cuatro estudios por valor total restante de $7.412.704.059.” (negrita fuera de texto original).
La subdirección de radiodifusión sonora mediante memorando radicado 252214952 de diciembre 18 informó acerca de la solicitud reportada por RTVC y mediante radicado 252216756 de diciembre 22, ambos dirigidos a la Subdirección financiera y al GIT de presupuesto, solicitó realizar el ajuste de reducción del registro presupuestal No. 382525 del 03/10/2025 y por consiguiente la liberación de recursos por un valor de $7.412.704.059, es decir se requirió que el registro presupuestal quedara con un saldo de $1.931.008.635, valor que deberá ser transferido y ejecutado por Radio Televisión Nacional de Colombia RTVC, conforme lo manifestado por dicha entidad.
La subdirección Financiera grupo de presupuesto, el día 23 de diciembre, confirmó que se registró la reducción del registro presupuestal RP No. 382525 así como del CDP 239925. El desembolso de recursos lo hará MINTIC en 2026, teniendo en cuenta que en 2025 no contó con recursos para el desembolso</t>
  </si>
  <si>
    <t>En la presente vigencia no se instalaron nuevas estaciones de radio. RTVC modificó la meta inicial de 4 nuevas estaciones, 4 estudios y 1 estudio mejorado por la meta de 5 nuevos estudios de emisión, ninguna estación.</t>
  </si>
  <si>
    <t>No se avanzó en el cumplimiento de la meta de 2025 teniendo en cuenta que RTVC ajustó en agosto el proyecto de $ 11.687 a $ 9.343 millones y ajustó las metas de 4 estaciones, 4 estudios y 1 estudio mejorado a 5 estudios. RTVC en diciembre, de los $9.343 millones solo aceptó recibir $1.931 millones para 1 estudio, desistió de recibir el resto. En diciembre se ajustó RP a $1931 millones. MINTIC desembolsará los $1.931 millones en 2026, a falta de recursos. La Subdirección de radidifusión sonora y la Dirección de Industria de Comunicaciones gestionó todo lo pertinente, hizo seguimiento, escaló la situación, sin embargo, RTVC por razones propias que se escapan a la acción de MINTIC y en su propia autonomía realizó varios cambios al proyecto a lo largo del año que impactaron el avance y resultados</t>
  </si>
  <si>
    <t>https://mintic-my.sharepoint.com/:f:/g/personal/dircom_mintic_gov_co/IgAYp3HZht1cRbkbHBlQzgeCATyBKEOWu9rEDvw_Kmk0XoY?e=9HKFv9</t>
  </si>
  <si>
    <t>Se dio inicio a las actividades de interacción con RTVC para la recepción y revisión de la propuesta que tienen que presentar para el proyecto 2026.La subdirección como parte de las actividades de seguimiento, citó a RTVC a reunión el día 5 de marzo con el objetivo de presentar antecedentes y estado de legalización de los recursos pendientes de la resolución 326 de 2024 la cual es un condicionante para el desembolso de los recursos iniciativa 2026</t>
  </si>
  <si>
    <t xml:space="preserve">A la fecha, RTVC no ha presentado solicitud de transferencia de recursos </t>
  </si>
  <si>
    <t>https://mintic.sharepoint.com/:f:/r/Sub_Radiodifusion_Sonora/Documentos%20compartidos/PLANEACION%20Y%20CALIDAD/PES%20y%20PEIV/2026?csf=1&amp;web=1&amp;e=RA2NSE</t>
  </si>
  <si>
    <t>E1-L2-5000</t>
  </si>
  <si>
    <t>Fortalecimiento integral de los operadores públicos del servicio de televisión nacional</t>
  </si>
  <si>
    <t xml:space="preserve">Fortalecer a los operadores públicos en las condiciones técnicas y operativas de la prestación del servicio de televisión </t>
  </si>
  <si>
    <t>Industria, Innovación e Infraestructura</t>
  </si>
  <si>
    <t>Fortalecimiento de la Industria TIC</t>
  </si>
  <si>
    <t>Fortalecimiento Integral de los Operadores Públicos del Servicio de Televisión Nacional</t>
  </si>
  <si>
    <t>Servicio de apoyo financiero a operadores de televisión pública</t>
  </si>
  <si>
    <t xml:space="preserve"> Operadores apoyados</t>
  </si>
  <si>
    <t>Mejorar la capacidad financiera de los operadores que prestan el servicio público de televisión</t>
  </si>
  <si>
    <t>Operadores Financiados</t>
  </si>
  <si>
    <t>En el primer trimestre de la vigencia 2025 se ha fortalecido a cada uno de los operadores públicos de televisión (Telecaribe, Teleislas, Teleantioquia, Telecafé, Telepacífico, Canal TRO, Canal Capital, Teveandina y el operador nacional RTVC), con la financiación de sus planes de inversión. Con estos recursos los canales siguen cumpliendo su misionalidad de informar y educar a las audiencias del país, mediante la producción de nuevos contenidos multiplataforma. Que llegan a fortalecer sus parrillas. También se entregaron recursos al operador nacional RTVC para la ejecución de proyectos audiovisuales. Por otra parte, se firmó convenio con la red ATEI que les permite a los operadores públicos tener acceso a toda la plataforma de contenidos iberoamericanos. También se firmó convenio con FICCI para la participación de MinTIC en el marco del Festival de Cine de Cartagena. Finalmente se realizó una charla virtual con el proyecto Producción Audiovisual Colombia – PAC llamada “Derechos de autor en la música y el audiovisual: Gestión, regulación y como aplicarlo en nuestras producciones, la cual contó con la participación de 115 asistentes.</t>
  </si>
  <si>
    <t>Con el proyecto de actividades de formación, durante el segundo trimestre de 2025, se realizaron múltiples actividades estratégicas orientadas al fortalecimiento del sistema de medios públicos, articulando lanzamientos regionales de la serie La Vorágine y espacios académicos de formación, con una participación territorial amplia y diversa.
El lanzamiento oficial nacional de la serie La Vorágine tuvo lugar el 18 de junio en el Ministerio TIC en Bogotá, con la asistencia de más de 450 personas, incluyendo autoridades, periodistas, actores del elenco y representantes institucionales.
Del 24 al 26 de junio se realizó en Cúcuta la Jornada Nacional de Formación de Medios Públicos, con la participación de 80 asistentes provenientes de canales regionales, emisoras comunitarias y medios digitales públicos. De forma paralela, en la histórica Quinta Teresa se llevó a cabo el lanzamiento regional de La Vorágine ante un público de 300 personas, incluyendo autoridades locales, fuerzas vivas, ligas de televidentes y ciudadanía en general. El evento contó con la presentación del artista Llane, compositor de la canción oficial de la serie.
El 8 de junio, en el marco del Festival de Cine de Montaña en Salento, Quindío, se proyectó el primer capítulo de la serie ante 200 asistentes, entre ellos parte del elenco y representantes del sector audiovisual de la región.
En el municipio de Aguadas, Caldas, se congregaron 400 personas en una jornada que combinó la proyección de la serie con actividades culturales, resaltando la identidad andina y la importancia de llevar contenidos públicos a territorios patrimoniales.
En la región de los Llanos, el evento de lanzamiento en Yopal, Casanare, reunió a 300 personas, entre estudiantes, docentes, líderes culturales y medios comunitarios, quienes participaron activamente en la conversación sobre los temas ambientales y sociales abordados por la serie.
Estas actividades consolidaron una agenda nacional de circulación de contenidos públicos con alto impacto territorial, fortaleciendo la visibilidad de La Vorágine y fomentando procesos de formación, apropiación cultural y participación ciudadana en todo el país
Con respecto a los proyectos de contenidos, plan de acción, fortalecimiento de la infraestructura de los operadores públicos de televisión, en el mes de mayo se aprobaron ocho resoluciones, de las cuales siete corresponden a contenidos y una a formación. Entre los contenidos, se destacan dos proyectos con enfoque étnico en alianza con organizaciones indígenas, que buscan visibilizar sus voces, saberes y cosmovisiones, resaltando su relación con el territorio y la espiritualidad: Territorios y Voces Indígenas (quinta temporada, Telepacífico) y El Buen Vivir (séptima temporada, Telecaribe). Para Telecafé se aprobaron dos proyectos: Herencia Viva, serie documental sobre las raíces culturales, ambientales y gastronómicas del Eje Cafetero, y Historias del Cambio, que impulsa la creación de contenidos innovadores mediante convocatorias públicas. En el caso de Telecaribe, se aprobó América de Bolívar, serie documental que retrata el legado del Libertador y su impacto en la identidad del Caribe colombiano. Por su parte, el Canal TRO recibió aprobación para El Gran Santander, proyecto que integra contenidos de ficción-comedia y documental, junto con un componente académico para el fortalecimiento de capacidades en derechos de autor y medición de audiencias, y La Vorágine, que promueve la circulación de contenidos culturales de alto valor dirigidos a audiencias infantiles, juveniles y familiares, incentivando el acceso gratuito y el uso de medios públicos como canales de formación y participación ciudadana.
En el mes de junio se desarrollaron tres resoluciones orientadas al fortalecimiento de los canales regionales. Para Telecaribe se aprobó Viaje Cultural al Gran Caribe, un proyecto que busca enriquecer la programación con contenidos que reflejen la diversidad y riqueza cultural de la región. En el caso del Canal TRO, se dio luz verde al proyecto Expresiones y Sabores del Gran Santander, centrado en destacar las tradiciones, saberes y gastronomía de esta zona del país. Por su parte, Teleislas avanzó con una resolución enfocada en el fortalecimiento de su infraestructura tecnológica, cuyo objetivo es implementar, instalar y poner en funcionamiento los equipos adquiridos, optimizando así los procesos de producción, emisión y transmisión, además de reforzar su capacidad técnica y administrativa. Esta mejora permitirá al canal aumentar su competitividad y posicionamiento en el mercado mediante producciones de alta calidad que promuevan la identidad cultural del archipiélago.</t>
  </si>
  <si>
    <t>Durante julio de 2025 se registraron avances en el fortalecimiento de la televisión pública y la industria audiovisual en Colombia. Se aprobaron dos proyectos del Canal TRO: “Fortalecimiento Canal TRO 2025”, con cinco producciones que promueven la identidad del Gran Santander, y “Yarima”, enfocado en formación audiovisual para jóvenes de Barrancabermeja. Ambos fortalecen la oferta pública y las narrativas regionales.
Ese mes también se realizó el Bogotá Audiovisual Market (BAM), con participación del Ministerio TIC, 350 asistentes y más de 10 actividades formativas, impulsando el ecosistema audiovisual nacional. Paralelamente, la construcción de la sede de Teleislas alcanzó un 85,63% de avance físico, aunque con una desviación del 4,02% por retrasos logísticos y climáticos; la nueva fecha de entrega es el 9 de septiembre de 2025.
En agosto, se presentaron dos proyectos regionales: “Bojayá: La verdad desde adentro” (Telepacífico), documental de memoria y reparación simbólica, y la iniciativa del Canal TRO para promover contenidos infantiles seguros. La sede de Teleislas reportó un avance del 93%. También se realizó la ceremonia de Abre Cámara 2025, transmitida en redes de los ocho canales públicos.
Se desarrollaron espacios formativos como la charla “Nuevas Ventanas, Nuevos Negocios” con 120 asistentes, y el GIT de Medios Públicos participó en la agenda académica de los Premios Bravo, respaldados con $150 millones.
En septiembre, Teveandina presentó “Las voces del Senado: Legislatura en acción”, dirigido a jóvenes y familias para acercar el Congreso a la ciudadanía. En Andicom 2025, el GIT organizó una mesa de gerentes de TV pública y llevó a los Black Boys de Quibdó, mostrando el impacto cultural de los medios públicos.
También se realizaron charlas de innovación: “El poder de imaginar y crear con IA”, sobre oportunidades y dilemas éticos en la producción con inteligencia artificial, y “Cuando las melodías cuentan historias”, que destacó la música como motor narrativo en producciones infantiles.
Finalmente, la convocatoria Historias del Cambio durante el mes de septiembre avanzó de manera significativa en el proceso de ejecución de la convocatoria.</t>
  </si>
  <si>
    <t>Durante el último trimestre, la convocatoria Historias del Cambio avanzó de manera estructurada y conforme al cronograma establecido, culminando las fases de evaluación, selección, producción audiovisual, verificación técnica y publicación de contenidos. En este periodo se consolidaron los compromisos con los proyectos seleccionados, se ejecutó el primer desembolso y se avanzó segundo, apoyados por el funcionamiento continuo de la plataforma digital.
En cuanto a la producción y coproducción de contenidos multiplataforma, Canal TRO presentó una propuesta compuesta por dos proyectos que fortalecerán la televisión pública al contribuir a la preservación de la memoria, la identidad y el patrimonio cultural. Ambas producciones documentan historias de alto valor para el país: “Los caminos de mi vida”, un documental de seis (6) capítulos de 24 minutos, que rescata el legado musical de Omar Geles, fundamental para la identidad y el patrimonio cultural nacional, en particular del vallenato; y “Los del barrio”, un documental que narra la historia del barrio Policarpa, reconocido como símbolo de resistencia y organización social en la capital.
Estos contenidos tienen una alta importancia social, al aportar a la educación cultural y ciudadana, y se alinean con los objetivos de Canal TRO, al promover contenidos culturales, diversos y de alto valor público para las audiencias regionales y nacionales.
Por otra parte, el Grupo de Formación de Medios Públicos desarrolló con éxito una agenda estratégica orientada al fortalecimiento del ecosistema audiovisual público en Colombia, destacándose por su cobertura nacional, participación activa en escenarios internacionales y consolidación de alianzas interinstitucionales.
Se llevaron a cabo 7 charlas PAC, con la participación de expertos nacionales e internacionales, abordando temáticas como inteligencia artificial, narrativa musical, producción infantil y escritura audiovisual. En total, estas sesiones contaron con más de 400 asistentes, provenientes de canales públicos, regionales y colectivos audiovisuales.
En el marco del evento Andicom 2025, el GIT de Medios Públicos organizó una mesa de gerentes de televisión pública y gestionó la participación artística del grupo juvenil Black Boys de Quibdó, visibilizando el impacto de las estrategias del Ministerio en poblaciones jóvenes y diversas.
Finalmente, destacamos uno de los proyectos para el fortalecimiento de la infraestructura de los canales públicos: El MINTIC/FUTIC ha financiado el proyecto para la nueva sede del Canal Teleislas desde la vigencia 2023 y 2024 a través del fortalecimiento a los operadores de la televisión pública  y ha realizado seguimiento de los recursos a través del GIT de Fortalecimiento al Sistema de Medios Públicos Con una inversión de alrededor de los $26.123 millones entre el 2023 y 2025 para la construcción física de la sede, los equipos tecnológicos, la instalación de los mismos y la donación del terreno de 2.162,08 M2 para el canal por parte de RTVC, se adelantó el proyecto para que el canal Teleislas tenga su sede propia con los más altos estándares de calidad en términos de arquitectura y convirtiéndose en un espacio óptimo, icónico de la isla que cubra las necesidades del personal humano y de la operación diaria de Teleislas.
Tras dos años de ejecución de la obra, se celebró comité de obra in situ a fecha del 28 de noviembre de 2025 y se levantó el acta de terminación del contrato.  La Interventoría hace seguimiento a la programación de obra para la terminación de actividades de adecuación, detalles finales y limpieza de áreas. 
Finalmente, se realizó en acto oficial con el Presidente de la República, la gerencia y demás intervinientes en la obra haciendo entrega oficial de la nueva sede del canal TELEISLAS el 11 de diciembre de 2025.</t>
  </si>
  <si>
    <t>Como cierre del Plan Estratégico 2025, se consolidó el fortalecimiento integral del sistema de medios públicos mediante la financiación de los planes de inversión de los ocho canales regionales (Teleislas, Telecaribe, Telecafé, Teleantioquia, Telepacífico, Canal TRO, Canal Capital y Teveandina) y la asignación de recursos al operador nacional RTVC para la cofinanciación de Canal Institucional. De manera complementaria, se apoyaron proyectos orientados a la realización de nuevos contenidos multiplataforma, al fortalecimiento de la infraestructura de los canales públicos y a la formación y actualización del talento humano de creadores, productores y realizadores audiovisuales. Finalmente, se cumplió el objetivo de robustecer la programación y la producción audiovisual a través de la convocatoria Historias del Cambio, que financió cortos de ficción y promovió la creación, la innovación y la participación activa de los profesionales del sector audiovisual colombiano.</t>
  </si>
  <si>
    <t>https://mintic-my.sharepoint.com/:f:/r/personal/dmarino_mintic_gov_co/Documents/RESOLUCIONES%202023/ARCHIVO%20INTEGRATIC%202023?csf=1&amp;web=1&amp;e=18NcWj</t>
  </si>
  <si>
    <t>En el primer trimestre se aprobaron y expidieron un total de 32 resoluciones, por un valor global de $450.014.843.596. La distribución por beneficiario fue la siguiente: RTVC con 5 resoluciones; Telecaribe con 9 resoluciones; Teveandina con 4 resoluciones; Telecafé con 4 resoluciones; TRO con 4 resoluciones; Teleantioquia con 1 resolución; Telepacífico con 2 resoluciones por; Teleislas con 2 resoluciones; y Canal Capital con 1 resolución.
En el marco del primer trimestre, los operadores de televisión pública dieron inicio a la ejecución de los recursos conforme a los proyectos presentados. En su mayoría, los recursos han sido objeto de desembolso; no obstante, en el caso de RTVC, únicamente se ha efectuado un desembolso parcial correspondiente a la resolución asociada al proyecto de operación y funcionamiento.
Por otra parte, en la convocatoria Jóvenes que Transforman durante el mes de enero se dio inicio al proyecto, avanzando en la estructuración de su base conceptual y la definición del cronograma de trabajo. En febrero se consolidó el diseño del proceso de formación. Para el mes de marzo se desarrolló la estrategia de comunicaciones y se elaboraron los términos y condiciones de la convocatoria. La apertura oficial de la convocatoria se realizará el 17 de abril.
En la convocatoria Historias del Cambio durante el mes de enero se dio inicio al proyecto, avanzando en la estructuración de su base conceptual y la definición del cronograma de trabajo. En febrero se consolidó el diseño del proceso de formación y se realizaron los ajustes correspondientes a la plataforma. En marzo se desarrolló la estrategia de comunicaciones y se elaboraron los términos y condiciones de la convocatoria. La apertura oficial de la convocatoria se realizará el 17 de abril.
El proyecto Medios en Red inició su ejecución con la planeación presupuestal definida y la disposición de recursos humanos, técnicos y logísticos, conformando un equipo de 38 profesionales y 3 operadores logísticos. Se avanzó en la gestión administrativa y en la estructuración técnica del proyecto, incluyendo el diseño e implementación de la Estrategia Digital de Comunicación, el cronograma de trabajo y documentos claves de convocatoria. Asimismo, se realizaron dos encuentros territoriales: el primero en Bogotá, los días 13 y 14 de marzo, en el que se entregaron 40 materiales pedagógicos digitales y 3 audiovisuales; y el segundo en Medellín, los días 24 y 25 de marzo, donde se entregaron 102 materiales pedagógicos a los participantes (1 audiovisual, 50 digitales y 51 emergentes). 
El proyecto Conecta el País avanzó en su fase de estructuración y puesta en marcha, con la organización de la ejecución presupuestal y la consolidación del equipo de trabajo. Se definieron roles y responsabilidades, y se estructuraron y aprobaron los términos de referencia de la convocatoria dirigida a creadores de contenido, conforme a criterios técnicos, jurídicos y administrativos. En el componente técnico y de ejecución, se avanzó en la preproducción, producción y posproducción de contenidos audiovisuales, incluyendo rodajes en territorio (Yopal, Casanare) y la generación de piezas digitales para redes sociales. Asimismo, se desarrollaron acciones en territorio mediante talleres y activaciones, y se dio apertura a la convocatoria de creadores.
Con respecto al proyecto de formación, se acompañó al Canal Telecafé en la aprobación de su proyecto integral de formación, enmarcado en la Resolución 024 de 2026, y lideró la firma y legalización de convenios interadministrativos con Proimágenes y el FICCI, consolidando la plataforma institucional para la participación en los principales eventos audiovisuales del año.
En formación académica, se realizaron dos Charlas PAC virtuales con invitados nacionales e internacionales: una sobre producción audiovisual sostenible y televisión pública, y otra sobre el fenómeno de las series verticales, sus modelos de negocio y oportunidades de mercado.
En eventos estratégicos, se definió la agenda académica del GIT en el FICCI 2026 con participación de todos los medios públicos regionales, se coordinó la presencia de la Ministra y la Viceministra en Andinalink 2026, y se actualizó la plataforma www.promocionaudiovisual.co con los contenidos de formación del año.</t>
  </si>
  <si>
    <t>GIT Medios Publicos</t>
  </si>
  <si>
    <t>E1-L2-6000</t>
  </si>
  <si>
    <t>Control integral de las decisiones en segunda instancia en los servicios de comunicaciones (Móvil/ no móvil), postal, radiodifusión sonora y televisión</t>
  </si>
  <si>
    <t>Resolver los recursos de apelación presentados por los vigilados dentro de los términos de ley.</t>
  </si>
  <si>
    <t xml:space="preserve">Transformación del modelo de vigilancia, inspección y control del sector TIC. nacional </t>
  </si>
  <si>
    <t>Resoluciones que resuelven los recursos de apelación en terminos de ley</t>
  </si>
  <si>
    <t xml:space="preserve">Porcentaje de resoluciones expedidas que resuelven los recursos de apelación en los términos de ley respectos a los interpuestos por los vigilados. </t>
  </si>
  <si>
    <t>Este indicador busca resolver los recursos de apelación presentados por los vigilados en términos de ley.</t>
  </si>
  <si>
    <t>Cantidades de resoluciones expedidas dentro de los términos de Ley /Cantidades de recursos recibidos) *100</t>
  </si>
  <si>
    <t>Durante el primer tirmestre se resolvieron todos los recursos de apelación en terminos de ley presentados por los vigilados, de la siguiente manera: de 19 recursos recibidos se resolvieron 19 recursos para un avance del 100% del indicador.</t>
  </si>
  <si>
    <t>N/a</t>
  </si>
  <si>
    <t>Durante el segundo tirmestre se resolvieron todos los recursos de apelación en términos de ley presentados por los vigilados, de la siguiente manera: de 27 recursos recibidos se resolvieron 27 recursos para un avance del 100% del indicador.</t>
  </si>
  <si>
    <t>Durante el tercer tirmestre se resolvieron todos los recursos de apelación en términos de ley presentados por los vigilados, de la siguiente manera: de 41 recursos recibidos se resolvieron 41 recursos para un avance del 100% del indicador.</t>
  </si>
  <si>
    <t>Durante el cuarto tirmestre se resolvieron todos los recursos de apelación en términos de ley presentados por los vigilados, de la siguiente manera: de 52 recursos recibidos se resolvieron 52 recursos para un avance del 100% del indicador.</t>
  </si>
  <si>
    <t xml:space="preserve"> Para el año 2025 se resolvieron todos los recursos de apelación en términos de ley presentados por los vigilados, de la siguiente manera: de 140 recursos recibidos se resolvieron 140 recursos para un avance del 100% del indicador.</t>
  </si>
  <si>
    <t>https://mintic.sharepoint.com/:f:/r/sites/grupoespecializadoderecursosyactuacionesadministrativas/Entregables%20Clarity%202025/2025?csf=1&amp;web=1&amp;e=g9D8Sc</t>
  </si>
  <si>
    <t>Durante el primer tirmestre se resolvieron todos los recursos de apelación en términos de ley presentados por los vigilados, de la siguiente manera: de 77 recursos recibidos se resolvieron 77 recursos para un avance del 100% del indicador.</t>
  </si>
  <si>
    <t>https://mintic.sharepoint.com/:f:/r/sites/grupoespecializadoderecursosyactuacionesadministrativas/Entregables%20Clarity%202026/2026?csf=1&amp;web=1&amp;e=KzwTNY</t>
  </si>
  <si>
    <t>GIT Apelaciones</t>
  </si>
  <si>
    <t>E1-L1-8000</t>
  </si>
  <si>
    <t xml:space="preserve"> transformación productiva, Internacionalización, acción climática</t>
  </si>
  <si>
    <t>Cat: De una economía extractivista a una sostenible y productiva: Política de Reindustrialización, hacia una economía del conocimiento, incluyente y sostenible	
Comp: Impulso a la industria de las tecnologías de la información (TI)</t>
  </si>
  <si>
    <t>Fortalecimiento de la Industria TI para la transformación productiva</t>
  </si>
  <si>
    <t>Fortalecer la Industria Digital Nacional durante el cuatrienio, para que responda a las demandas de adopción de tecnologías digitales por parte de los sectores productivos consolidando a Colombia como un país desarrollador de productos y servicios digitales.</t>
  </si>
  <si>
    <t xml:space="preserve">18. Seguimiento y evaluación del desempeño institucional </t>
  </si>
  <si>
    <t>8.2  Lograr niveles más elevados de productividad económica mediante la diversificación, la modernización tecnológica y la innovación, entre otras cosas centrándose en los sectores con gran valor añadido y un uso intensivo de la mano de obra</t>
  </si>
  <si>
    <t>Investigación, Desarrollo e Innovación en TIC</t>
  </si>
  <si>
    <t>Fortalecimiento a la transformación digital de las empresas a nivel nacional (hasta 31/12/2023)
Fortalecimiento de la Industria TI Nacional / Fortalecimiento de la Economía Digital a nivel Nacional</t>
  </si>
  <si>
    <t>Programa para la generación de habilidades digitales que promuevan la transformación</t>
  </si>
  <si>
    <t>Empresas y/o empresarios que adoptan tecnologías para la transformación digital.</t>
  </si>
  <si>
    <t>Este indicador mide la suma de empresas y/o empresarios que adoptan herramientas  tecnológicas para la transformación digital.</t>
  </si>
  <si>
    <t>Sumatoria de empresas y/o empresarios que adoptan tecnologías para la transformación digital.</t>
  </si>
  <si>
    <t>En el mes de enero se entregaron y aprobaron 1.129 beneficiarios que implementaron su solución de comercio electrónico, para le mes de febrero la supervisión aprobó 1.340 beneficiarios del proyecto, en el mes de marzo se aprobaron 1.593 beneficiarios del proyecto Tu Negocio en Línea, para un acumulado de 4.062 benerficiarios en la vigencia 2025.</t>
  </si>
  <si>
    <t>El 31 de mayo fueron presentados y aprobados 977 beneficiarios que implementaron su solución de comercio electrónico, para un acumulado de 5.039 benerficiarios en la vigencia 2025.</t>
  </si>
  <si>
    <t>Durante el tercer trimestre del año, se adelantaron las siguientes acciones: 
 - TU NEGOCIO EN LÍNEA: avanzó en la estructuración de los estudios previos y se está adelantando el proceso de contratación. 
 - CONECTA CARIBE, el cual inició en el mes de septiembre contando con 960 personas inscritas de los departamentos: Atlántico (125), Bolívar (509), Cesar (19), Córdoba (31), la Guajira (46), Magdalena (122) y Sucre (108). Al cierre de septiembre se cuenta con el primer corte de personas elegidas para empezar a capacitarse.</t>
  </si>
  <si>
    <t>TU NEGOCIO EN LÍNEA En el mes de diciembre se suscribió el contrato para ejecutar el proyecto TNL2025-2026 con el cual se beneficiarán al menos 9.503 empresarios para dar cumplimiento al indicador, El contrato se suscribio el 22 de diciembre con No.1996-2025, producto de la licitación FTIC-LP-003_2025 con la Unión Temporal Estrategia 3P. La meta se cumplirá en la vigencia 2026.
CONECTA CARIBE: Se avanzó en el proceso de capacitación de más de 4500 personas, una vez se culmine este proceso se llevará a cabo la implementación de las 5650 vitrinas, razón por la cual se realizó prórroga en el tiempo (hasta el 15 de junio de 2026).</t>
  </si>
  <si>
    <t>A lo largo de la vigencia, mas de 5 mil de empresas y emprendedores adoptaron soluciones tecnológicas para la transformación digital de sus negocios, mediante acompañamiento, formación y asistencia técnica en comercio electrónico, herramientas digitales y apropiación tecnológica. Si bien se evidencian avances relevantes en cobertura y adopción, se identifican rezagos frente a la meta anual debido a ajustes contractuales, tiempos de implementación y ampliaciones de cronogramas.</t>
  </si>
  <si>
    <t xml:space="preserve">Se presentó rezago en el cumplimiento de la meta de los proyectos y por ende del indicador PES- PEI, por las siguientes razones: 
- Tu Negocio en Linea: El contrato del proyecto TNL 2025-2026 se suscribio  el 22 de diciembre con No.1996-2025, producto de la licitación FTIC-LP-003_2025 con la Unión Temporal Estrategia 3P.  por lo cual no se contó con el tiempo necesario para la ejecución de actividades propias del proyecto para realizar la convocatoria y atender a empresarios. Se cumplirá la meta en la vigencia 2026, 
- Conecta Caribe: El proyecto enfrentó diversos problemas operativos y logísticos durante su ejecución. En zonas rurales de difícil acceso los equipos tuvieron que reprogramar actividades presenciales debido a imprevistos de conectividad y transporte, lo cual generó leves retrasos en el cronograma original. Asimismo, la coordinación de las 565 cohortes a capacitar demandó ajustes de personal y recursos. Entre otras dificultades se iniciaron inscripciones el día viernes 5 de septiembre de 2025, es decir, en el segundo semestre del año. El avance que se tuvo fue en capacitaciones, sin embargo, la capacitación no es fue la meta que se tuvo para este documento. Adicionalmente, de acuerdo a encuesta inicial la cual fue la primera actividad de la capacitación, se encontró que el 75% de los inscritos no contaba con internet, lo cual tuvo un contratiempo a la hora de avanzar rápidamente en el proyecto, especialmente en la parte de implementación de la vitrina, esto no fue contemplado en la planeación del proyecto. </t>
  </si>
  <si>
    <t>https://mintic.sharepoint.com/direccion_economia_digital/Entregables%20Clarity%202025/Forms/AllItems.aspx?id=%2Fdireccion%5Feconomia%5Fdigital%2FEntregables%20Clarity%202025%2FEntregables%20Clarity%202025%2FE1%2DL2%2D7000%2F11%2E%20Tu%20Negocio%20en%20L%C3%ADnea%20%2D%20Conpes%204129&amp;viewid=1365bc49%2D5262%2D46be%2D96ba%2D3ff812940ea3&amp;e=hBSoPI&amp;sharingv2=true&amp;fromShare=true&amp;at=9&amp;clickparams=eyAiWC1BcHBOYW1lIiA6ICJNaWNyb3NvZnQgT3V0bG9vayIsICJYLUFwcFZlcnNpb24iIDogIjE2LjAuMTk0MjYuMjAyMTgiLCAiT1MiIDogIldpbmRvd3MiIH0%3D&amp;CID=e7ede9a1%2D6001%2D0000%2D2c59%2D743ad3db8fb4&amp;cidOR=SPO&amp;FolderCTID=0x01200000DAB5A882332946963C2717AFA73A64</t>
  </si>
  <si>
    <t>Se realizó la convocatoria de registro e inscripción a Tu Negocio en Linea, dando como resultado al cierre con mas de 20.000 registros completos de los cuales se seleccionaron más de 12.000 con el fin de cumplir con la meta mínima de 9.503 beneficiarios (incluye posibles deserciones). En cuanto a la fase de asistencia y acompañamiento más de 3.500 empresarios seleccionados configuraron su tienda.</t>
  </si>
  <si>
    <t>https://mintic.sharepoint.com/:f:/r/direccion_economia_digital/Documentos%20compartidos/PLANEACI%C3%93N/PLAN%20ESTRAT%C3%89GICO%20S/2023-2026/2025/Empresas%20y%20empresarios%20que%20adoptan%20tecnolog%C3%ADas%20para%20la%20transformaci%C3%B3n%20digital/I%20TRIMESTRE?csf=1&amp;web=1&amp;e=DFrBo0</t>
  </si>
  <si>
    <t>E1-L2-7000</t>
  </si>
  <si>
    <t>Empresas y/o empresarios que adoptan tecnologías para la transformación digital.(INDICADOR DE REZAGO)</t>
  </si>
  <si>
    <t>Programas de capacitación para el desarrollo de habilidades en la generación de negocios digitales </t>
  </si>
  <si>
    <t>Número de ciudadanos con herramientas para el emprendimiento digital</t>
  </si>
  <si>
    <t>Este indicador mide la cantidad de personas beneficiadas con herramientas generando habilidades y capacidades tecnológicas para potencializar la mentalidad del ecosistema de emprendimiento digital de Colombia.</t>
  </si>
  <si>
    <t>Número de personas capacitadas en emprendimiento digital</t>
  </si>
  <si>
    <t>Se trabaja en la planeación de los proyectos que se llevarán a cabo en la vigencia 2025 mediante los cuales se beneficiarán 16.000 personas con herramientas para el desarrollo de habilidades en la generación de negocios digitales.</t>
  </si>
  <si>
    <t xml:space="preserve">Durante el segundo semestre del año, se adelantaron las siguientes acciones:
CREA DIGITAL: se firmó convenio interadministrativo con CoCrea e inició la ejecución del proyecto. Se está trabajando en la estructuración de la Línea 2 Fortalecimiento de capacidades mediante la cual se beneficiarán 1.000 personas interesadas en la industria creativa digital, mediante un programa estructurado de 
formación y acompañamiento especializado, ejecutado a través de webinars virtuales sincrónicos.
EMPRENDIMIENTO DIGITAL: Durante los días 25 y 26 de junio se llevaron a cabo con éxito dos talleres de transferencia de conocimiento enfocados en temas estratégicos de transformación digital, orientados a modelos de negocio y turismo, respectivamente. Estas jornadas formativas contaron con una participación destacada, alcanzando un total de 1.877 asistentes en el primer taller y 378 en el segundo, lo que evidencia el alto interés y compromiso de los actores del ecosistema frente a la adopción de herramientas digitales para el fortalecimiento empresarial y sectorial. </t>
  </si>
  <si>
    <t xml:space="preserve">Durante el tercer semestre del año, se adelantaron las siguientes acciones:
-Crea Digital: En el marco del programa Crea Digital 2025, como parte de la línea de Fortalecimiento de Capacidades, se dio inicio a sus acciones con la realización de dos webinars internacionales en alianza con la Cumbre del Jaguar liderada por CoCrea. Con estas primeras acciones se dio inicio a la ruta de seguimiento a los beneficiarios de la industria digital, orientada a su actualización en competencias y a la apropiación de tecnologías emergentes. Durante el mes de septiembre se avanzó en la planeación del ciclo de webinars denominado “Convergencias”, programado para el mes de octubre y se realizaron las coordinaciones necesarias para la posible participación en dos espacios de gran relevancia en el marco de Colombia 4.0.
-Emprendimiento Digital: Se han realizado 13 talleres los cuales abordaron temáticas clave de innovación, transformación digital, financiera, de ciberseguridad y de comunicación estratégica. Los espacios formativos fueron: “Crea, Publica, Viraliza: El Poder de la inteligencia artificial en la Era del Contenido”, “De Cero a Profe IA: La inteligencia artificial a la orden del proceso enseñanza–aprendizaje humano y multicultural”, “Realidad Virtual como Estrategia de Conexión y Formación en el Agro”, “Finanzas sin miedo: Tomemos decisiones de dinero con cabeza fría”, “Ciberseguridad pa’ todo el mundo: La IA ya está aquí, ¿la entiendes o te va a engañar?” y “Cómo hablar con propósito sobre mi emprendimiento”. Adicionalmente, se realizaron 7  enfocados en explorar nuevas áreas y nichos digitales en sectores como energía, agro, defensa y comercio. Las temáticas desarrolladas en estos espacios fueron: “Energía renovable inteligente en la era de la tecnología profunda”, “Diseño centrado en las personas para productos digitales en entornos agroalimentarios”, “Cómo hablar con propósito sobre mi emprendimiento”, “Estrategias que protegen: toma de decisiones en el sector defensa basada en datos”, e “Impulsa tus ventas y servicios potenciando tu marca personal”. </t>
  </si>
  <si>
    <t>Una vez finalizados los procesos deformación y acompañamiento durante la vigencia 2025, se obtuvieron los siguientes resultados:
CREA DIGITAL a través de la línea de fortalecimiento de capacidades se benefició a 2.609 personas de la industria digital mediante talleres, workshops, conferencias y espacios formativos especializados orientados al desarrollo de capacidades técnicas, creativas y estratégicas. Los procesos abordaron temáticas como inteligencia artificial aplicada a la creación audiovisual, cine y tecnología, marketing digital, promoción de contenidos y reflexión ética sobre el uso de tecnologías emergentes.
EMPRENDIMIENTO DIGITAL se desarrolló una estrategia integral de formación y acompañamiento que combinó acciones técnicas y espacios especializados para cerrar brechas de conocimiento, promover la apropiación tecnológica y fortalecer el ecosistema de innovación y emprendimiento digital del país. Se implementó una ruta de entrenamientos de alta aplicabilidad para el sector productivo, con énfasis en el uso práctico de tecnologías como Inteligencia Artificial y Realidad Virtual, así como en nichos técnicos de alto valor, deep tech y toma de decisiones basadas en datos. De manera complementaria, se abordaron capacidades clave para la sostenibilidad de los emprendimientos, incluyendo finanzas, ciberseguridad, ética tecnológica, comunicación efectiva y upskilling. La estrategia tuvo cobertura nacional, operó bajo un modelo híbrido y se apoyó en un kit de herramientas formativas, desarrollando más de 100 talleres y beneficiando a 17.035 ciudadanos y emprendedores.</t>
  </si>
  <si>
    <t>Se superaron las metas previstas para la vigencia en cuanto a ciudadanos con herramientas para el emprendimiento digital alcanzando mas de 19 mil beneficiados, gracias a la ejecución de rutas formativas, talleres especializados y procesos de fortalecimiento de capacidades en tecnologías emergentes, innovación, gestión empresarial y sostenibilidad. El modelo híbrido y la cobertura nacional permitieron un impacto positivo y un sobrecumplimiento del indicador.</t>
  </si>
  <si>
    <t xml:space="preserve">Se presentó sobrecumplimiento en el cumplimiento de la meta de personas de la industria digital beneficiadas mediante el proyecto Emprendimiento Digital y por ende del indicador PES- PEI, por las siguientes razones: 
Durante la vigencia y en el marco del componente de fortalecimiento de actores regionales del programa de emprendimiento digital, se implementó una agenda de intervención territorial orientada a la aplicación práctica de habilidades digitales mediante talleres especializados en modalidades presencial, híbrida y virtual. Las acciones de formación se estructuraron en tres ejes temáticos que ofrecieron una cobertura integral del ciclo de los emprendimientos digitales: apropiación de inteligencia artificial para la productividad, con énfasis en la creación, diseño y comercialización de soluciones con IA; fortalecimiento en marketing digital y tracción comercial; y modelado de negocio e innovación con propósito, enfocado en la ideación, prototipado y definición de modelos de negocio sostenibles. </t>
  </si>
  <si>
    <t>https://mintic.sharepoint.com/direccion_economia_digital/Entregables%20Clarity%202025/Forms/AllItems.aspx?id=%2Fdireccion%5Feconomia%5Fdigital%2FEntregables%20Clarity%202025%2FEntregables%20Clarity%202025%2FE1%2DL2%2D7000&amp;viewid=1365bc49%2D5262%2D46be%2D96ba%2D3ff812940ea3&amp;e=hBSoPI&amp;sharingv2=true&amp;fromShare=true&amp;at=9&amp;clickparams=eyAiWC1BcHBOYW1lIiA6ICJNaWNyb3NvZnQgT3V0bG9vayIsICJYLUFwcFZlcnNpb24iIDogIjE2LjAuMTk0MjYuMjAyMTgiLCAiT1MiIDogIldpbmRvd3MiIH0%3D&amp;CID=e7ede9a1%2D6001%2D0000%2D2c59%2D743ad3db8fb4&amp;cidOR=SPO&amp;FolderCTID=0x01200000DAB5A882332946963C2717AFA73A64</t>
  </si>
  <si>
    <t>En el primer trimestre se firmaron los convenios interadministrativos 1088, 1089 y 777 de 2026 para el desarrollo de los proyectos Crea Digital, Colombia 5.0 y Emprendimiento Digital.
Crea Digital: formalizó el Plan de Fortalecimiento, el cual iniciará ejecución durante abril y con el que se espera beneficiar durante el 2026 a 1.000 personas con conocimientos transmitidos a través de webinars.
Emprendimiento Digital: se realizaron 9 talleres presenciales en 7 ciudades: Tolú, Lorica, Manizales, Medellín, Bello, Barranquilla y Riohacha. Asimimo, 3 talleres virtuales. En total se han beneficiado a 606 ciudadanos y/o emprendedores digitales o de base tecnológica.
Colombia 5.0: se realizaron los eventos en Manizales y Medellín. Se encuentran en depuración las bases de datos para contar con cifras de participación.</t>
  </si>
  <si>
    <t>https://mintic.sharepoint.com/:f:/r/direccion_economia_digital/Documentos%20compartidos/PLANEACI%C3%93N/PLAN%20ESTRAT%C3%89GICO%20S/2023-2026/2026/Ciudadanos%20con%20herramientas%20para%20el%20emprendimiento%20digital/I%20TRIMESTRE?csf=1&amp;web=1&amp;e=hebTNe</t>
  </si>
  <si>
    <t>Programas de acompañamiento, asistencia técnica y financiación para la Industria Digital</t>
  </si>
  <si>
    <t>Número de empresas de la Industria Digital fortalecidas para impulsar la transformación productiva del país.</t>
  </si>
  <si>
    <t xml:space="preserve">Este indicador mide la suma de empresas beneficiadas con programas de acompañamiento, asistencia técnica o financiación para la Industria Digital, con el fin de impulsar la transformación productiva del país. </t>
  </si>
  <si>
    <t xml:space="preserve">Sumatoria de empresas beneficiadas con programas de acompañamiento, asistencia técnica o financiación para la Industria Digital, con el fin de impulsar la transformación productiva del país. </t>
  </si>
  <si>
    <t xml:space="preserve">Se trabaja en la planeación de los proyectos que se llevarán a cabo en la vigencia 2025  mediante los cuales se beneficiaran 432 empresas con programas de acompañamiento, asistencia técnica o financiación para la Industria Digital, con el fin de impulsar la transformación productiva del país. </t>
  </si>
  <si>
    <t>Durante el segundo semestre del año, se adelantaron las siguientes acciones:
CREA DIGITAL: Se firmó convenio interadministrativo con CoCrea e inició la ejecución del proyecto. Se dio apertura a la inscripción en la convocatoria el 26 de junio.
COLOMBIA 4.0: Se firmó convenio interadministrativo con Teveandina para el desarrollo del proyecto. Se están realizando los trámites pertinentes para el perfeccionamiento del convenio y poder iniciar la ejecución.
EMPRENDIMIENTO DIGITAL: Se aprobó en comité de contratación la suscripción de un convenio interadministrativo con iNNpulsa para el desarrollo del proyecto.
INTERNACIONALIZACIÓN:  Se firmó convenio interadministrativo con PorColombia para el desarrollo del proyecto. Se están realizando los trámites pertinentes para el perfeccionamiento del convenio y poder iniciar la ejecución.</t>
  </si>
  <si>
    <t>Durante el tercer semestre del año, se adelantaron las siguientes acciones:
-Crea Digital: Se realizó el proceso de convocatoria que tuvo como resultado la selección de los 18 beneficiarios, con la publicación, el 3 de septiembre, de la lista para las 4 categorías de la convocatoria. Durante las semanas siguientes se adelantó el proceso de formalización de la Asistencia Técnica con cada beneficiario.
-Colombia 4.0: inició la gira de Colombia 4.0 en Villavicencio,-Meta: 21 y 22 de agosto​, continuando con Popayán-Cauca: 27 y 28 de agosto​, Neiva-Huila: 11 y 12 de septiembre​, Tunja-Boyacá: 18 y 19 de septiembre​ y Cúcuta-Norte de Santander: 25 y 26 de septiembre .
-Emprendimiento Digital: se firmó e inició ejecución el  convenio interadministrativo 1648 con Fiducoldex / iNNpulsa, mediante el cual se llevarán a cabo las actividades del proyecto de emprendimiento digital.
-Internacionalización: las empresas de la industria digital colombiana participaron en eventos internacionales y actividades de capacitación como Gamescom, Colombia Startup Week, Semana de inmersión en el mercado japonés, Capacitación sobre costeo y pricing para la exportación de servicios, Misión exploratoria a Miami, Entrenamiento en Pitch comercial, PIXELATL, CLAB y MSP Summit.</t>
  </si>
  <si>
    <t>Una vez finalizados los procesos de asistencia técnica y acompañamiento durante la vigencia 2025, se obtuvieron los siguientes resultados:
Colombia 4.0: en el marco de los 11 encuentros realizados en los departamentos de Cauca, Meta, Boyacá, Huila, Cesar, Norte de Santander, Putumayo, Atlántico, Valle del Cauca, Antioquia y Bogotá, se beneficiaron 114 empresas mediante espacios de muestra empresarial, relacionamiento y gestión comercial. Como resultado, el 76% de las empresas generó nuevas alianzas comerciales, el 75% estableció contactos comerciales y el 84% fortaleció su visibilidad y posicionamiento.
Internacionalización: se beneficiaron 455 empresas a través de formación, acompañamiento y participación en espacios internacionales de negocios, inversión y relacionamiento estratégico, orientados a fortalecer capacidades exportadoras, generar ventas internacionales recurrentes y acceder a inversión extranjera directa.
Emprendimiento Digital: se fortalecieron 252 empresas, mediante el desarrollo de capacidades empresariales, programas regionales de incubación y el acompañamiento en la estructuración e iteración de modelos de negocio.
Crea Digital: se beneficiaron 18 empresas mediante un esquema integral de acompañamiento para el desarrollo de contenidos creativos digitales en las categorías de series digitales animadas, videojuegos, narrativas transmedia y grupos étnicos.</t>
  </si>
  <si>
    <t>Durante la vigencia se fortalecieron 839 empresas del sector digital y creativo mediante procesos de asistencia técnica, acompañamiento especializado, participación en eventos nacionales e internacionales y desarrollo de capacidades productivas y comerciales. El indicador presenta un sobrecumplimiento, reflejando avances en innovación, internacionalización y competitividad de las empresas beneficiadas, contribuyendo a la transformación productiva del país. Alcanzando 3720 empresas de la Industria Digital fortalecidas para impulsar la transformación productiva del país, lo cual supera la meta planteada para el cuatrenio de 3.405.</t>
  </si>
  <si>
    <t>Se presentó sobrecumplimiento en el cumplimiento de la meta de empresas de la industria digital beneficiadas y por ende del indicador PES- PEI, por las siguientes razones: 
- Colombia 4.0: La participación de un mayor número de empresas de la industria digital en las muestras comerciales de Colombia 4.0 se vio impulsada por el trabajo de articulación con actores regionales de los ecosistemas de innovación digital. Este relacionamiento fortaleció la convocatoria, amplió el alcance de las muestras comerciales y mejoró el acompañamiento a las empresas, lo que se tradujo en una mayor demanda calificada. En el desarrollo de los 11 encuentros se beneficiaron 114 empresas de la industria digital, sin requerir ampliación presupuestal y sin afectar la operación ni la calidad del componente.
- Internacionalización: El mayor número de empresas de la industria digital beneficiadas en el proyecto respondió al alcance logrado en las actividades de formación, impulsado por el interés de las empresas de la industria digital en fortalecer sus capacidades para acceder y posicionarse en mercados internacionales. La metodología de realización de estos espacios permitió ampliar la participación sin generar impactos adicionales en los costos, optimizando el efecto de la intervención. Asimismo, en las actividades comerciales y de inversión de carácter internacional, la gestión con los organizadores y aliados estratégicos generó eficiencias que hicieron posible beneficiar a un mayor número de empresas, sin afectar el presupuesto general ni la calidad del proyecto.
- Emprendimiento Digital: A través del programa de emprendimiento digital se impulsó el desarrollo de ecosistemas de innovación y emprendimiento mediante el fortalecimiento de capacidades de actores regionales y empresas de la industria digital, con énfasis en la economía popular y la reindustrialización. Se implementaron dos componentes: fortalecimiento de actores regionales, que apoyó a 18 actores en 16 departamentos para desarrollar programas de incubación de emprendimientos digitales, y fortalecimiento de empresas de la industria digital, que contempló el acompañamiento en la conceptualización e iteración de sus modelos de negocio mediante mentorías, consultorías y herramientas digitales. Actualmente, se están consolidando las cifras de empresas y emprendimientos impactados a través de este componente.</t>
  </si>
  <si>
    <t>Fortalecimiento del Modelo Convergente de la Televisión Pública Regional y Nacional.</t>
  </si>
  <si>
    <t>Implementar  contenidos multiplataforma que fortalezcan la TV pública a través del conocimiento del entorno y análisis de las audiencias</t>
  </si>
  <si>
    <t>Fortalecimiento del modelo convergente de la televisión pública regional y nacional.</t>
  </si>
  <si>
    <t>Servicio de medición de audiencias e impacto de los contenidos</t>
  </si>
  <si>
    <t xml:space="preserve"> Estudios e informes de medición de audiencias e impacto de contenidos</t>
  </si>
  <si>
    <t>El implementar contenidos multipantalla en la televisión pública, fortalece la articulación de las necesidades, expectativas y preferencias de las audiencias con los contenidos que los canales públicos ofrecen; para conocer dichas, expectativas y preferencias, se hace necesario un continuo (permanente y en tiempo real) y puntual (sobre contenidos específicos de los canales) monitoreo del consumo de los televidentes, del servicio de televisión e internet.</t>
  </si>
  <si>
    <t>Estudios de audiencia realizados</t>
  </si>
  <si>
    <t>El acceso a la herramienta para la medición y el impacto de las audiencias se encuentra en etapa de contratación, se recibieron los documentos del contratista y actualmente se trabaja en la expedición del CDP. 
El estudio de audiencias en proceso de contratación es Centro Nacional de Consultoría – RPD Rating, que posee una muestra de hogares de 237.059 en los cuales hay más de 274 mil decodificadores de CLARO reportando información. Estos hogares se ubican en 733 municipios de Colombia. Algunas variables que se obtienen del estudio son: 
• Identificador único de hogar 
• Identificador único de dispositivo 
• Identificador de canal 
• Identificador de programa 
• Identificador de tiempo de cambio de canal 
• Código de municipio y tiempo local del municipio 
• Nivel Socio Económico 
• Modelo de dispositivo
La herramienta hoy permite entregar a la industria un análisis de Perfilamiento de la audiencia de los programas por sexo y edad asociada inicialmente a los hogares Claro, pero con integración de fuentes propias y secundarias que permiten establecer consumo, tenencia de servicios y sobre todo probabilidad precisa de composición del hogar y la estructura del consumo.  
• Establecer el perfil de los televidentes de un canal 
• Establecer el perfil de los televidentes de una franja 
• Establecer el perfil de los televidentes de un Programa 
• Establecer el perfil de los televidentes de un lapso de 5 minutos</t>
  </si>
  <si>
    <t>Por movimiento de recursos necesarios para la contratación del estudio de audiencias, se extendio la fecha para la expedición del CDP</t>
  </si>
  <si>
    <t>Se realizaron los ajustes a los estudios previos, los cuales fueron aprobados y radicados. Posteriormente, se tiene comité de contratación, donde finalmente es aprobada la contratación y a partir de allí se desarrolla la minuta. Con la documentación y el proceso finalizado, se firma el contrato el 27 de junio, el cual presta servicios de acceso a la información exclusiva, suscripción, consulta, visualización y analítica del producto CNC Ratings que contiene datos de medición de audiencia a gran escala de televisión, así como análisis y seguimiento realizado por la CNC de variables asociadas de hábitos de consumo y uso del servicio público de televisión.</t>
  </si>
  <si>
    <t>En julio los operadores públicos de televisión acceden a información exclusiva, suscripción, consulta, visualización, analítica del producto CNCRatings que contiene datos de medición de audiencia a gran escala de TV aportando así a sus decisiones estratégicas. Desde el GIT de Medios Públicos se realizaron 9 informes de audiencias de primera pantalla para los canales. Además, se realizaron 2 informes de consumo digital, la cual se extrae de una muestra cercana a los 38 millones de celulares del operador Claro.
Para agosto se han elaborado 31 informes de medición de audiencias dirigidos a los operadores públicos de televisión, los cuales incorporan información precisa sobre rating y alcance diario, así como la relación de los 30 programas con mayor nivel de visualización en cada jornada de transmisión de los canales públicos. Estos reportes incluyen igualmente indicadores de share, afinidad y distribución de audiencia por región, lo que permite disponer de un panorama integral del comportamiento del público televidente.
De manera complementaria, se han generado 2 informes de audiencias en entornos digitales, sustentados en registros de consumo provenientes de aproximadamente 38 millones de dispositivos móviles conectados a la red Claro. Esta información amplía y actualiza el análisis tradicional de televisión, aportando una lectura contemporánea de los hábitos digitales de los usuarios.
El uso de estos insumos resulta fundamental para los operadores públicos de televisión, en tanto se constituyen en herramientas técnicas para el ajuste de parrillas de programación, el fortalecimiento de estrategias de monetización de contenidos y la proyección de planes de crecimiento, garantizando una respuesta más precisa frente a las dinámicas y preferencias de las audiencias en el ámbito nacional.
En septiembre se generaron 30 informes de medición de audiencias dirigidos a los operadores públicos de televisión. De forma complementaria, se llevó a cabo el evento “La Nueva Forma de Medir la Televisión en Colombia”, espacio técnico que reunió a los equipos de audiencias de cada uno de los operadores públicos de televisión. Durante la jornada se socializaron los nuevos estándares metodológicos de medición, las herramientas tecnológicas empleadas en la recolección y análisis de datos, así como los retos asociados a la transición hacia métricas multiplataforma que permitan integrar el consumo en televisión tradicional, digital y bajo demanda. Este encuentro fortaleció las capacidades institucionales y consolidó un lenguaje común en torno a la medición, elemento clave para la transparencia, comparabilidad y optimización de los recursos públicos destinados a la televisión.</t>
  </si>
  <si>
    <t>Los operadores públicos de televisión cuentan con acceso especializado al producto CNCRatings, que les permite consultar, visualizar y analizar información de medición de audiencias de televisión a gran escala, insumo clave para la toma de decisiones estratégicas. Desde el GIT de Medios Públicos se elaboraron 70 informes de audiencia de primera pantalla para los canales, los cuales incorporan indicadores de participación, afinidad y distribución regional, ofreciendo una visión integral del comportamiento del público televidente. De forma complementaria, se desarrolló un informe de audiencias en entornos digitales, basado en registros de consumo de cerca de 38 millones de dispositivos móviles conectados a la red Claro, ampliando y actualizando el análisis tradicional de la televisión. Estos insumos se consolidan como herramientas técnicas fundamentales para la optimización de las parrillas de programación, el fortalecimiento de las estrategias de monetización y la planificación del crecimiento de los operadores públicos, en respuesta a las dinámicas y preferencias de las audiencias a nivel nacional.</t>
  </si>
  <si>
    <t>Al cierre del Plan Estratégico 2025, el indicador asociado al acceso y uso de información de audiencias por parte de los operadores públicos de televisión se cumplió de manera satisfactoria, consolidando la toma de decisiones basada en evidencia. A través del acceso al producto CNCRatings y la elaboración de más de 140 informes de audiencias de primera pantalla, complementados con cuatro informes de consumo en entornos digitales sustentados en datos de aproximadamente 38 millones de dispositivos móviles, los canales dispusieron de un análisis integral y actualizado del comportamiento de sus públicos. Estos insumos fortalecieron la capacidad técnica de los operadores para optimizar sus parrillas de programación, potenciar la monetización de contenidos y proyectar estrategias de crecimiento, garantizando una respuesta más precisa y pertinente a las dinámicas y preferencias de las audiencias a nivel nacional y regional.</t>
  </si>
  <si>
    <t>https://mintic.sharepoint.com/:f:/r/ViceministerioTI/GITFSMP/Documentos%20compartidos/Soportes%20Plan%20Estrat%C3%A9gico%202023/Estudios%20e%20informes%20de%20medici%C3%B3n%20de%20audiencias%20e%20impacto%20de%20contenidos?csf=1&amp;web=1&amp;e=Se1n6k</t>
  </si>
  <si>
    <t>En enero de 2026 se realizó la contratación del estudio de audiencias de CNC Ratings con el Centro Nacional de Consultoría. A partir de aquí, los operadores públicos de televisión acceden a información exclusiva, suscripción, consulta, visualización, analítica del producto que contiene datos de medición de audiencia a gran escala de TV aportando así a sus decisiones estratégicas. Entre febrero y marzo, desde el GIT de Medios Públicos se realizaron 55 informes de audiencias de primera pantalla dirigidos a los operadores públicos de televisión, los cuales incorporan información precisa sobre rating y alcance diario, así como la relación de los 30 programas con mayor nivel de visualización en cada jornada de transmisión de los canales públicos. Estos reportes incluyen igualmente indicadores de share, afinidad y distribución de audiencia por región, lo que permite disponer de un panorama integral del comportamiento del público televidente.
 El uso de estos insumos resulta fundamental para los operadores públicos de televisión, en tanto se constituyen en herramientas técnicas para el ajuste de parrillas de programación, el fortalecimiento de estrategias de monetización de contenidos y la proyección de planes de crecimiento, garantizando una respuesta más precisa frente a las dinámicas y preferencias de las audiencias en el ámbito nacional.</t>
  </si>
  <si>
    <t>E1-L2-11000</t>
  </si>
  <si>
    <t>Servicio de educación informal en temas relacionados con el modelo de convergencia de la televisión pública</t>
  </si>
  <si>
    <t>Capacitaciones en temas relacionados con el modelo de convergencia de la televisión pública</t>
  </si>
  <si>
    <t xml:space="preserve">Formar el talento de los canales públicos para desarrollar contenidos en otras plataformas. Formar y actualizar a los productores y realizadores de contenidos multiplataforma digitales. </t>
  </si>
  <si>
    <t>Capacitaciones realizadas</t>
  </si>
  <si>
    <t>SIN PROGRAMACION 2026 Meta por definir</t>
  </si>
  <si>
    <t>pendiente de programacion en espera de recursos</t>
  </si>
  <si>
    <t>Servicio de producción y/o coproducción de contenidos convergentes</t>
  </si>
  <si>
    <t>Personas beneficiadas con Estímulos entregados a través de convocatorias</t>
  </si>
  <si>
    <t>Estimulos entregados por las convocatorias Abre Cámara y Territorios al Aire para la producción y coproducción de contenidos multiplataforma para televisión y radio.</t>
  </si>
  <si>
    <t>Estímulos entregados</t>
  </si>
  <si>
    <t>Actualmente los proyectos para las capacitaciones en temas relacionados con el modelo de convergencia de la televisión pública se encuentran sin recurso. Por esta razón no se tienen avances en el primer trimestre de la vigencia 2025.</t>
  </si>
  <si>
    <t>En la convocatoria Territorios al Aire se concluyó la etapa de evaluación por parte de los jurados externos de 202 proyectos habilitados y se consolidaron los resultados en un informe final que incluyó el esquema de priorización por regiones. Este informe fue enviado al Viceministerio para su validación y se iniciaron los preparativos logísticos para el evento virtual de socialización de resultados para premiar a 150 emisoras.</t>
  </si>
  <si>
    <t>En el marco de la convocatoria audiovisual Abre Cámara 2025, durante el mes de agosto se expidió la Resolución 313 de 2025, acto administrativo mediante el cual se oficializó la lista de los 63 proyectos ganadores. La convocatoria contó con una inversión ejecutada de $13.957.650.000, recursos destinados a fortalecer la creación y producción de contenidos audiovisuales en Colombia.
La expedición de esta resolución marcó un hito en el proceso, al consolidar la fase de selección y dar paso a la formalización de compromisos con los beneficiarios. Los proyectos seleccionados abarcan diversas temáticas y formatos, orientados a promover la diversidad cultural, apoyar la innovación narrativa y garantizar la representación de múltiples regiones del país. Además,  se impulsa el desarrollo de una industria audiovisual pública más competitiva, sostenible y cercana a las audiencias.</t>
  </si>
  <si>
    <t>Durante el último trimestre, la Convocatoria Abre Cámara 2025 consolidó uno de sus principales hitos de ejecución. Se asignaron 63 estímulos a productoras y colectivos audiovisuales de diferentes regiones del país, con una inversión total de $13.977.650.000, fortaleciendo la televisión pública a través de contenidos de ficción y documental con enfoques diferenciales, territoriales, de paz, inclusión y diversidad. En este periodo se avanzó de manera significativa en la etapa financiera y administrativa: se radicaron la totalidad de las solicitudes de primer y segundo desembolso, se realizaron pagos efectivos de la mayoría de los primeros desembolsos y se dejó completamente estructurado el trámite de los segundos desembolsos, quedando pendientes únicamente de la disponibilidad de recursos del PAC Nación. Adicionalmente, los proyectos iniciaron su fase de ejecución y rodaje, y se realizaron jornadas de acompañamiento técnico y administrativo con los ganadores para garantizar el cumplimiento de los requisitos, cronogramas y obligaciones establecidas en la Resolución 313 de 2025. La convocatoria reafirmó su apuesta por la participación de mujeres, comunidades étnicas, operadores comunitarios y productoras regionales, consolidándose como una de las principales estrategias de impulso a la industria audiovisual del país.
Por su parte, la Convocatoria Territorios al Aire 2025 cerró el trimestre con importantes resultados en cobertura y ejecución. Se beneficiaron 149 emisoras comunitarias, con una inversión total de $1.490.000.000, fortaleciendo la producción de contenidos radiales locales y el ejercicio de la comunicación comunitaria en los territorios. Durante este periodo se radicaron la totalidad de las solicitudes de primer desembolso, logrando el pago efectivo de la gran mayoría de ellas, y se avanzó de manera sustancial en la radicación de las solicitudes de segundo desembolso, que quedaron a la espera de disponibilidad presupuestal. Un logro relevante del trimestre fue la articulación con el Ministerio de las Culturas, las Artes y los Saberes para el desarrollo de un componente de formación dirigido a las emisoras, orientado a fortalecer capacidades técnicas, de producción, gestión y sostenibilidad, de acuerdo con las necesidades del sector. Con ello, la convocatoria no solo entregó recursos económicos, sino que consolidó un proceso integral de acompañamiento y fortalecimiento institucional para la radio comunitaria en Colombia.</t>
  </si>
  <si>
    <t>Como cierre del Plan Estratégico 2025, las convocatorias Abre Cámara y Territorios al Aire ratificaron su compromiso con los beneficiarios al traducir los recursos públicos en oportunidades reales de creación, fortalecimiento y sostenibilidad para productoras, colectivos audiovisuales y emisoras comunitarias de todo el país. La asignación de estímulos, el avance efectivo en los desembolsos, el inicio de la ejecución de los proyectos y el acompañamiento técnico, administrativo y formativo permitieron que los beneficiarios desarrollaran contenidos con identidad territorial, enfoques diferenciales y sentido social, fortaleciendo sus capacidades y su participación en el sistema de medios públicos. De esta manera, el Plan cerró la vigencia consolidando una política de fomento que reconoce a los beneficiarios como actores clave en la construcción de una televisión y una radio pública diversa, incluyente y cercana a las audiencias.</t>
  </si>
  <si>
    <t>https://drive.google.com/drive/u/0/folders/13Vl7E2x7EI6Wr3wpDsPCBYXvjI30xuKV                                                                                         https://mintic.gov.co/micrositios/convocatoriastv2024/</t>
  </si>
  <si>
    <t>El reporte esta programado para el 4T</t>
  </si>
  <si>
    <t>Contenidos convergentes producidos y coproducidos</t>
  </si>
  <si>
    <t>Un contenido multiplataforma es un material audiovisual que puede ser emitido y visto en la pantalla del televisor, en una página web, en el celular, en las diferentes redes sociales, en el entretenimiento a bordo de los aviones o en una tableta. No tiene una duración específica, simplemente tener la característica de tener imagen en video.</t>
  </si>
  <si>
    <t>Contenido Multiplataforma</t>
  </si>
  <si>
    <t xml:space="preserve">En la convocatoria ABRE CÁMARA, el 27 de marzo se realizó una mesa con los representantes de las agremiaciones con el fin de escuchar su propuesta sobre las categorías a presentar. Luego el equipo técnico se reunió y se finalizó la redacción del borrador de condiciones, el cual se publicará para comentarios el 4 de abril.
Con respecto a la convocatoria Territorios al Aire, una alianza entre MINTIC Y CULTURAS que entrega recursos para la generación de contenidos sonoros a las radios comunitarias del país, publicó el borrador de Condiciones de Participación el pasado 27 de marzo el cual recibe comentarios hasta el 3 de abril. Paralelo a esto, se llevaron a cabo 5 Mesas del Sector para la Socialización del Borrador de Condiciones. En abril se tiene proyectado publicar las Condiciones Definitivas de la Convocatoria y la apertura de dicho esquema concursable.
</t>
  </si>
  <si>
    <t>La convocatoria TERRITORIOS AL AIRE: El 11 de abril se abrió la convocatoria dirigida a emisoras comunitarias, iniciando la recepción de propuestas por parte de los interesados. Durante este mes, el equipo del MinTIC empezó la revisión de los requisitos habilitantes para verificar el cumplimiento de las condiciones mínimas exigidas.
El 9 de mayo se cerró el plazo para la presentación de propuestas, y posteriormente el equipo técnico continuó con la revisión documental de los proyectos recibidos. El 30 de mayo se publicaron los resultados de la etapa de subsanación y se solicitó a las emisoras corregir los documentos administrativos que presentaban observaciones.
Los participantes tuvieron plazo hasta el 4 de junio para enviar los documentos subsanados. Posteriormente, el equipo MinTIC realizó la verificación final de estos documentos. Durante este mes también se concluyó la etapa de evaluación por parte de los jurados externos de 202 proyectos habilitados y se consolidaron los resultados en un informe final que incluyó el esquema de priorización por regiones. Este informe fue enviado al Viceministerio para su validación y se iniciaron los preparativos logísticos para el evento virtual de socialización de resultados para premiar a 150 emisoras.
La convocatoria ABRE CÁMARA: El 23 de abril se abrió la convocatoria Abre Cámara, habilitando la recepción de documentos administrativos para los participantes del sector audiovisual.
El 12 de mayo se cerró el plazo para la recepción de documentos administrativos. Posteriormente, el equipo técnico avanzó con la revisión inicial y el 13 de mayo se publicó el informe preliminar de revisión, en el que se estableció que de las 611 solicitudes recibidas, 533 debían pasar por la etapa de subsanación. Durante este periodo, se atendió un alto volumen de consultas y solicitudes de aclaración por parte de los participantes para facilitar el envío correcto de los documentos subsanados.
En la convocatoria Abre Cámara la etapa de subsanación finalizó el 18 de junio. Después, el equipo técnico concluyó la revisión de casos especiales, identificando algunas causales de rechazo (como representantes en varios cargos simultáneos). Como resultado, 503 participantes fueron habilitados para la etapa 2, correspondiente a la presentación de la propuesta creativa.
Con respecto al desarrollo de contenidos por parte de los operadores públicos de televisión, se desarrollaron resoluciones orientadas al fortalecimiento de los canales regionales. Para Telecaribe se aprobó Viaje Cultural al Gran Caribe, un proyecto que busca enriquecer la programación con contenidos que reflejen la diversidad y riqueza cultural de la región. En el caso del Canal TRO, se dio luz verde al proyecto Expresiones y Sabores del Gran Santander, centrado en destacar las tradiciones, saberes y gastronomía de esta zona del país.</t>
  </si>
  <si>
    <t>En la Convocatoria Abre Cámara 2025 en julio se recibieron y revisaron 449 propuestas creativas radicadas en la etapa 2. Posteriormente, se consolidó el informe de evaluación de jurados y se preparó la publicación de resultados preliminares, que fueron difundidos el 1 de agosto. Ese mismo mes, el 6 de agosto, se realizó el evento virtual de anuncio de ganadores con el apoyo de Telepacífico, y el 22 de agosto se expidió la Resolución 313 de 2025, mediante la cual se oficializaron 63 ganadores por un valor ejecutado de $13.957.650.000. Durante el mes también se llevaron a cabo reuniones de bienvenida para explicar requisitos y procedimientos, además de recibir la mayoría de las pólizas de cumplimiento.
En septiembre se desarrolló la reunión informativa de primer desembolso el día 9, donde se detallaron los documentos y pasos del proceso de radicación. Hacia la última semana del mes se radicaron 43 solicitudes de desembolso, mientras las restantes continuaban en revisión documental. A corte de septiembre, las 63 pólizas de cumplimiento de los ganadores se encontraban aprobadas, lo que permitió avanzar en el proceso de desembolsos.
Por otra parte en la convocatoria Territorios al Aire 2025 el 2 de julio se realizó el evento virtual de anuncio de ganadores, en el que se seleccionaron 150 emisoras comunitarias. Posteriormente, el 11 de julio se expidió la Resolución 248 de 2025, que oficializó la lista de beneficiarios por un valor de $3.000 millones, y durante el mes se recibieron las primeras pólizas de cumplimiento.
En agosto se expidieron resoluciones modificatorias: una para redistribuir recursos debido al desistimiento de una emisora, y otra para corregir un error formal en la resolución inicial. Al cierre del mes se contaba con 132 pólizas aprobadas y se habían remitido guías y formatos de primer desembolso, además de preparar la reunión de socialización con los ganadores.
En septiembre, el día 11, se llevó a cabo la reunión informativa de primer desembolso. En la última semana del mes se radicaron 55 cuentas de cobro, y al cierre del periodo se encontraban aprobadas todas las pólizas, salvo las correspondientes a las emisoras incluidas en las resoluciones modificatorias.</t>
  </si>
  <si>
    <t>Al cierre de la vigencia 2025, las convocatorias Abre Cámara y Territorios al Aire consolidaron avances estratégicos que fortalecieron de manera integral el sistema de medios públicos. A través de la asignación de estímulos y recursos, se impulsó la producción de contenidos audiovisuales y radiales con enfoque territorial, diferencial, de inclusión y diversidad, se dinamizó la industria regional y comunitaria, y se avanzó de forma significativa en la gestión financiera, administrativa y en el acompañamiento técnico a los beneficiarios. Estos procesos permitieron la puesta en marcha de los proyectos, el fortalecimiento de capacidades y la articulación interinstitucional, mientras que, en paralelo, los canales regionales y el operador nacional desarrollaron contenidos multiplataforma propios que robustecieron sus parrillas de programación, ampliando la oferta y el alcance para las audiencias. En conjunto, estos resultados reflejan el cumplimiento de los objetivos del Plan Estratégico 2025 y su impacto en el fortalecimiento de la televisión y la radio pública del país.</t>
  </si>
  <si>
    <t>Pese a que el reporte esta programdo para el 4T se ha venido avanzando con lo siguiente: Convocatoria Abre Cámara. Durante el primer trimestre de 2026, la Convocatoria registró avances relevantes en sus etapas de planeación, estructuración y apertura. En enero se aseguró la disponibilidad presupuestal para su ejecución por valor de $15.300.000.000, y en febrero se consolidó el soporte técnico de la convocatoria mediante el análisis del sector y la definición de las condiciones de participación, categorías y distribución de recursos. En desarrollo de la fase de participación del sector, el borrador de condiciones fue publicado el 4 de febrero de 2026 en el micrositio dispuesto por el Ministerio, con plazo para comentarios hasta el 13 de febrero de 2026. Dentro de dicho término, la entidad recibió treinta (30) observaciones al documento borrador, las cuales fueron analizadas y atendidas en el documento de respuestas publicado el 23 de febrero de 2026, misma fecha en la que se expidió la Resolución 00112 de 2026 dando apertura oficial a la convocatoria y se publicaron las condiciones definitivas de participación. Posteriormente, el 6 de marzo de 2026 se habilitó la apertura de la plataforma para la recepción de propuestas, con lo cual la convocatoria culminó el trimestre con sus etapas preparatoria y de apertura formal debidamente surtidas. 
Convocatoria Territorios al Aire. En el caso de la Convocatoria Territorios al Aire, durante el primer trimestre de 2026 se avanzó en la consolidación presupuestal, técnica y conceptual del proceso. La convocatoria fue estructurada como una estrategia conjunta entre el MinTIC y el Ministerio de las Culturas, las Artes y los Saberes, con una bolsa de recursos de $4.108.000.000 para beneficiar a 200 emisoras comunitarias mediante el desarrollo de contenidos sonoros y procesos de formación. Como parte de la fase de socialización y participación del sector, el borrador de condiciones fue publicado el 3 de marzo de 2026, con plazo para la recepción de observaciones hasta el 13 de marzo de 2026 a las 17:00 horas.  Dentro de ese plazo se recibieron dos (2) observaciones al borrador de condiciones, las cuales fueron atendidas por la entidad y publicadas el 25 de marzo de 2026, junto con el documento definitivo de condiciones. De manera complementaria, entre el 4 y el 9 de marzo de 2026 se realizaron ocho mesas virtuales de socialización con participación de más de 300 radialistas del país. Finalmente, mediante la Resolución 00140 de 2026 se ordenó la apertura oficial de la convocatoria, quedando habilitada la apertura de plataforma desde el 27 de marzo de 2026, por lo que al cierre del trimestre el proceso contaba ya con recursos definidos, reglas definitivas y apertura formal.</t>
  </si>
  <si>
    <t>CONVERGENCIA REGIONAL</t>
  </si>
  <si>
    <t>Cat: Fortalecimiento institucional como motor de cambio para recuperar la confianza de la ciudadanía y para el fortalecimiento del vínculo Estado Ciudadanía</t>
  </si>
  <si>
    <t>2. Enfoque Transversal</t>
  </si>
  <si>
    <t>2.1 Cultura</t>
  </si>
  <si>
    <t>Gestión adecuada del talento humano dentro del ciclo de vida del servidor público para cumplimiento de las metas establecidas de la entidad.</t>
  </si>
  <si>
    <t>Implementar el Plan Estratégico de Talento Humano para el fortalecimiento de la cultura organizacional del Ministerio para las Tecnologías, Información y las Comunicaciones en el marco del ciclo de vida del servidor público</t>
  </si>
  <si>
    <t>04. Talento Humano.</t>
  </si>
  <si>
    <t>Gestión de Recursos Administrativos
Gestión de Atención a Grupos de Interés
Gestión del Talento Humano</t>
  </si>
  <si>
    <t>Modernización de la Gestión Institucional del Ministerio TIC Bogotá</t>
  </si>
  <si>
    <t>Plan Estratégico de Talento Humano (incluye estudio de rediseño institucional y transformación de la cultura organizacional)</t>
  </si>
  <si>
    <t>Plan Estratégico de Talento Humano realizado y publicado</t>
  </si>
  <si>
    <t>Definir las líneas de acción que orientarán los proyectos y prácticas de la Gestión del Talento Humano conforme a la normatividad vigente, la planeación estratégica y la cultura organizacional, con el propósito de cumplir con las estragias definidas para el logro de la gestión estratégica del talento humano.</t>
  </si>
  <si>
    <t>Sumatoria de Plan Estratégico Públicado</t>
  </si>
  <si>
    <t>Se aprobó en el comité MIG #87 El plan estratégico del talento humano y posteriormente se público antes del 31 de enero en la página web de la entidad con el objetivo de establecer las estrategias asociadas a la Gestión del Talento Humano para el fortalecimiento de la calidad de vida laboral, competencias y cultura organizacional en la entidad</t>
  </si>
  <si>
    <t xml:space="preserve">Se aprobó en el comité MIG #87 El plan de vacantes y posteriormente se público antes del 31 de enero en la página web de la entidad con el objetivo de identificar las necesidades de personal y diseñar estrategias para proveer los empleos vacantes del Ministiero TIC </t>
  </si>
  <si>
    <t>Se dio cumplimiento a lo establecido en Decreto 612 del 2018 aprobando y publicando los planes relacionados con la gestión estrategica del talento humano , antes del 31 de enero de 2025</t>
  </si>
  <si>
    <t>https://mintic-my.sharepoint.com/:f:/r/personal/subdireccionth_mintic_gov_co/Documents/SUBDIRECCI%C3%93N%20TH/ENTREGABLES%20CLARITY%202025/01.%20PLANEACI%C3%93N/1.1?csf=1&amp;web=1&amp;e=QurMkk</t>
  </si>
  <si>
    <t>Se realizó la publicación del plan estratégico de Talento Humano, en la respectiva página de la entidad, antes del 31 de enero de la vigencia actual</t>
  </si>
  <si>
    <t>Subdirección para la Gestión del Talento Humano</t>
  </si>
  <si>
    <t>E2-D1-1000</t>
  </si>
  <si>
    <t>Plan de vacantes</t>
  </si>
  <si>
    <t>Plan de vacantes elaborado y publicado</t>
  </si>
  <si>
    <t>Identificar la información relacionada  con los empleos de carrera administrativa que se encuentran en vacancia y su forma de provisión; a su vez, contar con la información de la oferta actualizada de empleos de la entidad.</t>
  </si>
  <si>
    <t>Sumatoria de Plan de Vacantes Publicado</t>
  </si>
  <si>
    <t>Se dio cumplimiento a lo establecido en Decreto 612 del 2018 aporbando y publicando los planes relacionados con la gestión estrategica del talento humano , antes del 31 de enero de 2025</t>
  </si>
  <si>
    <t>https://mintic-my.sharepoint.com/:f:/r/personal/subdireccionth_mintic_gov_co/Documents/SUBDIRECCI%C3%93N%20TH/ENTREGABLES%20CLARITY%202025/02.%20INGRESO/2.1?csf=1&amp;web=1&amp;e=UBQDHi</t>
  </si>
  <si>
    <t>Se realizó la aprobación del plan de vacantes vigencia 2026 en el comité MIG 94 y se publico en la página web de la entidad en los tiempos de Ley establecidos</t>
  </si>
  <si>
    <t>Plan Institucional de Capacitación</t>
  </si>
  <si>
    <t>Plan Institucional de Capacitación elaborado y publicado</t>
  </si>
  <si>
    <t xml:space="preserve">Generar el plan institucional de capacitación en atención  a las necesidades identificadas en cumplimiento con la normatividad vigente </t>
  </si>
  <si>
    <t>Sumatoria de Plan Institucional de Capacitación Publicado</t>
  </si>
  <si>
    <t>Se aprobó en el comité MIG #87 El Plan Institucional de Capacitación y posteriormente se público antes del 31 de enero en la página web de la entidad con el objetivo de fortalecer las competencias laborales y comportamentales mediante procesos de 
formación que apunten al logro de los objetivos y metas Institucionales permitiendo el 
mejoramiento de los procesos, servicios, y el crecimiento personal de las y los servidores 
públicos, que contribuyan a la consolidación del Sector TIC.</t>
  </si>
  <si>
    <t>Se aprobó en el comité MIG #87 El Plan Institucional de Capacitación y posteriormente se público antes del 31 de enero en la página web de la entidad con el objetivo de fortalecer las competencias laborales y comportamentales mediante procesos de formación que apunten al logro de los objetivos y metas Institucionales permitiendo el mejoramiento de los procesos, servicios, y el crecimiento personal de las y los servidores públicos, que contribuyan a la consolidación del Sector TIC.</t>
  </si>
  <si>
    <t>https://mintic-my.sharepoint.com/:f:/r/personal/subdireccionth_mintic_gov_co/Documents/SUBDIRECCI%C3%93N%20TH/ENTREGABLES%20CLARITY%202025/03.%20DESARROLLO/3.3?csf=1&amp;web=1&amp;e=FJgZ3E</t>
  </si>
  <si>
    <t>Se realizó aprobación del plan de capacitaciones vigencia 2026 en el comité MIG 94 y posteriormente se realizó la publicación del plan en la página web de la entidad de acuerdo con los plazos establecidos</t>
  </si>
  <si>
    <t>Plan de Bienestar</t>
  </si>
  <si>
    <t>Plan de Bienestar elaborado y publicado</t>
  </si>
  <si>
    <t xml:space="preserve">Generar el plan de bienestar e incentivos en atención a las necesidades identificadas en cumplimiento con la normatividad vigente </t>
  </si>
  <si>
    <t>Sumatoria de Plan de Bienestar Publicado</t>
  </si>
  <si>
    <t>Se aprobó en el comité MIG #87 El Plan de Bienestar y posteriormente se público antes del 31 de enero en la página web de la entidad mantener y mejorar las condiciones que favorecen el equilibrio y desarrollo humano integral de los servidores públicos y sus familias; propiciando el mejoramiento del clima laboral y eleve los niveles de satisfacción, eficacia y eficiencia en la prestación del servicio.</t>
  </si>
  <si>
    <t>https://mintic-my.sharepoint.com/:f:/r/personal/subdireccionth_mintic_gov_co/Documents/SUBDIRECCI%C3%93N%20TH/ENTREGABLES%20CLARITY%202025/03.%20DESARROLLO/3.1?csf=1&amp;web=1&amp;e=aMBFgX</t>
  </si>
  <si>
    <t>Se elaboró y aprobó el plan de bienestar e incentivos vigencia 2026 en el comité MIG 94, y se público en la página web de la entidad en los tiempos establecidos por la Ley</t>
  </si>
  <si>
    <t>Plan de Seguridad y Salud en el Trabajo</t>
  </si>
  <si>
    <t>Plan de Seguridad y Salud en el Trabajo elaborado y publicado</t>
  </si>
  <si>
    <t xml:space="preserve">Generar el plan de seguridad y salud en el trabajo atendiendo las necesiades establecidas y la normatividad vigente </t>
  </si>
  <si>
    <t>Sumatoria de Plan de Seguridad y Salud en el Trabajo Publicado</t>
  </si>
  <si>
    <t>Se aprobó en el comité MIG #87 El Plan de Seguridad y Salud en el Trabajo se público antes del 31 de enero en la página web de la entidad mantener y mejorar las condiciones que favorecen el equilibrio y desarrollo humano integral de los servidores públicos y sus familias; propiciando el mejoramiento del clima laboral y eleve los niveles de satisfacción, eficacia y eficiencia en la prestación del servicio.</t>
  </si>
  <si>
    <t>https://mintic-my.sharepoint.com/:f:/r/personal/subdireccionth_mintic_gov_co/Documents/SUBDIRECCI%C3%93N%20TH/ENTREGABLES%20CLARITY%202025/03.%20DESARROLLO/3.5?csf=1&amp;web=1&amp;e=CYGalU</t>
  </si>
  <si>
    <t>Teniendo en cuenta la aprobación del plan de SST 2026, se generó la públicación de este en la página web de la entidad de acuerdo con los tiempos estipulados por Ley</t>
  </si>
  <si>
    <t>Retiros por periodo gestionados</t>
  </si>
  <si>
    <t>Solicitudes de retiro gestionadas</t>
  </si>
  <si>
    <t xml:space="preserve">Realizar el seguimiento al cumplimiento de los requisitos para la adecuada gestión del retiro </t>
  </si>
  <si>
    <t>(cantidad de retiros en el trimstre / cumplimiento de requisitos para el retiro )*100</t>
  </si>
  <si>
    <t xml:space="preserve">Durante el primer trimestre de 2025 desde la Subdirección se han gestionado 37 retiros de personal, cumpliendo con los requisitos establecidos en el manual de servidor público. Los retiros se han presentado de la siguiente manera:
Enero 17
Febrero 7
Marzo 13 </t>
  </si>
  <si>
    <t xml:space="preserve">Durante el segundo trimestre de 2025 desde la Subdirección se han gestionado 35 retiros de personal, cumpliendo con los requisitos establecidos en el manual de servidor público. Los retiros se han presentado de la siguiente manera:
Abril 11
Mayo 13
Junio 11 </t>
  </si>
  <si>
    <t>Durante el tercer trimestre de 2025 desde la Subdirección se han gestionado 15 retiros de personal, cumpliendo con los requisitos establecidos en el manual de servidor público. Los retiros se han presentado de la siguiente manera:
Julio 1
Agosto 4
Septiembre 10</t>
  </si>
  <si>
    <t xml:space="preserve">Durante el cuarto trimestre se realizá la gestión de 50 retiros, cumpliendo con los requisitos establecidos en la cartilla de desivinculación asistida y los lineamientos para la gestión del retiro </t>
  </si>
  <si>
    <t>Durante la vigencia 2025 se gestionaron un total de 130 retiros, derivados de diversas causales, de los cuales 4 corresponden a diciembre. Esto se realizó conforme a los procedimientos establecidos por la Subdirección de Gestión del Talento Humano.</t>
  </si>
  <si>
    <t>https://mintic-my.sharepoint.com/:f:/r/personal/subdireccionth_mintic_gov_co/Documents/SUBDIRECCI%C3%93N%20TH/ENTREGABLES%20CLARITY%202025/04.%20RETIRO/4.2?csf=1&amp;web=1&amp;e=zdzY7c</t>
  </si>
  <si>
    <t>Durante el primer trimestre se realizó la gestión de 43 retiros de funcionarios, 38 en enero y febrero y 5 en marzo, en cumplimiento de las actividades y lineamientos establecidos por la Subdirección para la gestión del retiro.</t>
  </si>
  <si>
    <t>Cuentas por cobrar de cuotas partes pensionales gestionadas</t>
  </si>
  <si>
    <t>Porcentaje de avance cuentas por cobrar gestionadas conforme a la nómina recibida por FOPEP</t>
  </si>
  <si>
    <t>Realizar el ejercicio de recobro dentro del proceso de administración de cuotas partes pensionales por cobrar a cargo del MinTIC, asociado con la recuperación de cartera.</t>
  </si>
  <si>
    <t>(Cuentas de cobro de cuotas partes pensionales de nómina de FOPEP recibidas / Cuentas de cobro de cuotas partes pensionales de nómina de FOPEP gestionadas)*100</t>
  </si>
  <si>
    <t>Durante el primer trimestre 2025 se han expedido 755 cuentas de cobro por valor de $ 2.317.921.926 liquidadas por el aplicativo Kactus del PAR Telecom</t>
  </si>
  <si>
    <t>Durante el segundo trimestre de 2025, y en el marco de la operación del aplicativo Kactus Cuotas Partes Pensionales, se adelantó el proceso de liquidación de cuentas de cobro correspondientes a los meses de marzo, abril y mayo de 2025. Esta labor se desarrolló de manera articulada entre el Grupo Interno de Trabajo de Gestión Pensional del Ministerio de Tecnologías de la Información y las Comunicaciones (MinTIC) y el equipo del Patrimonio Autónomo de Remanentes de Telecom (PAR TELECOM):
• Ministerio de Tecnologías de la Información y las Comunicaciones (MinTIC):
Se generaron un total de 457 cuentas de cobro, correspondientes a obligaciones pensionales vigentes durante el periodo mencionado. El valor total liquidado asciende a $477.499.682 M/CTE
Patrimonio Autónomo de Remanentes de Telecom (PAR TELECOM):
Se generaron un total de 1.136 cuentas de cobro, correspondientes a obligaciones pensionales vigentes durante el periodo mencionado. 
por un valor total de $3.535.986.269 M/CTE</t>
  </si>
  <si>
    <t>Durante el tercer trimestre de 2025, y en el marco de la operación del aplicativo Kactus Cuotas Partes Pensionales, se adelantó el proceso de liquidación de cuentas de cobro correspondientes a los meses de julio, agosoto y septiembre de 2025. Esta labor se desarrolló de manera articulada entre el Grupo Interno de Trabajo de Gestión Pensional del Ministerio de Tecnologías de la Información y las Comunicaciones (MinTIC) y el equipo del Patrimonio Autónomo de Remanentes de Telecom (PAR TELECOM):
• Ministerio de Tecnologías de la Información y las Comunicaciones (MinTIC):
Se generaron un total de 457 cuentas de cobro, correspondientes a obligaciones pensionales vigentes durante el periodo mencionado. El valor total liquidado asciende a $477.499.682 M/CTE
Patrimonio Autónomo de Remanentes de Telecom (PAR TELECOM):
Se generaron un total de 1.136 cuentas de cobro, correspondientes a obligaciones pensionales vigentes durante el periodo mencionado. 
por un valor total de $3.535.986.269 M/CTE</t>
  </si>
  <si>
    <t>Durante el cuarto trimestre de 2025, y en el marco de la operación del aplicativo Kactus Cuotas Partes Pensionales, se adelantó el proceso de liquidación de cuentas de cobro correspondientes a los meses de octubre, noviembre y diciembre de 2025. Esta labor se desarrolló de manera articulada entre el Grupo Interno de Trabajo de Gestión Pensional del Ministerio de Tecnologías de la Información y las Comunicaciones (MinTIC) y el equipo del Patrimonio Autónomo de Remanentes de Telecom (PAR TELECOM):
• Ministerio de Tecnologías de la Información y las Comunicaciones (MinTIC):
Se generaron un total de 457 cuentas de cobro, correspondientes a obligaciones pensionales vigentes durante el periodo mencionado. El valor total liquidado asciende a $477.499.682 M/CTE
Patrimonio Autónomo de Remanentes de Telecom (PAR TELECOM):
Se generaron un total de 1.136 cuentas de cobro, correspondientes a obligaciones pensionales vigentes durante el periodo mencionado. 
por un valor total de $3.535.986.269 M/CTE</t>
  </si>
  <si>
    <t>En 2025 se gestionaron 1.358 cuentas de cobro por cuotas partes pensionales, por un valor total de $2.201.868.688. La ejecución fue satisfactoria y permitió cumplir oportunamente con las obligaciones del periodo.</t>
  </si>
  <si>
    <t>Durante el primer trimestre se reporta la gestión de cuentas de cobro así: para el mes de febrero 368 correspondientes a PAR TELECOM por valor de $1.213.860.735, a corte del 26 de marzo 147 Cuentas Mintic por valor $146.329.713, lo correspondiente a PAR TELECOM se encontraba en trámite.</t>
  </si>
  <si>
    <t>Porcentaje de cumplimiento de las actividades contenidas
 en el Plan Estratégico de Talento Humano.</t>
  </si>
  <si>
    <t>Realizar el seguimiento al desarrollo de las actividades contenidas en el Plan Estratégico de Talento Humano</t>
  </si>
  <si>
    <t>(actividades de ejecutadas / actividades contempladas en el Plan)*100</t>
  </si>
  <si>
    <t>En el marco del Plan Estratégico se adelantaron los procesos precontractuales de Bienestar con CAFAM, Plan de capacitaciones con Universidad Nacional, EDUMINTIC con ICETEX y actividades cultura con Caja de Compensación.</t>
  </si>
  <si>
    <t>En el marco de cumplimiento del Plan Estratégico del Talento Humano, se han desarrollado las actividades correspondientes al plan de bienestar de acuerdo con el cronograma de actividades de cohesión social y celebraciones de fechas especiales. De igual forma se dio inicio al plan de capacitación con los programas de bilingüismo, desarrollo de herramientas Microsoft y contratación pública. Adicionalmente en el marco del Plan de SST, se lleva a cabo el trámite contractual de elementos de brigadas de la entidad, así como capacitaciones a los brigadistas y realización de exámenes médicos de ingreso, periódicos y de retiro.</t>
  </si>
  <si>
    <t>Dentro del seguimiento del Plan Estratégico, se ha dado cumplimiento a lo establecido en los planes derivados, Plan de Bienestar, Capacitación, Seguridad y Salud en el trabajo, Vacantes. Garantizado optima gestión en el ciclo de vida del servidor público. Se han realizado actividades dentro del Plan de Bienestar como vacaciones recreativas, cursos de talleres y cocina, plan de gimnasio para funcionarios, entre otros. Dentro del Plan de Capacitaciones se ha realizado diplomados y cursos de excel, gestión de proyectos, contratación estatal, junto con el programa de bilinguismo. Frente al Plan de Seguridad y Salud se han realizado capacitaciones de brigadistas y programación ejecución de exámenes médicos. entre otras actividades para dar cumplimiento a lo aprobado y publicado en el marco del Plan.</t>
  </si>
  <si>
    <t>Al cierre de la vigencia se alcanzó un 99% en planes derivados, 94% en actividades adicionales y 9%de ejecución general. La divulgación y entrega de incentivos no se cumplió, pero quedó como obligación en el Acuerdo Sindical 2025‑64.</t>
  </si>
  <si>
    <t>http://https://mintic-my.sharepoint.com/:f:/r/personal/subdireccionth_mintic_gov_co/Documents/SUBDIRECCI%C3%93N%20TH/ENTREGABLES%20CLARITY%202025/01.%20PLANEACI%C3%93N/1.2?csf=1&amp;web=1&amp;e=aPsaVn</t>
  </si>
  <si>
    <t>Durante el primer trimestre se ha dado cumplimiento al Plan Estratégico del Talento Humano, ejecutando y desarrollando sus planes derivados conforme a lo establecido, incluyendo bienestar, capacitaciones y seguridad y salud en el trabajo.</t>
  </si>
  <si>
    <t>Porcentaje de cumplimiento del recobro del proceso de administración de cuotas partes pensionales</t>
  </si>
  <si>
    <t>Sumatoria de generación de cuentas de cobro por cuotas partes pensionales en el año (revisar el indicador ya que si es porcentaje la formula no puede ser sumatoria)</t>
  </si>
  <si>
    <t>SIN REPORTE POR PARTE DEL AREA</t>
  </si>
  <si>
    <t>Durante el tercer trimestre de 2025, y en el marco de la operación del aplicativo Kactus Cuotas Partes Pensionales, se adelantó el proceso de liquidación de cuentas de cobro correspondientes a los meses de julio, agosto y septiembre de 2025. Esta labor se desarrolló de manera articulada entre el Grupo Interno de Trabajo de Gestión Pensional del Ministerio de Tecnologías de la Información y las Comunicaciones (MinTIC) y el equipo del Patrimonio Autónomo de Remanentes de Telecom (PAR TELECOM):
Ministerio de Tecnologías de la Información y las Comunicaciones (MinTIC):
Se generaron un total de 453 cuentas de cobro, correspondientes a obligaciones pensionales vigentes durante el periodo mencionado. El valor total liquidado asciende a $647.382.224 M/CTE
Patrimonio Autónomo de Remanentes de Telecom (PAR TELECOM):
Se generaron un total de 1.130 cuentas de cobro, correspondientes a obligaciones pensionales vigentes durante el periodo mencionado por un valor total de $4.578.159.048 M/CTE</t>
  </si>
  <si>
    <t>Certificaciones para bono pensional y pensiones</t>
  </si>
  <si>
    <t>Porcentaje de avance en la generación de las certificaciones de temas pensionales atendidas, en relación con las recibidas</t>
  </si>
  <si>
    <t>2.2: Arquitectura Institucional</t>
  </si>
  <si>
    <t>Estrategia y operación de tecnología para lograr una transformación  digital con enfoque social y democrático en la entidad</t>
  </si>
  <si>
    <t xml:space="preserve">Definir e implementar una arquitectura tecnológica que permita optimizar, disponer y mantener los servicios de tecnología que apoyan la operación del ministerio, apropiando modelos y tecnologías de nueva generación dentro de las vigencias de 2023 a 2026 </t>
  </si>
  <si>
    <t>Gestión de la Información Sectorial
Gestión de Tecnologías de la Información</t>
  </si>
  <si>
    <t>Fortalecimiento del Portafolio de Servicios de Tecnologías de Información para la Transformación Digital</t>
  </si>
  <si>
    <t>Documentos de Planeación</t>
  </si>
  <si>
    <t>Documentos de planeación realizados</t>
  </si>
  <si>
    <t>Oficina de Tecnologias de la Información</t>
  </si>
  <si>
    <t>E2-D2-1000</t>
  </si>
  <si>
    <t>Servicios tecnologicos</t>
  </si>
  <si>
    <t>Índice de
capacidad en
la prestación
de servicios de
tecnología</t>
  </si>
  <si>
    <t>Reporte de disponibildad de la infraestructura tecnológica del Ministerio por parte del Data Center.</t>
  </si>
  <si>
    <t>Porcentaje de disponibilidad</t>
  </si>
  <si>
    <t>Durante el primer trimestre de la vigencia 2025, el índice de disponibilidad de la plataforma tecnológica ha sido superior al 95% en cada uno de los meses.</t>
  </si>
  <si>
    <t>No se presentaron retrasos durante el tercer trimestre de la vigencia 2025</t>
  </si>
  <si>
    <t>Durante el segundo trimestre de la vigencia 2025, el índice de disponibilidad de la plataforma tecnológica ha sido superior al 95% para cada uno de los meses.</t>
  </si>
  <si>
    <t>No se presentaron retrasos para el segundo trimestre de la vigencia 2025</t>
  </si>
  <si>
    <t>Durante el tercer trimestre de la vigencia 2025, el índice de disponibilidad de la plataforma tecnológica ha sido superior al 95% para cada uno de los meses.</t>
  </si>
  <si>
    <t>No se presentaron retrasos para el tercer  trimestre de la vigencia 2025</t>
  </si>
  <si>
    <t>En el cuarto trimestre de la vigencia 2025, la plataforma tecnológica registró una disponibilidad superior al 95% de forma sostenida durante todos los meses.</t>
  </si>
  <si>
    <t>A lo largo de la vigencia 2025, la plataforma tecnológica alcanzó un índice de disponibilidad superior al 95%, reflejando un desempeño operativo estable,  garantizando la continuidad del servicio.</t>
  </si>
  <si>
    <t>https://mintic-my.sharepoint.com/personal/dfvargas_mintic_gov_co/_layouts/15/onedrive.aspx?id=%2Fpersonal%2Fdfvargas%5Fmintic%5Fgov%5Fco%2FDocuments%2F%2EPRESUPUESTO%5FPROYECTO%5FINVERSION%5FOFICINA%5FTI%2FProyecto%5FInversion%5FOficina%5FTI%2FVigencia%5F2025%2FSeguimiento%5FPIIP%5F2025&amp;sortField=Modified&amp;isAscending=false&amp;viewid=c9284704%2D9892%2D4481%2D9cd1%2D5ee2d9539b52&amp;LOF=1</t>
  </si>
  <si>
    <t>Durante el primer trimestre de la vigencia 2026, el índice de disponibilidad de la plataforma tecnológica ha sido superior al 95% en cada uno de los meses.</t>
  </si>
  <si>
    <t>No se presentaron retrasos durante el primer trimestre de la vigencia 2026</t>
  </si>
  <si>
    <t>https://mintic-my.sharepoint.com/personal/dfvargas_mintic_gov_co/_layouts/15/onedrive.aspx?id=%2Fpersonal%2Fdfvargas%5Fmintic%5Fgov%5Fco%2FDocuments%2F%2EPRESUPUESTO%5FPROYECTO%5FINVERSION%5FOFICINA%5FTI%2FProyecto%5FInversion%5FOficina%5FTI%2FVigencia%5F2026%2FSeguimiento%5FPIIP%5F2026&amp;sortField=Modified&amp;isAscending=false&amp;viewid=c9284704%2D9892%2D4481%2D9cd1%2D5ee2d9539b52&amp;LOF=1&amp;pageCorrelationId=788703a2%2De089%2D0000%2D8683%2Dbe3594752dcc&amp;timeStamp=1775520120305</t>
  </si>
  <si>
    <t>Servicios de información actualizados</t>
  </si>
  <si>
    <t>Sistemas de información actualizados</t>
  </si>
  <si>
    <t xml:space="preserve"> (Programación y seguimiento de ingresos, así como el monitoreo continuo de la ejecución presupuestal y contractual del Fondo Único de TIC) </t>
  </si>
  <si>
    <t xml:space="preserve">Fortalecer el seguimiento de los ingresos y gastos del Fondo Único de TIC en el marco de la integralidad y pertinencia requerida. </t>
  </si>
  <si>
    <t>02. Gestión presupuestal y eficiencia del gasto público.</t>
  </si>
  <si>
    <t>Informes de Seguimiento a los ingresos del Fondo Único de TIC</t>
  </si>
  <si>
    <t>Número de informes correspondientes al seguimiento a la cadena de gestión integral del cobro.</t>
  </si>
  <si>
    <t>En el avance del indicador se registran los Informes de Seguimiento a los ingresos del Fondo Único de TIC, que para la fecha de corte corresponde a 5 de los 16 programados. Es importante medir dicha gestión, toda vez que evidencia el seguimiento a la cadena de gestión integral del cobro y la generación de alertas y recomendaciones de manera oportuna</t>
  </si>
  <si>
    <t xml:space="preserve">
# de informes correspondientes al seguimiento a la cadena de gestión integral de cobro elaborados en el periodo</t>
  </si>
  <si>
    <t>La OGIF ha elaborado (1) informe trimestral de proyección vs recaudo, (1) informe trimestral de cartera, (1) informe trimestral asociado al ciclo de tiempos de los actos administrativos y (1) informe semestral alusivo al análisis de los procesos judiciales  y su presunta incidencia sobre los recursos del Fondo Único de TIC. Todos los anteriores correspondientes al cierre de la vigencia 2024 y se incorpora  en su contenido alertas y recomendaciones derivadas de la labor de seguimiento a la cadena de gestión integral del cobro. A su vez, se elaboró la proyección de ingresos del Fondo Único de TIC para el 2026, en la que se contempla la metodología aplicada y los insumos que se dispusieron para llevar a cabo la estimación.</t>
  </si>
  <si>
    <t>La OGIF han elaborado (2) informe trimestrales de proyección vs recaudo, (2) informes trimestrales de cartera, (2) informe trimestrales asociado al ciclo de tiempos que deben surtir los actos administrativos y (1) informe semestral alusivo al análisis de los procesos judiciales  y su presunta incidencia sobre los recursos del Fondo Único de TIC. En los documentos referenciados, se incluyen alertas y recomendaciones derivadas de la labor de seguimiento a la cadena de gestión integral del cobro. A su vez, se elaboró la proyección de ingresos del Fondo Único de TIC para el 2026, en la que se contempla la metodología aplicada y los insumos que se dispusieron para llevar a cabo la estimación.</t>
  </si>
  <si>
    <t>La OGIF ha elaborado tres (3) informes trimestrales de proyección vs recaudo, tres (3) informes trimestrales de cartera, tres (3) informes trimestrales asociado al ciclo de tiempos que deben surtir los actos administrativos y dos (2) informes semestrales alusivos al análisis de los procesos judiciales  y su presunta incidencia sobre los recursos del Fondo Único de TIC. En los documentos referenciados, se incluyen alertas y recomendaciones derivadas de la labor de seguimiento a la cadena de gestión integral del cobro. A su vez, se elaboró la proyección de ingresos del Fondo Único de TIC para el 2026, en la que se contempla la metodología aplicada y los insumos que se dispusieron para llevar a cabo la estimación.</t>
  </si>
  <si>
    <t>En el cuarto trimestre de 2025, el área ha elaborado 1 informe trimestral de proyección vs recaudo, 1 informe trimestral de cartera, 1 informe trimestral asociado al ciclo de tiempos que deben surtir los actos administrativos y el análisis prospectivo y de sensibilidad a los ingresos del Fondo Único de TIC.</t>
  </si>
  <si>
    <t>La OGIF ha elaborado en la vigencia 2025, cuatro (4) informes trimestrales de proyección vs recaudo, cuatro (4) informes trimestrales de cartera, cuatro (4) informes trimestrales asociado al ciclo de tiempos que deben surtir los actos administrativos y dos (2) informes semestrales alusivos al análisis de los procesos judiciales  y su presunta incidencia sobre los recursos del Fondo Único de TIC. En los documentos referenciados, se incluyen alertas y recomendaciones derivadas de la labor de seguimiento a la cadena de gestión integral del cobro. A su vez, se elaboró la proyección de ingresos del Fondo Único de TIC para el 2026, en la que se contempla la metodología aplicada y los insumos que se dispusieron para llevar a cabo la estimación, y además se elaboró el análisis prospectivo y de Sensibilidad a los Ingresos del Fondo Único de TIC.</t>
  </si>
  <si>
    <t>https://mintic.sharepoint.com/Oficina_Gestion_Ingresos_Fondo/Entregables%20PESPEI%202025/Forms/AllItems.aspx</t>
  </si>
  <si>
    <t>La OGIF ha elaborado (1) informe trimestral de proyección vs recaudo, (1) informe trimestral de cartera, (1) informe trimestral asociado al ciclo de tiempos de los actos administrativos y (1) informe semestral alusivo al análisis de los procesos judiciales  y su presunta incidencia sobre los recursos del Fondo Único de TIC. Todos los anteriores correspondientes al cierre de la vigencia 2025 incorporando  en su contenido alertas y recomendaciones derivadas de la labor de seguimiento a la cadena de gestión integral del cobro. Asimismo, se elaboró la proyección de ingresos del Fondo Único de TIC para el 2026, en la que se contempla la metodología aplicada y los insumos que se dispusieron para llevar a cabo la estimación.</t>
  </si>
  <si>
    <t>https://mintic.sharepoint.com/Oficina_Gestion_Ingresos_Fondo/Entregables%20PESPEI%202026/Forms/AllItems.aspx</t>
  </si>
  <si>
    <t xml:space="preserve">Oficina para la Gestión de Ingresos del Fondo </t>
  </si>
  <si>
    <t>E2-D2-2000</t>
  </si>
  <si>
    <t>Informes de Seguimiento de la información presupuestal y contractual del Fondo Único de TIC</t>
  </si>
  <si>
    <t xml:space="preserve">Informes de ejecución presupuestal y contractual </t>
  </si>
  <si>
    <t xml:space="preserve"> Informes de ejecución presupuestal y contractual presentados en el periodo</t>
  </si>
  <si>
    <t># de informes de ejecución presupuestal y contractual elaborados en el periodo</t>
  </si>
  <si>
    <t>Se han generado (3) informes mensuales asociados al seguimiento a la ejecución presupuestal y estado de pagos, en el que se detalla el manejo y disposición de los recursos del Fondo Único de TIC. De igual modo se ha adelantado el seguimiento a la ejecución contractual y financiera a través de (3) reportes mensuales relacionados con los contratos de aporte, convenios, contratación derivada, contratos de prestación de servicio, órdenes de compra y transferencias, para las dependencias de la entidad. Lo anterior en procura de generar alertas tempranas y de contribuir de manera efectiva a la toma de decisiones.</t>
  </si>
  <si>
    <t>Se han generado (6) informes mensuales asociados al seguimiento a la ejecución presupuestal y estado de pagos, en el que se detalla el manejo y disposición de los recursos del Fondo Único de TIC. De igual modo se ha adelantado el seguimiento a la ejecución contractual y financiera a través de (6) reportes mensuales relacionados con los contratos de aporte, convenios, contratación derivada, contratos de prestación de servicio, órdenes de compra y transferencias, para las dependencias de la entidad. Lo anterior en procura de generar alertas tempranas y de contribuir de manera efectiva a la toma de decisiones.</t>
  </si>
  <si>
    <t>Se han generado nueve (9) informes mensuales asociados al seguimiento a la ejecución presupuestal y estado de pagos, en el que se detalla el manejo y disposición de los recursos del Fondo Único de TIC. De igual modo se ha adelantado el seguimiento a la ejecución contractual y financiera a través de nueve (9) reportes mensuales relacionados con los contratos, convenios, órdenes de compra y transferencias, para las dependencias de la entidad. Lo anterior en procura de generar alertas tempranas y de contribuir de manera efectiva a la toma de decisiones.</t>
  </si>
  <si>
    <t>En el cuarto trimestre de 2025, el área ha elaborado 3 informes mensuales asociados al seguimiento a la ejecución presupuestal y estado de pagos, en el que se detalla el manejo y disposición de los recursos del Fondo Único de TIC. Igualmente, se realizaron 3 reportes mensuales relacionados con los contratos, convenios, ordenes de compra y transferencias, para las dependencias de la entidad.</t>
  </si>
  <si>
    <t>Se han generado en la vigencia 2025 doce (12) informes mensuales asociados al seguimiento a la ejecución presupuestal y estado de pagos, en el que se detalla el manejo y disposición de los recursos del Fondo Único de TIC. De igual modo se ha adelantado el seguimiento a la ejecución contractual y financiera a través de doce (12) reportes mensuales relacionados con los contratos, convenios, órdenes de compra y transferencias, para las dependencias de la entidad. Lo anterior en procura de generar alertas tempranas y de contribuir de manera efectiva a la toma de decisiones.</t>
  </si>
  <si>
    <t>Se generaron tres (3) informes mensuales de seguimiento a la ejecución presupuestal y estado de pagos, detallando el uso de los recursos del Fondo Único de TIC. Asimismo, se realizaron tres (3) reportes de monitoreo contractual y financiero que abarcaron: - Contratos de aporte y convenios. - Contratación derivada y de prestación de servicios. -Órdenes de compra y transferencias, dirigidos a las diferentes dependencias de la entidad. Esta gestión garantiza la generación de alertas tempranas y optimiza la toma de decisiones estratégica de la entidad.</t>
  </si>
  <si>
    <t>Informes de
Seguimiento
a los ingresos
del Fondo
Único de TIC
(4)
Informes de
Seguimiento
de la
información
presupuestal
y contractual
del Fondo
Único de TIC
(4)</t>
  </si>
  <si>
    <t>Informe trimestral consolidado de ingresos y gastos del Fondo Único de TIC</t>
  </si>
  <si>
    <t># de informes trimestrales consolidado de ingresos y gastos del Fondo Único de TIC</t>
  </si>
  <si>
    <t>El área ha elaborado un informe trimestral con corte a diciembre de 2024, en el que se aborda el seguimiento a la cadena de gestión integral del cobro, la cadena presupuestal y contractual del Fondo Único de TIC, en aras de garantizar la detección de alertas tempranas así como las recomendaciones consistentes con el balance trimestral.</t>
  </si>
  <si>
    <t>El área ha elaborado dos (2) informes trimestrales orientados al seguimiento detallado de la cadena de integral del cobro, así como a la cadena presupuestal y la gestión contractual del Fondo Único de TIC, con el fin de identificar oportunamente alertas tempranas y emitir recomendaciones pertinentes.</t>
  </si>
  <si>
    <t>El área ha elaborado tres (3) informes trimestrales orientados al seguimiento detallado de la cadena de integral del cobro, así como a la cadena presupuestal y la gestión contractual del Fondo Único de TIC, con el fin de identificar oportunamente alertas tempranas y emitir recomendaciones pertinentes.</t>
  </si>
  <si>
    <t>En el cuarto trimestre de 2025, la dependencia elaboró un informe trimestral orientado  al seguimiento detallado de la cadena de integral del cobro, así como a la cadena presupuestal y la gestión contractual del Fondo Único de TIC</t>
  </si>
  <si>
    <t>El área ha elaborado en la vigencia 2025, cuatro (4) informes trimestrales orientados al seguimiento detallado de la cadena de integral del cobro, así como a la cadena presupuestal y la gestión contractual del Fondo Único de TIC, con el fin de identificar oportunamente alertas tempranas y emitir recomendaciones pertinentes.</t>
  </si>
  <si>
    <t>El área elaboró el informe trimestral con corte a diciembre de 2025, el cual analiza el seguimiento a la gestión integral de cobro y a las cadenas presupuestal y contractual del Fondo Único de TIC. Este documento permite garantizar la detección de alertas tempranas y emitir recomendaciones alineadas con el balance del periodo.</t>
  </si>
  <si>
    <t>Informes de
Seguimiento
a los
ingresos del
Fondo Único
de TIC (12)
-Informes de
Seguimiento
de la
información
presupuestal
y contractual del Fondo
Único de TIC
(12)</t>
  </si>
  <si>
    <t>Actualización de la herramienta con los registros recientes de ingresos y gastos del Fondo Único de TIC</t>
  </si>
  <si>
    <t># de actualización de la herramienta con los registros recientes de ingresos y gastos del Fondo Único de TIC</t>
  </si>
  <si>
    <t>Se han realizado actualizaciones mensuales con corte a diciembre de 2024, enero y febrero de 2025 a los tableros asociados al seguimiento de ejecución de recursos y el mensual CPS, ordenes de compra, contratos y convenios así como el tablero de control de  ingreso y metodología costo-beneficio.</t>
  </si>
  <si>
    <t>Se han realizado seis (6) actualizaciones mensuales a los tableros asociados al seguimiento de ejecución de recursos y el mensual CPS, ordenes de compra, contratos y convenios así como el tablero de control de  ingreso y metodología costo-beneficio, con el fin de fortalecer la trazabilidad, facilitar el análisis financiero y apoyar la toma de decisiones estratégicas en la gestión del Fondo Único de TIC.</t>
  </si>
  <si>
    <t>Se han realizado nueve (9) actualizaciones mensuales a los tableros asociados al seguimiento de ejecución de recursos y el mensual CPS, ordenes de compra, contratos y convenios así como el tablero de control de  ingreso y metodología costo-beneficio, con el fin de fortalecer la trazabilidad, facilitar el análisis financiero y apoyar la toma de decisiones estratégicas en la gestión del Fondo Único de TIC.</t>
  </si>
  <si>
    <t>En el cuarto trimestre de 2025, la OGIF realizó 3 actualizaciones mensuales a los tableros asociados al seguimiento de ejecución de recursos y el mensual CPS, ordenes de compra, contratos y convenios así como el tablero de control de  ingreso y metodología costo-beneficio</t>
  </si>
  <si>
    <t>En la vigencia 2025, se han realizado doce (12) actualizaciones mensuales a los tableros asociados al seguimiento de ejecución de recursos y el mensual CPS, ordenes de compra, contratos y convenios así como el tablero de control de  ingreso y metodología costo-beneficio, con el fin de fortalecer la trazabilidad, facilitar el análisis financiero y apoyar la toma de decisiones estratégicas en la gestión del Fondo Único de TIC.</t>
  </si>
  <si>
    <t>Se realizaron las actualizaciones mensuales (con corte a diciembre de 2025, enero y febrero de 2026) de los tableros de seguimiento a la ejecución de recursos, CPS, órdenes de compra, contratos y convenios. Asimismo, se actualizaron los tableros de control de ingresos y de metodología costo-beneficio.</t>
  </si>
  <si>
    <t>Gestión adecuada de los recursos financieros Ministerio de TIC</t>
  </si>
  <si>
    <t xml:space="preserve">Garantizar el financiamiento y cumplimiento de los objetivos misionales, estratégicos y legales. </t>
  </si>
  <si>
    <t>Gestión Financiera</t>
  </si>
  <si>
    <t>Disponibilidad de recursos para la ejecución de los mismos por parte de las áreas.</t>
  </si>
  <si>
    <t>Informes de Ejecución Presupuestal detallado de Gastos del MinTIC.</t>
  </si>
  <si>
    <t>Cuenta con informes mensuales en los cuales se eviedencia la ejecución del gasto los cuales son publicados en la pagina WEB de la entidad para concoimiento de los interesados.</t>
  </si>
  <si>
    <t>La sumatoria de informes de ejecución presupuestal de gastos en el cuatrenio</t>
  </si>
  <si>
    <t>La Subdirección Financiera gestiona la ejecución presupuestal de gastos de MinTIC y publica mensualmente de manera oportuna según lo programado  en la página WEB del Ministerio el informe de Ejecución Presupuestal de Gasto; así las cosas para el trimestre periodo de análisis se cumplió con la publicación de 3 informes de un total de 12 programados para la vigencia; cumpliendo con la meta establecida para el indicador.</t>
  </si>
  <si>
    <t>La Subdirección Financiera gestiona la ejecución presupuestal de gastos de MinTIC y publica mensualmente de manera oportuna según lo programado  en la página WEB del Ministerio el informe de Ejecución Presupuestal de Gasto; así las cosas se cumplió con la publicación de 3 informes para el trimestre periodo de análisis  para un acumulado de 6 para el primer semestre de la vigencia, de un  total de 12 programados para la vigencia; cumpliendo con la meta establecida para el indicador.</t>
  </si>
  <si>
    <t>La Subdirección Financiera gestiona la ejecución presupuestal de gastos de MinTIC y publica mensualmente de manera oportuna según lo programado  en la página WEB del Ministerio el informe de Ejecución Presupuestal de Gasto; así las cosas se cumplió con la publicación de 3 informes para el trimestre periodo de análisis  para un acumulado de 9 a cioerre del tecer trimestre  de un  total de 12 programados para la vigencia; cumpliendo con la meta establecida para el indicador.</t>
  </si>
  <si>
    <t xml:space="preserve">La Subdirección Financiera gestiona la ejecución presupuestal de gastos del MinTIC y publica mensualmente de manera oportuna según lo programado en la página WEB del Ministerio el informe de Ejecución Presupuestal de Gasto; cumpliendo con la meta establecida para el indicador.
Para el trimestre 4 de 2025 se cumplió con la publicación de 3 informes de acuerdo con lo programado. </t>
  </si>
  <si>
    <t>La Subdirección Financiera gestionó la ejecución presupuestal de gastos del MinTIC  y publicó de manera oportuna el Informe de Ejecución Presupuestal de Gasto mensualmente en la página web del Ministerio; cumpliendo con la meta establecida para el indicador.
Asi las cosas, para la vigencia 2025 se logró publicar los 12 informes programados, cumpliendo la meta al 100%.</t>
  </si>
  <si>
    <t>https://mintic.sharepoint.com/:f:/r/Subdireccion_Financiera/Entregables%20CLARITY%202025/E2-D2-3000%20Gesti%C3%B3n%20Adecuada%20de%20Recursos%20MinTIC/1.%20Informes%20de%20Seguimiento%20de%20Orden%20Financiero/1.1%20Informes%20del%20seguimiento%20a%20la%20ejecuci%C3%B3n%20presupuestal%20de%20gastos%20del%20MinTIC?csf=1&amp;web=1&amp;e=ZLUz5U</t>
  </si>
  <si>
    <t>https://mintic.sharepoint.com/Subdireccion_Financiera/Entregables%20CLARITY%202026/Forms/AllItems.aspx?id=%2FSubdireccion%5FFinanciera%2FEntregables%20CLARITY%202026%2FE2%2DD2%2D3000%20Gesti%C3%B3n%20Adecuada%20de%20Recursos%20MINTIC%2F1%2E%20Informes%20de%20Seguimiento%20de%20Orden%20Financiero%2F1%2E1%20Informes%20del%20Seguimiento%20a%20la%20Ejecuci%C3%B3n%20Presupuestal%20de%20Gastos%20del%20MinTIC&amp;viewid=f3595c83%2Defbd%2D4c62%2Db4ff%2D748d37dd3d2d&amp;viewpath=%2FSubdireccion%5FFinanciera%2FEntregables%20CLARITY%202026%2FForms%2FAllItems%2Easpx</t>
  </si>
  <si>
    <t>Subdirección Financiera</t>
  </si>
  <si>
    <t>E2-D2-3000</t>
  </si>
  <si>
    <t>Gestión adecuada de los recursos Fondo Único de TIC</t>
  </si>
  <si>
    <t>Gestionar los recursos financieros para atender las actividades misionales, estratégicas y legales del Fondo Único de TIC.</t>
  </si>
  <si>
    <t>Informes de Ejecución Presupuestal detallada de Ingresos y de Gastos del Fondo Único de TIC.</t>
  </si>
  <si>
    <t>La Subdirección Financiera gestiona la ejecución presupuestal de gastos de FuTIC y publica mensualmente de manera oportuna según lo programado  en la página WEB del Ministerio el informe de Ejecución Presupuestal de Gasto; así las cosas para el trimestre periodo de análisis se cumplió con la publicación de 3 informes de un total de 12 programados para la vigencia; cumpliendo con la meta establecida para el indicador.</t>
  </si>
  <si>
    <t>La Subdirección Financiera gestiona la ejecución presupuestal de gastos de FuTIC y publica mensualmente de manera oportuna según lo programado  en la página WEB del Ministerio el informe de Ejecución Presupuestal de Gasto; así las cosas se cumplió con la publicación de 3 informes para el trimestre periodo de análisis  para un acumulado de 6 para el primer semestre de la vigencia, de un  total de 12 programados para la vigencia; cumpliendo con la meta establecida para el indicador.</t>
  </si>
  <si>
    <t>La Subdirección Financiera gestiona la ejecución presupuestal de gastos de FuTIC y publica mensualmente de manera oportuna según lo programado  en la página WEB del Ministerio el informe de Ejecución Presupuestal de Gasto; así las cosas se cumplió con la publicación de 3 informes para el trimestre periodo de análisis  para un acumulado de 9 al cierre del tercer trimestre de un  total de 12 programados para la vigencia; cumpliendo con la meta establecida para el indicador.</t>
  </si>
  <si>
    <t xml:space="preserve">La Subdirección Financiera gestiona la ejecución presupuestal de gastos del Fondo Único de TIC y publica mensualmente de manera oportuna según lo programado en la página WEB del Ministerio el informe de Ejecución Presupuestal de Gasto; cumpliendo con la meta establecida para el indicador.
Para el trimestre 4 de 2025 se cumplió con la publicación de 3 informes de acuerdo con lo programado. </t>
  </si>
  <si>
    <t>La Subdirección Financiera gestionó la ejecución presupuestal de gastos del Fondo Único de TIC y publicó de manera oportuna el Informe de Ejecución Presupuestal de Gasto mensualmente en la página web del Ministerio; cumpliendo con la meta establecida para el indicador.
Asi las cosas, para la vigencia 2025 se logró publicar los 12 informes programados, cumpliendo la meta al 100%.</t>
  </si>
  <si>
    <t>https://mintic.sharepoint.com/Subdireccion_Financiera/Entregables%20CLARITY%202026/Forms/AllItems.aspx?id=%2FSubdireccion%5FFinanciera%2FEntregables%20CLARITY%202026%2FE2%2DD2%2D4000%20Gesti%C3%B3n%20Adecuada%20de%20Recursos%20FUTIC%2F1%2E%20Informes%20de%20Seguimiento%20de%20Orden%20Financiero%2F1%2E1%20Informes%20del%20Seguimiento%20a%20la%20Ejecuci%C3%B3n%20Presupuestal%20de%20Gastos%20del%20FuTIC&amp;viewid=f3595c83%2Defbd%2D4c62%2Db4ff%2D748d37dd3d2d</t>
  </si>
  <si>
    <t>E2-D2-4000</t>
  </si>
  <si>
    <t>Fortalecimiento de la Gestión Documental en MinTIC</t>
  </si>
  <si>
    <t>Generar estrategias para consolidar la gestión documental con fines de conservación y preservación de los documentos producidos en el MINTIC.</t>
  </si>
  <si>
    <t>16. Gestión documental</t>
  </si>
  <si>
    <t>Gestión Documental</t>
  </si>
  <si>
    <t>Conservación de la Información Histórica del Sector TIC // CONSERVACIÓN DE LA DOCUMENTACIÓN HISTÓRICA Y EL PATRIMONIO DOCUMENTAL DEL MINISTERIO DE CORREOS, TELÉGRAFOS, MINISTERIO DE COMUNICACIONES Y RECEPCIÓN DEL FONDO DOCUMENTAL PAR TELECOM BOGOTÁ, D.C.
12</t>
  </si>
  <si>
    <t>Servicio de gestión documental</t>
  </si>
  <si>
    <t>Sistema de gestión documental implementado</t>
  </si>
  <si>
    <t>Implementar un sistema de gestion documental con los diferentes instrumentos archivisticos</t>
  </si>
  <si>
    <t>Numero de  sistemas de gestion documental implementado</t>
  </si>
  <si>
    <t>Se atendieron las consultas y prestamos de expediente solicitados por la entidad, ciudadanía y entes de control al archivo central y gestión; Se llevo a cabo la custudia y salvaguarda de la documentación del Ministerio y las entidades extintas del sector Tic mediante su organización, clasificación, ordenación, conservación y alistamiento</t>
  </si>
  <si>
    <t xml:space="preserve">Se encuentra pendiente la entrega del informe de ejecución de las actividades realizadas durante el mes de marzo. El proveedor dispone de un plazo de 7 días hábiles del mes siguiente para enviarlo, junto con las evidencias correspondientes. Una vez recibido, la supervisión procede a validar el cumplimiento de las obligaciones estipuladas en el contrato y se solicitan los ajustes que sean necesarios. </t>
  </si>
  <si>
    <t xml:space="preserve">Para el fortalecimiento de la gestión documental,  se adelantó la intervención de 77,7 metros lineales mensuales de documentación, sin evidenciarse presencia de biodeterioro en los materiales revisados. Como parte de este proceso, se elaboraron los inventarios físicos correspondientes al total intervenido y se realizó la solicitud de visita al Archivo General de la Nación (AGN), con el fin de establecer el cronograma de transferencia secundaria. La documentación fue clasificada y organizada de acuerdo con la disposición final definida en la Tabla de Retención Documental (TRD) y la Tabla de Valoración Documental (TVD). Asimismo, se llevó a cabo la digitalización de la serie documental cuya disposición final establece conservación total, y esta información será dispuesta para consulta a través del Sistema de Gestión Documental y Archivos (SGDA) – Integra TIC, adicionalmente; Se atendieron las consultas y prestamos de expediente solicitados por la entidad, ciudadanía y entes de control al archivo central y gestión; Se llevo a cabo la custudia y salvaguarda de la documentación del Ministerio y las entidades extintas del sector Tic mediante su organización, clasificación, ordenación, conservación y alistamiento
</t>
  </si>
  <si>
    <t>Para el fortalecimiento de la gestión documental,  se adelantó la intervención de 77,7 metros lineales mensuales de documentación, sin evidenciarse presencia de biodeterioro en los materiales revisados. Como parte de este proceso, se construción del inventario documental de los fondos documentales intervenidos; Se atendieron las consultas y prestamos de expediente solicitados por la entidad, ciudadanía y entes de control al archivo central y gestión; Se llevo a cabo la custudia y salvaguarda de la documentación del Ministerio y las entidades extintas del sector Tic mediante su organización, clasificación, ordenación, conservación y alistamiento; Digitalizacion de los documentos de las entidades liquidadas del sector TIC, de acuerdo con su disposición final para consulta.</t>
  </si>
  <si>
    <t>Para el fortalecimiento de la gestión documental,  se adelantó la intervención de 77,7 metros lineales de documentación en la vigencia 2025, sin evidenciarse presencia de biodeterioro en los materiales revisados. Como parte de este proceso, se construción del inventario documental de los fondos documentales intervenidos; Se atendieron las consultas y prestamos de expediente solicitados por la entidad, ciudadanía y entes de control al archivo central y gestión; Se llevo a cabo la custudia y salvaguarda de la documentación del Ministerio y las entidades extintas del sector Tic mediante su organización, clasificación, ordenación, conservación y alistamiento; Digitalizacion de los documentos de las entidades liquidadas del sector TIC, de acuerdo con su disposición final para consulta.</t>
  </si>
  <si>
    <t>Para el fortalecimiento de la gestión documental,  se adelantó la intervención de 936 metros lineales de documentación en la vigencia 2025, sin evidenciarse presencia de biodeterioro en los materiales revisados. Como parte de este proceso, se construción del inventario documental de los fondos documentales intervenidos; Se atendieron las consultas y prestamos de expediente solicitados por la entidad, ciudadanía y entes de control al archivo central y gestión; Se llevo a cabo la custudia y salvaguarda de la documentación del Ministerio y las entidades extintas del sector Tic mediante su organización, clasificación, ordenación, conservación y alistamiento; Digitalizacion de los documentos 45.920 de las entidades liquidadas del sector TIC, de acuerdo con su disposición final para consulta.</t>
  </si>
  <si>
    <t>https://mintic.sharepoint.com/sites/GITdeGruposdeIntersyGestinDocumental/Documentos%20compartidos/Forms/AllItems.aspx?id=%2Fsites%2FGITdeGruposdeIntersyGestinDocumental%2FDocumentos%20compartidos%2F2025%2FEntregables%20Clarity%202025%2FE2%2DD2%2D5000%20Fortalecimiento%20de%20la%20gesti%C3%B3n%20documental%20en%20MINTIC&amp;viewid=0c6f63ab%2D306c%2D4e9e%2Db9b7%2D300d0ca8c1b0&amp;CT=1767630718747&amp;OR=OWA%2DNT%2DMail&amp;CID=b7d876fa%2Db500%2D1195%2D7675%2D15049cd77fc9&amp;clickParams=eyJYLUFwcE5hbWUiOiJNaWNyb3NvZnQgT3V0bG9vayBXZWIgQXBwIiwiWC1BcHBWZXJzaW9uIjoiMjAyNTEyMTIwMDMuMTAiLCJPUyI6IldpbmRvd3MgMTEifQ%3D%3D</t>
  </si>
  <si>
    <t>Durante el primer trimestre de 2026, se avanzó en la ejecución del Plan Estratégico Sectorial mediante la custodia y almacenamiento de 33.528 metros lineales de acervo documental, garantizando la integridad de los archivos a través del monitoreo constante de las condiciones ambientales en los depósitos. Se adelantaron labores de clasificación, ordenación y descripción archivística, permitiendo la actualización de expedientes tanto físicos como digitales, a la par de la elaboración y consolidación del inventario documental. Asimismo, se gestionaron de manera efectiva la radicación, los traslados y la atención de consultas y préstamos, asegurando la disponibilidad y trazabilidad de la información. Finalmente, se dio aplicabilidad a los instrumentos archivísticos mediante la implementación del PINAR, el PGD y el SIC, cumpliendo con los formatos y procedimientos técnicos establecidos para la recepción, formación y administración de las unidades documentales físicas y electrónicas de la entidad.</t>
  </si>
  <si>
    <t>n/a</t>
  </si>
  <si>
    <t>https://mintic.sharepoint.com/sites/GITdeGruposdeIntersyGestinDocumental/Documentos%20compartidos/Forms/AllItems.aspx?id=%2Fsites%2FGITdeGruposdeIntersyGestinDocumental%2FDocumentos%20compartidos%2F2026%2FEntregables%20Clarity%202026%2FE2%2DD2%2D5000%20Fortalecimiento%20de%20la%20gesti%C3%B3n%20documental%20en%20MINTIC&amp;viewid=0c6f63ab%2D306c%2D4e9e%2Db9b7%2D300d0ca8c1b0&amp;p=true</t>
  </si>
  <si>
    <t>Subdirección Administrativa</t>
  </si>
  <si>
    <t>E2-D2-5000</t>
  </si>
  <si>
    <t>Gestión Contractual del MINTIC para una  Contratación  Pública Eficiente y Transparente</t>
  </si>
  <si>
    <t>Brindar a la entidad un soporte para los diferentes tramites en etapas del proceso de contratación</t>
  </si>
  <si>
    <t xml:space="preserve">03. Política de Compras y Contratación Pública </t>
  </si>
  <si>
    <t>Gestión de Compras y Contratación</t>
  </si>
  <si>
    <t>Seguimiento al PAA</t>
  </si>
  <si>
    <t>Porcentaje de avance del PAA</t>
  </si>
  <si>
    <t>Mide el nivel de avance acumulado en la implementación de herramientas destinadas al manejo, organización, gestión y consulta de la información contractual, de acuerdo con los componentes definidos para su puesta en operación. Refleja el grado de desarrollo y mantenimiento de la solución en el tiempo.</t>
  </si>
  <si>
    <t>(Total de herramientas definidasHerramientas implementadas y operativas​)×100</t>
  </si>
  <si>
    <t>En el marco de la inciativa a cartgo de esta Subdirección, el avance  para el periodo, se debe  a la las publicaciones en el SECOP II y en la pagína Web institucional, de las modificaciones al plan anual de adquisiciones de acuerdo con las solicitudes presentadas por las dependencias de la entidad, en el mismo sentido las actividades de apoyo en la estructuración de los procesos, consolidación del PAA, gestión de los procesos contractuales, apoyo en la estructuración de riesgos previsibles de los contratos, igualmente con la expedición de certificaciones de contratos suscritos por parte de la entidad</t>
  </si>
  <si>
    <t xml:space="preserve">
En el marco de la iniciativa liderada por la Subdirección de Gestión Contractual, el avance correspondiente al periodo se sustenta en la ejecución de diversas actividades orientadas al fortalecimiento de la gestión contractual de la entidad. En primer lugar, se destaca el trámite de los contratos requeridos por parte de las áreas de la entidad; en segundo lugar, la revisión, consolidación y publicación oportuna en el SECOP II y en la página web institucional de las modificaciones realizadas al Plan Anual de Adquisiciones (PAA), en atención a las solicitudes presentadas por las diferentes dependencias de la entidad;  en tercer lugar , se brindó acompañamiento en el proceso post-contractual de los contratos, convenios y órdenes de compra y en cuarto lugar, se aprobaron las garantías de los contratos de acuerdo con los procedimientos establecidos, lo cual permite fortalecer los mecanismos de gestión y mitigación de riesgos contractuales. Estas acciones, en conjunto, evidencian el compromiso de esta dependencia con la eficiencia administrativa, la planeación estratégica de la contratación pública y el cumplimiento del marco normativo vigente.</t>
  </si>
  <si>
    <t xml:space="preserve">
Respecto a este periodo, la iniciativa liderada por la Subdirección de Gestión Contractual, el avance se sustenta en la ejecución de diversas actividades orientadas al fortalecimiento de la gestión contractual de la entidad, en cumplimiento con la normatividad vigente en materia de contratación pública.
En primer lugar, se ha dado trámite oportuno y conforme a la normatividad aplicable a los contratos solicitados por las áreas de la entidad. En segundo lugar, se realizó la revisión, consolidación y publicación oportuna en el Sistema Electrónico para la Contratación Pública (SECOP II), así como en la página web institucional, de las modificaciones efectuadas al Plan Anual de Adquisiciones (PAA), atendiendo las solicitudes formuladas por las diferentes dependencias del Mintic/Fontic.
En tercer lugar, se brindó acompañamiento jurídico y técnico en el proceso post-contractual, incluyendo la supervisión y seguimiento de contratos, convenios y órdenes de compra, verificando la correcta ejecución y cumplimiento de las obligaciones contractuales. Finalmente, se aprobaron las garantías contractuales conforme a los procedimientos internos y a lo establecido en el marco normativo vigente, lo cual contribuye al fortalecimiento de los mecanismos de gestión y mitigación de riesgos asociados a la contratación pública.
Estas acciones reflejan el compromiso de esta dependencia con la eficiencia administrativa, la planeación estratégica en la contratación pública y el estricto cumplimiento del marco normativo aplicable, contribuyendo a la transparencia y legalidad en la gestión contractual.
</t>
  </si>
  <si>
    <t>En primer lugar, se ha dado trámite oportuno y conforme a la normatividad aplicable a los contratos solicitados por las áreas de la entidad. En segundo lugar, se realizó la revisión, consolidación y publicación oportuna en el Sistema Electrónico para la Contratación Pública (SECOP II), así como en la página web institucional, de las modificaciones efectuadas al Plan Anual de Adquisiciones (PAA), atendiendo las solicitudes formuladas por las diferentes dependencias del Mintic/Fontic.
En tercer lugar, se brindó acompañamiento jurídico y técnico en el proceso post-contractual, incluyendo la supervisión y seguimiento de contratos, convenios y órdenes de compra, verificando la correcta ejecución y cumplimiento de las obligaciones contractuales. Finalmente, se aprobaron las garantías contractuales conforme a los procedimientos internos y a lo establecido en el marco normativo vigente, lo cual contribuye al fortalecimiento de los mecanismos de gestión y mitigación de riesgos asociados a la contratación pública.
Estas acciones reflejan el compromiso de esta dependencia con la eficiencia administrativa, la planeación estratégica en la contratación pública y el estricto cumplimiento del marco normativo aplicable, contribuyendo a la transparencia y legalidad en la gestión contractual.</t>
  </si>
  <si>
    <t>Se cumplió con el seguimiento al PAA, evidenciando avances en la publicación y adjudicación de los procesos conforme a lo programado. La gestión fortaleció la planeación y garantizó la ejecución oportuna de las actividades contractuales</t>
  </si>
  <si>
    <t>https://mintic.sharepoint.com/:f:/s/contratacin/IgDM8WYarOtGTJIMGiVMio_iAQEHrocVVNbS8DntYiPZLhU?e=c6C4Rv</t>
  </si>
  <si>
    <t xml:space="preserve">En primer lugar, se formuló el Plan Anual de Adquisiciones (PAA) de conformidad con la normatividad vigente, como instrumento de planeación para dar inicio a los procesos de contratación de la entidad. Asimismo, se dio trámite oportuno y conforme a las disposiciones aplicables a las solicitudes contractuales presentadas por las diferentes áreas.
En el trimestre se gestionaron 1261 proceso de contratación, así: por FUTIC 1240 y por MINTIC 21. Se atendieron el 100% de las solicitudes efectuadas a la Subdirección de Gestión Contractual por las diferentes áreas de la Entidad.
En segundo lugar, se llevó a cabo la revisión, consolidación y publicación oportuna en el Sistema Electrónico para la Contratación Pública (SECOP II), así como en la página web institucional, de las modificaciones realizadas al PAA, en atención a los requerimientos formulados por las distintas dependencias del MinTIC/Fontic. En el periodo se realizaron publicaciones al PAA así: MinTIC Enero 13, Febrero 1 y Marzo 3 para un total de 17 modificaciones y por FUTIC  Enero 40 y Febrero 1 y Marzo 5 para un total de 46 modificaciones; que totalizadas son 63 modificaciones totales para la Entidad.
En tercer lugar, se brindó acompañamiento jurídico y técnico durante la etapa postcontractual, incluyendo actividades de supervisión y seguimiento a contratos, convenios y órdenes de compra, con el fin de verificar su adecuada ejecución y el cumplimiento de las obligaciones pactadas. Durante el primer trimestre del año 2026, se inician las gestiones de acompañamiento y revisión de 63 proyectos de liquidación de contratos, convenios y ordenes de compras y/o garantías y cesiones de derecho, por parte de la Subdirección de Gestión Contractual / de un total de 63 trámites radicados de proyectos de liquidación de contratos, convenios y ordenes de compras radicadas en la dependencia, quedando a la fecha en trámite de culminación 54 proyectos de liquidación de contratos convenios y órdenes de compra. Frente al resultado anterior se logra evidenciar la labor realizada por parte de la Subdirección de Gestión contractual con respecto al seguimiento en la etapa post contractual de la contratación de le entidad, evitando vencimiento en los términos de la liquidación de contratos/convenios /órdenes de compra.
Finalmente, se aprobaron las garantías contractuales de conformidad con los procedimientos internos y el marco normativo vigente, contribuyendo al fortalecimiento de los mecanismos de gestión y mitigación de riesgos en la contratación pública.
Estas actuaciones evidencian el compromiso de la dependencia con la eficiencia administrativa, la adecuada planeación de la contratación pública y el cumplimiento estricto de la normativa aplicable, aportando a la transparencia y legalidad en la gestión contractual.
</t>
  </si>
  <si>
    <t>https://mintic-my.sharepoint.com/:f:/g/personal/lpachecos_mintic_gov_co/IgAcUaxfCzARQ5WH31Uvb3chAeA6hNbogkCBOWFAaHuUp4Q?e=9rsjgB</t>
  </si>
  <si>
    <t>Subdirección Contractual</t>
  </si>
  <si>
    <t>E2-D2-6000</t>
  </si>
  <si>
    <t>Implementación de herramientas para el manejo de la información de la Gestión Contractual</t>
  </si>
  <si>
    <t>Porcentaje de Avance en la implementación de herramientas de manejo de información contractual</t>
  </si>
  <si>
    <t>Mide el porcentaje de avance acumulado en la implementación de herramientas para el manejo, organización, administración y consulta de la información contractual, de acuerdo con los componentes definidos para su desarrollo. Refleja el grado de implementación progresiva de la solución hasta su puesta en operación total.</t>
  </si>
  <si>
    <t>Indicador (%)=(Total de actividades o hitos programadosActividades o hitos ejecutados acumulados​)×100</t>
  </si>
  <si>
    <t>Se han venido adeantando las actividades relacionadas con la implementación de la base de datos de contratos y de la expedición de certificaciones, de acuerdo con lo programado.</t>
  </si>
  <si>
    <t>En el marco de este proyecto, se han venido adelantando las actividades relacionadas con la implementación de la base de datos de contratos y de la expedición de certificaciones, de acuerdo con lo programado.</t>
  </si>
  <si>
    <t xml:space="preserve">En el ultimo trimestre de 2025 se desarrollo la herramienta SMART CONTRACT para la gestión del proceso contractual, el cual consta de 3 etapas. La etapa 1 se culminó en 2025 la cual consta del proceso precontractual, las restantes etapas 2 y 3 se desarrollarán en la vigencia 2026.La etapa 1 entra a pruebas y posterior producción a partir del 15 de febrero. Esta herramienta permitirá contar una base unificada y automatizada sobre una plataforma robusta que cumple con los estándares de sistemas de información. </t>
  </si>
  <si>
    <t>Durante la vigencia 2025 se desarrolló la herramienta SMART CONTRACT para la gestión contractual. La etapa 1 se logró finalizar completamente en 2025 y entrará a pruebas y producción desde febrero de 2026, con base unificada y automatizada.</t>
  </si>
  <si>
    <t>https://mintic.sharepoint.com/:f:/s/contratacin/IgCZombc9pt0SKhUr_JInzVsAZhBHp6oF22RR12zZGazIhg?e=yfww4A</t>
  </si>
  <si>
    <t>Desde la Subdirección de Gestión Contractual se adelantaron las gestiones correspondientes mediante dos solicitudes dirigidas al ingeniero Andrés Díaz Molina, jefe de la OTI: la primera, a través de correo electrónico en el mes de febrero, y la segunda, mediante radicado interno en el mes de marzo. Actualmente, se encuentra pendiente la respuesta por parte de la OTI para continuar con el proceso y poner en producción dicha herramnienta conforme el cronograma de implementación.</t>
  </si>
  <si>
    <t>https://mintic-my.sharepoint.com/:f:/g/personal/lpachecos_mintic_gov_co/IgDpuZX6fBnlRZSkWLEcn2knAdWiRJdVsbJ5PyODNcjeUAQ?e=IwkZtU</t>
  </si>
  <si>
    <t>2.3: Relación con los Grupos de Interés</t>
  </si>
  <si>
    <t>Fortalecimiento de los mecanismos que generen confianza en la Institucionalidad y permiten la lucha contra la corrupción</t>
  </si>
  <si>
    <t>Fortalecer los mecanismos de lucha contra la corrupción a través de la divulgación activa de la información pública sin que medie solicitud alguna, respondiendo de buena fe, de manera adecuada, veraz, oportuna en lenguaje claro y gratuita a las solicitudes de acceso a la información pública</t>
  </si>
  <si>
    <t>06. Transparencia, acceso a la información pública y lucha contra la corrupción.</t>
  </si>
  <si>
    <t>Gestión de Atención a Grupos de Interés</t>
  </si>
  <si>
    <t>Lineamientos para el fortalecimiento de los mecanismos de aplicación de las políticas de gestión y desempeño</t>
  </si>
  <si>
    <t>Lineamientos definidos para el fortalecimiento de las políticas de gestión y desempeño</t>
  </si>
  <si>
    <t xml:space="preserve">Implica la definición de las estrategias, actividades y demás que se requieran para identificar las brechas en la aplicación de las políticas de gestión y desempeño institucional y establecer los planes requeridos para gestionar </t>
  </si>
  <si>
    <t>Actividades definidas para el fortalecimiento de los mecanismos de aplicación de las políticas de gestión y desempeño / Brechas identificadas para el fortalecimiento de los mecanismos de aplicación de las políticas de gestión y desempeño</t>
  </si>
  <si>
    <t xml:space="preserve">Se viene realizando el diligenciamiento del FURAG a partir de las evidencias y respuestas enviadas por cada dependencia lider de política recolectadas por cada Asesor de Política.  </t>
  </si>
  <si>
    <t xml:space="preserve">Se realizo el diligenciamiento del FURAG 2024 y se envio a Función Pública. Así mismo, producto de esta evaluación salieron los resultados, los cuales incluyen diversas recomendaciones que estan siendo analizadas por el equipo de trabajo de GTO.   </t>
  </si>
  <si>
    <t xml:space="preserve">El comité MIG No. 92 aprobo el Plan para el Fortalecimiento y la Gestión Institucional –FOGEDI 2025   </t>
  </si>
  <si>
    <t xml:space="preserve">Se realiza la revisión de los entregables del FOGEDI 2025 y se prepara la presentación ante el Comité MIG  </t>
  </si>
  <si>
    <t xml:space="preserve">Se realizo el diligenciamiento del FURAG 2024 y se envio a Función Pública. Así mismo, producto de esta evaluación salieron los resultados, los cuales incluyen diversas recomendaciones que fueron analizadas para la generación del FOGEDI 2025.  </t>
  </si>
  <si>
    <t>http://mintic.sharepoint.com/planeacion/Entregables%20Clarity%202025/Forms/AllItems.aspx</t>
  </si>
  <si>
    <t>PROGRAMADO PARA REPORTAR EN EL 4T</t>
  </si>
  <si>
    <t>Oficina Asesora de Planeación y Estudios Sectoriales</t>
  </si>
  <si>
    <t>Oficina Asesora de Planeación y Estudios Sectoriales (GTO)</t>
  </si>
  <si>
    <t>E2-D3-1000</t>
  </si>
  <si>
    <t>Información del avance en la implementación de los lineamientos de los mecanismos de aplicación de las políticas de gestión y desempeño</t>
  </si>
  <si>
    <t>Monitoreo a la aplicación de los lineamientos  de las políticas de gestión y desempeño</t>
  </si>
  <si>
    <t>Una vez identificadas las actividades / estrategias para cerrar las brechas de aplicación de las políticas MPG se realizan seguimientos periódicos a la gestión de las mismas</t>
  </si>
  <si>
    <t>Monitoreos realizados a la aplicación de los lineamientos para las políticas MIPG / Monitoreos programados a la aplicación de los lineamientos para las políticas MIPG</t>
  </si>
  <si>
    <t xml:space="preserve">Se presentaron ante el Comité MIG # 87 los resultados del Plan FOGEDI 2024, en la misma, se incluyeron los avances por política y las actividades a realizar para el cumplimiento en el 2025 </t>
  </si>
  <si>
    <t xml:space="preserve">Se gestionó el plan de mejoramiento de la auditoría interna con 29 acciones conformadas por acciones correctivas, corrección y acciones de mejora de las cuales se cuentan con 3 acciones correctivas por gestionas por el proceso de Tecnologías de la Información.
</t>
  </si>
  <si>
    <t>Se realiza la programación de la actualización documental de los 25 procesos de la entidad con el fin de que la misma responda a las actividades que actualmente se realizan la Entidad.</t>
  </si>
  <si>
    <t>Se realizo el plan de mejoramiento de todas las NC, OBS y OM hechas en el Informe de Auditoría Interna 2025</t>
  </si>
  <si>
    <t xml:space="preserve">Se hizo el seguimiento al reporte de todas los entregables del plan de segumiento de la Auditoría Interna 2024 y se hizo el plan de mejoramiento del  Informe de Auditoría Interna 2025. Asimismo, se avanzo en la actualización documental de todos los procesos.       </t>
  </si>
  <si>
    <t>Se avanzó en la ejecución de las acciones de mejora derivadas del Informe de Auditoría Interna 2025 y de la Auditoría de Seguimiento a la Certificación. Este progreso asegura el cumplimiento de las actividades programadas para el cierre de No Conformidades (NC), Observaciones (OBS) y Oportunidades de Mejora (OM).</t>
  </si>
  <si>
    <t xml:space="preserve">Estrategia de divulgación y comunicaciones del MinTIC </t>
  </si>
  <si>
    <t>Diseñar e implementar la estrategia de comunicaciones que permitirá a la entidad informar e interactuar sobre los planes, programas, proyectos, y servicios a la ciudadanía</t>
  </si>
  <si>
    <t>Comunicación Estratégica</t>
  </si>
  <si>
    <t>Fortalecimiento de las estrategias de comunicación que incentiven el uso y apropiación de las TIC a lo largo del territorio Nacional (desde 2024)/ Servicios de divulgación, promoción y socialización de programas y proyectos en TIC. (2023)</t>
  </si>
  <si>
    <t>Servicios de divulgación, promoción y socialización de programas y proyectos en TIC.</t>
  </si>
  <si>
    <t>Número de menciones en medios de comunicación convencionales y digitales</t>
  </si>
  <si>
    <t>Mide el número acumulado de menciones registradas en medios de comunicación convencionales (prensa, radio, televisión) y digitales (portales web, redes sociales institucionales, blogs, medios nativos digitales), relacionadas con la iniciativa, programa o entidad durante el periodo de medición.</t>
  </si>
  <si>
    <t>suamtoris¡a de menciones registradas acumuladas en el periodo</t>
  </si>
  <si>
    <t>Se organizaron los equipos de trabajo que apoyan y gestionan la implementación de la estrategia de divulgación de la entidad. En este sentido, y manteniendo los lineamientos se empezaron a generar mayores contenidos para las sinergias en redes sociales, la generación de espacios con los medios de comunicación para la difusión de los avances de los programas y proyectos a través de los tres ejes comunicacionales: comunicación externa, comunicación interna y comunicación digital.  
La estrategia sombrilla para la vigencia 2025 está enfocada en la conectividad, la cual será la prioridad en las regiones, así como también la socialización del desarrollo de programas, proyectos y servicios en el marco de las líneas base del Plan Nacional de Desarrollo. Así las cosas, las actividades de difusión y socialización se realizaron a partir comunicaciones disruptivas que facilitaron a nuestros grupos de conocer la oferta institucional y sus programas, así como también el incentivar los diálogos de doble vía con la ciudadanía a través de espacios virtuales de socialización y de diálogo.
En el proceso de la implementación de la estrategia de divulgación se adelantaron actividades de promoción, difusión y socialización a través de los diferentes canales propios de divulgación con los que cuenta el ministerio.
Desde comunicación externa se adelantaron diferentes acciones con medios de comunicación: i) entrevistas con medios de comunicación regionales y nacionales; ii) redacción de columnas de opinión y comunicados de prensa y iii) participación en eventos nacionales e internacionales.
Desde comunicación digital se generaron formatos novedosos que siguen la línea comunicativa trazada a través de plataformas como Twitter; Facebook; Instragram y Tik-Tok, así como la generación de contenidos transmedia y multiplataforma y el podcast.
Los temas de comunicaciones fueron los siguientes:
Convocatoria docentes rurales, conectividad Casanare, Computadores para Educar, Centros PotencIA, Espectro 5G, emisión filatélica, proyecto regularización de redes, ANE, Espectro Radioeléctrico, Convocatoria Asignación de Espectro, Mesa de Diálogo Modernización Secop II, Cumbre Mundial de Gobiernos, Crea Informa y Transforma desde las Regiones, Conectividad y Gobierno Digital, Conpes IA, Acuerdo Fortalecimiento de Conectividad, Programa Pensamiento Computacional, Conectividad para Cambiar Vidas, Servicio de Mensajería Expresa, Boletín TIC 3T.2024, entre otras.</t>
  </si>
  <si>
    <t>No existe retraso en lo reportado para el primer trimestre ni en el acumulado.</t>
  </si>
  <si>
    <t>Se continua con el envió de los informes de seguimiento a cada uno de los 25 procesos, en los cuales, se menciona en cada uno de los puntos a cumplir, acorde a los lineamientos del MIG, con el fin de promover la definición de planes de mejora a cada uno de los puntos que lo requieran y así fortalecer la apropiación por parte de los colaboradores del MinTIC</t>
  </si>
  <si>
    <t>Se continua apoyando la gestión para darle continuidad a los procesos de la implementación de la estrategia de divulgación de la entidad. Para cumplir con el plan táctico de las comunicaciones que son transversales a todas las áreas, se vienen generando las sinergias en las multiplataformas y llevando la comunicación a los medios externos para la difusión de los avances de los programas y proyectos a través de los tres ejes comunicacionales: comunicación externa, comunicación interna y comunicación digital.  
La estrategia sombrilla para la vigencia 2025 sigue  enfocada en la conectividad, la cual es la prioridad en las regiones, así como también la socialización del desarrollo de programas, proyectos y servicios en el marco de las líneas base del Plan Nacional de Desarrollo. Así las cosas, las actividades de difusión y socialización se realizaron a partir comunicaciones disruptivas que facilitaron a nuestros grupos de conocer la oferta institucional y sus programas, así como también el incentivar los diálogos de doble vía con la ciudadanía a través de espacios virtuales de socialización y de diálogo.
En el proceso de la implementación de la estrategia de divulgación se adelantaron actividades de promoción, difusión y socialización a través de los diferentes canales propios de divulgación con los que cuenta el ministerio.
Desde comunicación externa se adelantaron diferentes acciones con medios de comunicación: i) entrevistas con medios de comunicación regionales y nacionales; ii) redacción de columnas de opinión y comunicados de prensa y iii) participación en eventos nacionales e internacionales.
Desde comunicación digital se generaron formatos novedosos que siguen la línea comunicativa trazada a través de plataformas como Twitter; Facebook; Instragram y Tik-Tok, así como la generación de contenidos transmedia y multiplataforma y el podcast.
Los temas de comunicaciones fueron los siguientes:
Computadores para Educar, Conectividad para Cambiar Vidas, Andicom en Cartagena, Colombia 4.0, Internet Solidario,
Con enfoque en conectividad de las regiones apartadas y equidad de género inicia gestión de Carina Murcia como ministra TIC
Ministerio TIC presentó ejecución del 85% de su presupuesto del 2025 ante la Comisión VI de la Cámara de Representantes
Por segundo año consecutivo el Ministerio TIC logra un puntaje de 96,7% en el Índice de Desempeño Institucional
Inauguración de Juntas de Internet en Beteitiva
Continua el apoyo a la tv pública: La Vorágine se estrenó en los canales regionales y llegó a HBO Max, La Salsa Vive llega a Netflix, Barriga 'e trapo se estrenó con éxito en Telecaribe y Sin Límites se vio en Canal Trece
Ministerio TIC participa en el BAM
Seleccionadas las 150 emisoras ganadoras de la convocatoria ‘Territorios al Aire’ 2025
Historias del Cambio 2025 cierra inscripciones con éxito en tiempo récord!
¡Colombia prende sus cámaras! Conoce los 63 proyectos ganadores de Abre Cámara 2025
SenaTIC y elempleo.com unen fuerzas para formar a los profesionales del futuro
Se lanzó diplomado en Inteligencia Artificial para el sector público, con anuncio de ampliación a 4.000 cupos
‘Conecta Región Caribe’: Una plataforma digital que fortalece el turismo en el Caribe colombiano</t>
  </si>
  <si>
    <t>Se apoyó la gestión para dar continuidad a los procesos de implementación de la estrategia de divulgación de la entidad. Para cumplir con el plan táctico de las comunicaciones, que fueron transversales a todas las áreas, se generaron sinergias en las multiplataformas y se llevó la comunicación a los medios externos para difundir los avances de los programas y proyectos a través de los tres ejes comunicacionales: comunicación externa, comunicación interna y comunicación digital.
La estrategia sombrilla para la vigencia 2025 estuvo enfocada en la conectividad, prioridad en las regiones, así como en la socialización del desarrollo de programas, proyectos y servicios en el marco de las líneas base del Plan Nacional de Desarrollo. En este sentido, las actividades de difusión y socialización se realizaron mediante comunicaciones disruptivas que facilitaron a los grupos de interés conocer la oferta institucional y sus programas, además de incentivar los diálogos de doble vía con la ciudadanía a través de espacios virtuales de socialización y diálogo.
En el proceso de implementación de la estrategia de divulgación se adelantaron actividades de promoción, difusión y socialización a través de los diferentes canales propios de divulgación con los que contó el ministerio.
Desde comunicación externa se llevaron a cabo diversas acciones con medios de comunicación: i) entrevistas con medios regionales y nacionales; ii) redacción de columnas de opinión y comunicados de prensa; y iii) participación en eventos nacionales e internacionales.
Desde comunicación digital se generaron formatos novedosos que siguieron la línea comunicativa trazada a través de plataformas como X, Facebook, Instagram y TikTok, así como la producción de contenidos transmedia, multiplataforma y podcast.</t>
  </si>
  <si>
    <t>En 2025 se apoyó la gestión para dar continuidad a la estrategia de divulgación de la entidad, fortaleciendo el plan táctico de comunicaciones que fue transversal a todas las áreas. Se generaron sinergias en multiplataformas y se difundieron los avances de programas y proyectos a través de comunicación externa, interna y digital. La estrategia sombrilla se enfocó en la conectividad y en la socialización de iniciativas en el marco del Plan Nacional de Desarrollo, mediante comunicaciones disruptivas que facilitaron el conocimiento de la oferta institucional y promovieron diálogos de doble vía con la ciudadanía.
Durante la implementación se adelantaron actividades de promoción y difusión en los canales propios del ministerio. Desde comunicación externa se realizaron entrevistas en medios regionales y nacionales, columnas de opinión, comunicados de prensa y participación en eventos nacionales e internacionales. En comunicación digital se produjeron formatos innovadores en plataformas como X, Facebook, Instagram y TikTok, además de contenidos transmedia, multiplataforma y podcast, consolidando así la estrategia de divulgación institucional.</t>
  </si>
  <si>
    <t>De la meta proyectada (6.668.548 menciones) frente al resultado alcanzado en 2025 (8.605.979 menciones) se debe al fortalecimiento de la estrategia de divulgación institucional, que amplió la presencia del Ministerio en medios convencionales y digitales. La implementación de acciones de comunicación externa —como entrevistas, columnas de opinión y participación en eventos nacionales e internacionales— junto con el uso intensivo de plataformas digitales y contenidos transmedia, generó una mayor visibilidad y posicionamiento de los programas y proyectos. Adicionalmente, la coyuntura de iniciativas estratégicas como Computadores para Educar, Internet Solidario y la socialización de avances en conectividad en las regiones, despertó un alto interés mediático y ciudadano, lo que incrementó significativamente el número de menciones más allá de lo previsto.</t>
  </si>
  <si>
    <t>PENDIENTE</t>
  </si>
  <si>
    <t>Se organizaron los equipos de trabajo que apoyan y gestionan la implementación de la estrategia de divulgación de la entidad. En este sentido, y manteniendo los lineamientos se empezaron a generar mayores contenidos para las sinergias en redes sociales,para la difusión de los avances de los programas y proyectos a través de los tres ejes comunicacionales: comunicación externa e comunicación interna.  
La estrategia sombrilla para la vigencia 2026 está enfocada en la conectividad para y con los territorios, la cual será la prioridad en las regiones, así como también la socialización del desarrollo de programas, proyectos y servicios en el marco de las líneas base del Plan Nacional de Desarrollo. Así las cosas, las actividades de difusión y socialización se realizaron a partir comunicaciones disruptivas que facilitaron a nuestros grupos de conocer la oferta institucional y sus programas, así como también el incentivar los diálogos de doble vía con la ciudadanía a través de espacios virtuales de socialización y de diálogo.
En el proceso de la implementación de la estrategia de divulgación se adelantaron actividades de promoción, difusión y socialización a través de los diferentes canales propios de divulgación con los que cuenta el ministerio.
Desde comunicación externa se adelantaron diferentes acciones con medios de comunicación: i) entrevistas con medios de comunicación regionales y nacionales; ii) redacción de columnas de opinión y comunicados de prensa y iii) participación en eventos nacionales e internacionales.
Desde comunicación digital se generaron formatos novedosos que siguen la línea comunicativa trazada a través de plataformas como Twitter; Facebook; Instragram y Tik-Tok, así como la generación de contenidos transmedia y multiplataforma y el podcast.
Los temas de comunicaciones fueron los siguientes:
Convocatoria docentes rurales, conectividad Casanare, Computadores para Educar, Centros PotencIA, Espectro 5G, emisión filatélica, proyecto regularización de redes, ANE, Espectro Radioeléctrico, Convocatoria Asignación de Espectro, Mesa de Diálogo Modernización Secop II, Cumbre Mundial de Gobiernos, Crea Informa y Transforma desde las Regiones, Conectividad y Gobierno Digital, Conpes IA, Acuerdo Fortalecimiento de Conectividad, Programa Pensamiento Computacional, Conectividad para Cambiar Vidas, Servicio de Mensajería Expresa, Boletín TIC 3T.2024, entre otras.</t>
  </si>
  <si>
    <t>No existe retraso en lo reportado para el primer trimestre ni en el acumulado. Hay que tener en cuenta que las unidades programadas corresponden a la sumatoria de dos los indicadores medibles: 2.6 y 2.7. Estos tuvieron un mayor alcance, teniendo en cuenta la meta trazada, sin embargo esto no afecta las mediciones sino que intencitifa el alcance de la gestión de la entidad.</t>
  </si>
  <si>
    <t>https://mintic.sharepoint.com/:f:/r/sites/OficinaAsesoradePrensa/Documentos%20compartidos/2026/INDICADORES/REPORTES/CLARITY/Evidencias/MARZO?csf=1&amp;web=1&amp;e=Gm0B5p</t>
  </si>
  <si>
    <t>Oficina Asesora de Prensa</t>
  </si>
  <si>
    <t>E2-D3-2000</t>
  </si>
  <si>
    <t>Fortalecimiento en la gestión internacional, según las necesidades que tengan de MINTIC</t>
  </si>
  <si>
    <t>Incentivar la cooperación internacional en apoyo a las iniciativas del Plan Estratégico, posicionando al Ministerio como líder regional en materia TIC</t>
  </si>
  <si>
    <t>15. Gestión del conocimiento y la innovación.</t>
  </si>
  <si>
    <t>Gestión Internacional</t>
  </si>
  <si>
    <t>Gestionar la participación del MINTIC en alianzas de cooperación y agenda internacional.</t>
  </si>
  <si>
    <t>Numero de alianzas e instrumentos de cooperación establecidos y mantenidos con países estratégicos, organismos internacionales y/o empresas del sector tecnológico anualmente, con el fin de contribuir a la ejecución del Plan Nacional de Desarrollo 2022-2026 en el ámbito de las TIC.</t>
  </si>
  <si>
    <t xml:space="preserve">sumatoria del numero de alianzas gestionadas </t>
  </si>
  <si>
    <t>Durante el primer trimestre de 2025, el Ministerio de Tecnologías de la Información y las Comunicaciones (MinTIC) avanzó significativamente en el fortalecimiento de su estrategia internacional a través del establecimiento y mantenimiento de alianzas e instrumentos de cooperación con países estratégicos, organismos internacionales y empresas del sector tecnológico, en línea con las metas del Plan Nacional de Desarrollo 2022-2026. En este periodo se consolidó la presencia internacional del Ministerio mediante su participación en espacios de alto nivel como el Congreso Latinoamericano de Transformación Digital, el M360 LATAM, la ExpoGreentech 2025 y el United Nations-Singapore Cyber Fellowship Programme, así como en el Foro Empresarial de la Asociación de Empresarios de Colombia (AEC), lo que permitió promover la visibilidad de Colombia en escenarios globales, fortalecer capacidades nacionales en ciberseguridad y establecer vínculos con empresas internacionales interesadas en colaborar con el país en temas de innovación y transformación digital. De forma paralela, se avanzó en la formalización de alianzas estratégicas con Emiratos Árabes Unidos y la Unión Europea, y se establecieron acuerdos preliminares con el operador satelital Hispasat para mejorar la conectividad en zonas rurales de Colombia. Además, se afianzaron relaciones con la Fundación FESCO para desarrollar iniciativas de inclusión digital, y se participó en reuniones técnicas con la Unión Europea orientadas a temas prioritarios como inteligencia artificial, innovación digital y ciberseguridad. En este mismo trimestre, se firmaron dos nuevos Memorandos de Entendimiento: el primero, con la Embajada del Reino de Dinamarca, con el fin de promover la cooperación en materia de conectividad, GovTech, servicios digitales y aplicaciones basadas en inteligencia artificial; y el segundo, con el Ministerio de Hacienda de la República de Costa Rica, enfocado en el intercambio de experiencias en transformación digital y la promoción de estrategias para fortalecer la resiliencia digital, particularmente en sectores como el financiero y de recursos humanos. Estos avances reflejan el compromiso del MinTIC con el fortalecimiento del relacionamiento internacional como instrumento clave para el desarrollo digital inclusivo y sostenible, y consolidan el cumplimiento de los objetivos institucionales en materia de cooperación internacional, contribuyendo directamente a la ejecución del Plan Nacional de Desarrollo en el ámbito de las TIC.</t>
  </si>
  <si>
    <t>En el dominio institucional en el mes de mayo se lleva a cabo comité # 4 de arquitectura empresarial, en este espacio se aprueban los ajustes al modelo de gobierno, estrategia de apropiación, carta descriptiva, priorización y cronograma de iteración 2025 que en el mes de mayo para el dominio institucional (negocio) responsabilidad del GTO se registra un avance en términos de la identificación del estado actual de los 3 primeros procesos en relación con la generación de los catálogos y matrices requeridas junto con la actualización del repositorio de Enterprise Architect. De igual forma, en el ejercicio de apropiación se asistieron a las formaciones que se están llevando a cabo por parte de la OTI en relación con la transferencia de conocimientos de la nueva herramienta Abacus tanto para modeladores como arquitectos.
Asimismo, se ha avanzado según cronograma en el análisis de capacidades institucionales para los 3 procesos que se están iterando en el periodo reportado. Lo anterior está completo para el análisis de la arquitectura actual y se avanza en el análisis de la arquitectura objetivo según metodología definida en la vigencia anterior.
Finalmente, en el marco del comité de arquitectura # 4 se presenta la estrategia de apropiación con los componentes y temáticas a tratar. De igual forma, se socializa en el GCP del día 10 de junio al equipo GTO. Se ha avanzado en la participación de los arquitectos y modeladores en la transferencia de conocimientos para la apropiación dela herramienta Abacus como herramienta técnica de apoyo al repositorio de arquitectura empresarial de la entidad.</t>
  </si>
  <si>
    <t>Durante el tercer trimestre de 2025 ustedes gestionaron activamente el establecimiento y mantenimiento de alianzas e instrumentos de cooperación internacionales clave, consolidando el rol estratégico del MinTIC en la agenda digital global. Se fortaleció la relación con la Unión Europea y la OCDE mediante la coordinación del cuestionario del Digital Economy Outlook 2026, la revisión del índice de IA y la evaluación del documento Government at a Glance 2025, lo cual fue complementado por la continuidad de los diálogos con la UE que derivaron en un ofrecimiento de 5 millones de euros para respaldo a una solución satelital en Colombia. Simultáneamente, se dio impulso a memorandos de entendimiento con actores nacionales e internacionales al prorrogar el memorando con Peersyst, avanzar en el acuerdo con The Digital School, promover el borrador del MoU con el Ministerio de Transformación Digital de España y revisar el texto de cooperación en IA con Chile, en articulación con Cancillería y las áreas técnicas. Ustedes también garantizaron la presencia del MinTIC en escenarios multilaterales al apoyar la agenda de la delegada colombiana en el Coloquio de Planificación Estratégica de la UPAEP y en la reunión preparatoria del Congreso de la UPU, reforzando su posicionamiento ante la UIT y CITEL, y coordinaron participaciones en eventos internacionales como las reuniones bilaterales con España, el Foro BRICS en Brasil, y encuentros con CAF, AECID y SES, promoviendo iniciativas en conectividad, digitalización e inteligencia artificial. Estos avances reflejan una dinámica persistente de negociación, articulación técnica y proyección internacional, que evidencian un progreso sustantivo en la consecución del indicador de alianzas del Ministerio, acorde con la estrategia de internacionalización y cooperación del Plan Nacional de Desarrollo 2022-2026 y con la Estrategia Nacional Digital del MinTIC.</t>
  </si>
  <si>
    <t xml:space="preserve"> Durante el cuarto trimestre de la vigencia 2025, la Oficina Internacional del Ministerio de Tecnologías de la Información y las Comunicaciones (MinTIC) adelantó una gestión estratégica orientada al fortalecimiento y consolidación de la cooperación internacional, tanto en su dimensión bilateral como multilateral, con especial énfasis en gobierno digital, inteligencia artificial, conectividad, transformación digital e innovación tecnológica. Las acciones desarrolladas se alinearon de manera integral con los objetivos del Plan Nacional de Desarrollo 2022–2026 y con los compromisos internacionales asumidos por el Estado colombiano en materia de desarrollo digital inclusivo y sostenible.
En este periodo se registraron avances significativos en el relacionamiento con países considerados socios estratégicos, entre los que se destacan la República de Corea, Japón y la República Popular China. De igual forma, se garantizó una participación activa, técnica y articulada en organismos multilaterales de alto nivel, como la Organización para la Cooperación y el Desarrollo Económicos (OCDE) y la Secretaría General Iberoamericana (SEGIB). Adicionalmente, se brindó acompañamiento técnico a diversas agendas regionales y multilaterales prioritarias, incorporando de manera transversal el enfoque TIC en el marco de la política exterior colombiana.</t>
  </si>
  <si>
    <t>Durante 2025, el MinTIC fortaleció de manera sostenida su estrategia de cooperación e internacionalización, alineada con el Plan Nacional de Desarrollo 2022–2026, mediante la consolidación de alianzas con países, organismos internacionales y empresas del sector tecnológico. A lo largo del año, se amplió la presencia del Ministerio en escenarios multilaterales y eventos de alto nivel, lo que permitió posicionar a Colombia en la agenda digital global y avanzar en temas clave como conectividad, ciberseguridad, inteligencia artificial, transformación digital e innovación.</t>
  </si>
  <si>
    <t>https://mintic.sharepoint.com/oficina_internacional/COOPERACION/Forms/AllItems.aspx</t>
  </si>
  <si>
    <t>Durante el primer trimestres se participó en reuniones y espacios de cooperación con actores internacionales como el Ministerio de Asuntos Internos y Comunicaciones de Japón, la OEA, la Unión Europea, China, Rusia, Alemania, Estados Unidos, Chile, China  y organismos multilaterales (OIT, ONU Mujeres, UIT, OCDE), con el fin de identificar oportunidades de cooperación en transformación digital, inteligencia artificial, ciberseguridad y gobernanza tecnológica. Colombia y Chile firmaron un Memorando de Entendimiento entre el Ministerio TIC y el Ministerio de Ciencia, Tecnología, Conocimiento e Innovación de Chile, con la Asociación Colnodo que cuenta con financiación de la Unión Europea, el segundo con PARTISIA APPLICATIONS ApS  negociaciones que venian de la vigencia 2025 y se presenta sobrecumplimiento teniendo en cuenta que con algunas entidades no se pueden firmar este tipo de documentos por Ley de Garantias.</t>
  </si>
  <si>
    <t xml:space="preserve">Para lo corresondiente al primer trimestre de 2026, se presenta un sobrecumplimineto contra lo programado, presentando un avance de 3 alianzas, teniendo en cuenta que se habian venido trabajando las alianzas desde 2025, logrando su materializacion en este primer trimestre </t>
  </si>
  <si>
    <t>1.2. INFORME DE COOPERACIÓN INTERNACIONAL</t>
  </si>
  <si>
    <t>Oficina internacional</t>
  </si>
  <si>
    <t>E2-D3-3000</t>
  </si>
  <si>
    <t>2. SEGURIDAD HUMANA Y JUSTICIA SOCIAL</t>
  </si>
  <si>
    <t>Fortalecimiento de capacidades de los grupos con interés en temas TIC del país, orientado hacia el cierre de brecha digital regional.</t>
  </si>
  <si>
    <t xml:space="preserve">Fortalecer a través de asistencias técnicas, socializaciones, mesas de trabajo y atenciones en temas TIC, a los grupos de interés, para disminuir la brecha digital regional </t>
  </si>
  <si>
    <t>Uso y Apropación de TIC</t>
  </si>
  <si>
    <t>Ampliación del Acceso a la Oferta Institucional del Sector TIC para los Grupos de Interés y Entidades Territoriales a Nivel Nacional (desde 2024)/Fortalecimiento de capacidades regionales en desarrollo de política pública tic orientada hacia el cierre de brecha digital regional.(2023)</t>
  </si>
  <si>
    <t>Asistentecias</t>
  </si>
  <si>
    <t xml:space="preserve">Numero de asistencias técnicas en la formulación y presentación de proyectos de inversión del sector  TIC </t>
  </si>
  <si>
    <t>Este indicador busca medir las asistencias técnicas realizadas a las entidades territoriales en la consecución de recursos del sistema general de regalías, mecanismo de obras por impuestos, cooperación internacional  y/o otras fuentes de inversión pública y privada para la financiación de proyectos de inversión del sector TIC.</t>
  </si>
  <si>
    <t>Numero de Asistencias Técnicas realizadas</t>
  </si>
  <si>
    <t>Durante el primer trimestre de 2025 se realizaron 45 mesas de trabajo de acompañamiento a las entidades territoriales para la formulación de proyectos y presentación de proyectos del sector TIC: Bolívar (2); Caldas (2); Caquetá (1); Cauca (4); Cesar (1); Cundinamarca (7); Guaviare (1); Meta (1); Nariño (15); Norte de Santander (2); Risaralda (1); Sucre (6) y Valle del Cauca (2).</t>
  </si>
  <si>
    <t>Durante el segundo trimestre de 2025 se realizaron 57 mesas de trabajo de acompañamiento a las entidades territoriales para la formulación de proyectos y presentación de proyectos del sector TIC en los siguientes departamentos: Antioquia, Arauca, Atlántico, Bolívar, Casanare, Cauca, Cesar, Córdoba, Cundinamarca, Huila, Nariño, Norte de Santander, Putumayo, Risaralda, San Andrés, Sucre, Tolima y Valle del Cauca.</t>
  </si>
  <si>
    <t>Durante el tercer trimestre de 2025 se realizaron 55 mesas de trabajo de acompañamiento a las entidades territoriales para la formulación de proyectos y presentación de proyectos del sector TIC en los siguientes departamentos: Antioquia (9), Arauca (2), Bolívar (6), Boyacá (1), Caquetá (6), Cauca (4), Cesar (4), Chocó (3), Huila (3), La Guajira (3), Norte de Santander (1), Sucre (9) y Valle del Cauca (4).</t>
  </si>
  <si>
    <t xml:space="preserve">Durante el 4to periodo del 2025 se realizaron 26 mesas de trabajo de acompañamiento a las entidades territoriales para la formulación de proyectos y presentación de proyectos del sector TIC. </t>
  </si>
  <si>
    <t>Durante la vigencia 2025 de las 166 mesas de trabajo de acompañamiento  a las entidades territoriales para la formulación de proyectos y presentación de proyectos del sector TIC programadas, se lograron realizar 183 mesas de trabajo.</t>
  </si>
  <si>
    <t>Debido a la gestión del equipo y a la demanda de la ciudadania, se realizaron 17 mesas adicionales, cumpliendo por encima de lo programado en un 10%</t>
  </si>
  <si>
    <t>En este periodo el equipo técnico del grupo de Proyectos por Regalías ha atendido las solicitudes de acompañamiento de las entidades territoriales en lo que tiene que ver con proyecto a lo largo del territorio nacional haciendo uso del procedimiento de verificación y aprobación de proyectos por regalías</t>
  </si>
  <si>
    <t>Al  termino de la fecha limite del reporte de indicador el equipo tecnico confirma que se han realizado 27 asistencias técnicas en la formulación y presentación de proyectos de inversión del sector  TIC 
Se estima que a cierre del proximo reporte la cantidad de asistencias aumente normalizandose de acuerdo a las proyecciones.</t>
  </si>
  <si>
    <t>https://mintic-my.sharepoint.com/my?id=%2Fpersonal%2Fcvillamizarl%5Fmintic%5Fgov%5Fco%2FDocuments%2FControles%2FControles%20UAT%2F3%2Dmarzo&amp;viewid=36cc13e5%2D36d1%2D48a9%2Db448%2D2259746a9a81&amp;ct=1773257743783&amp;or=Teams%2DHL&amp;LOF=1</t>
  </si>
  <si>
    <t>Oficina de Fomento Regional</t>
  </si>
  <si>
    <t>E2-D3-4000</t>
  </si>
  <si>
    <t>Herramientas formativas para el auto-aprendizaje en competencias digitales y apropiación de tecnologías de la información y las comunicaciones</t>
  </si>
  <si>
    <t>Número de herramientas formativas para el auto-aprendizaje en competencias digitales y apropiación de tecnologías de la información y las comunicaciones</t>
  </si>
  <si>
    <t>Mide el número de herramientas formativas disponibles y en operación para el autoaprendizaje en competencias digitales y apropiación de las tecnologías de la información y las comunicaciones, destinadas a fortalecer las capacidades de la ciudadanía.</t>
  </si>
  <si>
    <t>Total de herramientas formativas implementadas y operativas</t>
  </si>
  <si>
    <t>META CUMPLIDA EN 2024</t>
  </si>
  <si>
    <t>meta cumplida en la vigencia 2024</t>
  </si>
  <si>
    <t>Co-laboratorios
especializados en
medios digitales instalados</t>
  </si>
  <si>
    <t>Numero de ciudadanos formados y certificados en habilidades digitales, etica ciudadana de tecnologias emergentes para el prosumo informativo</t>
  </si>
  <si>
    <t>Este indicador describe la cantidad de ciudadanos que serán formados y certificados en habilidades digitales, ética ciudadana de tecnologías emergentes para el prosumo informativo a nivel nacional para la lucha contra la desinformación; en el marco de las estrategias de la Oficina de Fomento Regional a través del uso y apropiación de las TIC.</t>
  </si>
  <si>
    <t>Sumatoria ciudadanos formados y certificados en habilidades digitales, ética ciudadana de tecnologías emergentes para el prosumo informativo</t>
  </si>
  <si>
    <t>No se reporta avance dado que la instalación del colaboratorio especializado en medios digitales está proyectada para cumplirse al final de la vigencia 2025 (26/12/2024).
Se proyecta que, para el cuarto trimestre de 2025 se solicite el Comité de Contratación (003/102025), se radiquen los documentos precontractuales para revisión del GIT de Contratación y la OGIF (07/11/2025) y se elabore la minuta del Convenio (05/12/2025).</t>
  </si>
  <si>
    <t>Este proyecto ya se encuentra en ejecucion en cumplimiento al Plan de Acción y Plan Estratégico Institucional. Se entregará un único reporte de avance el IV trimestre (26/12/2025).</t>
  </si>
  <si>
    <t>A la fecha de corte 26/12/2025 se cuentan con 15540 personas formadas de acuerdo con el informe entregado por el cooperante (Canal Trece): 6553 en el curso Crossmedia, 5643 en el curso Multimedia y 3344 en el curso Transmedia.</t>
  </si>
  <si>
    <t>El sobrecumplimiento del 94% respecto a la meta inicial prevista de 8.000 personas formadas, se dio gracias a las estrategias de promoción y alta demanda de estas temáticas por parte de la ciudadanía.</t>
  </si>
  <si>
    <t>meta cumplida en la vigencia 2026</t>
  </si>
  <si>
    <t>meta cumplida en la vigencia 2027</t>
  </si>
  <si>
    <t>meta cumplida en la vigencia 2028</t>
  </si>
  <si>
    <t>meta cumplida en la vigencia 2029</t>
  </si>
  <si>
    <t>meta cumplida en la vigencia 2030</t>
  </si>
  <si>
    <t>meta cumplida en la vigencia 2031</t>
  </si>
  <si>
    <t>meta cumplida en la vigencia 2032</t>
  </si>
  <si>
    <t>meta cumplida en la vigencia 2033</t>
  </si>
  <si>
    <t>Actas de caracterizaciones para la implementación de la iniciativa CDC - Comunidades de Conectividad y/o proyectos de última milla en todo el territorio nacional</t>
  </si>
  <si>
    <t>Número de caracterizaciones para la implementación de la iniciativa CDC - Comunidades de Conectividad y/o proyectos de última milla en todo el territorio nacional.</t>
  </si>
  <si>
    <t>Este indicador busca medir el número de caracterizaciones para la implementación de la Juntas de Internet Comunidades de Conectividad y/o proyectos de última milla en todo el territorio nacional.</t>
  </si>
  <si>
    <t>Sumatoria de caracterizaciones para la implementación de la iniciativa CDC - Comunidades de Conectividad y/o proyectos de última milla en todo el territorio nacional.</t>
  </si>
  <si>
    <t>Durante el primer trimestre de 2025 se ha realizado la identificación de 61 territorios dispersos, rurales y alejados que están interesados en el proyecto de Juntas de Internet Comunidades de Conectividad: Antioquia (2); Boyacá (1); Caldas (8); Córdoba (10); Guaviare (3); Huila (1); La Guajira (2); Meta (2); Nariño (3); Quindío (2); Santander (4); Tolima (19); Valle del Cauca (3) y Vaupés (1). La información suministrada por los territorios consta de las condiciones sociales, socioeconómicas de dichos territorios y los servicios públicos con los que hoy cuentan.</t>
  </si>
  <si>
    <t>Durante el segundo trimestre de 2025 se ha realizado la identificación de 315 territorios dispersos, rurales y alejados que están interesados en el proyecto de Juntas de Internet Comunidades de Conectividad: Antioquia (33); Atlántico (4); Bolívar (6), Boyacá (25); Caquetá (1); Casanare (2); Cauca (5); Cesar (44), Chocó (7); Córdoba (10); Cundinamarca (38); Guaviare (1); Huila (26); La Guajira (6); Magdalena (4); Nariño (12); Norte de Santander (16); Santander (24); Sucre (3); Tolima (73) y Valle del Cauca (3). La información suministrada por los territorios consta de las condiciones sociales, socioeconómicas de dichos territorios y los servicios públicos con los que hoy cuentan.</t>
  </si>
  <si>
    <t>Durante el tercer trimestre de 2025 se ha realizado la identificación de 36 territorios dispersos, rurales y alejados que están interesados en el proyecto de Juntas de Internet Comunidades de Conectividad: Chocó (3), La Guajira (13) y Norte de Santander (20). La información suministrada por los territorios consta de las condiciones sociales, socioeconómicas de dichos territorios y los servicios públicos con los que hoy cuentan.</t>
  </si>
  <si>
    <t>El retraso obedece principalmente a que el proyecto ya no se encuentra en etapa de caracterización lo que conllevaría a ajustar el indicador.</t>
  </si>
  <si>
    <t>Para lo correspondiente a 2025 durante el 4T se reportaron 4791 caracterizaciones para la implementación de la iniciativa CDC de las cuales 253 corresponden a la vigencia actual, las demas corresponden al sobrecumplimiento evidenciado en la herramienta de caracterizaciones en 2025</t>
  </si>
  <si>
    <t>Al cierre de la vigencia 2025, como resultado de la verificación del reporte de la herramienta de caracterizaciones del programa CDC, se identificaron 6.806 caracterizaciones para la implementación de la iniciativa Comunidades de Conectividad- Juntas de Internet. De este total, 6.553 caracterizaciones realizadas en la vigencia 2024 y 253 en la vigencia 2025.</t>
  </si>
  <si>
    <t>NO APLICA, META CUMPLIDA EN LA VIGENCIA 2025</t>
  </si>
  <si>
    <t>Socializaciones</t>
  </si>
  <si>
    <t>Número de socializaciones, mesas de trabajo y/o atenciones que tengan por objetivo el fortalecimiento y sensibilización a nivel nacional,  de los grupos con intereses TIC, en la oferta institucional y en los procesos y procedimientos estratégicos del sector.</t>
  </si>
  <si>
    <t>Este indicador busca medir el número de socializaciones y /o atenciones a los grupos con intereses TIC sobre la oferta institucional y en los procesos y procedimientos estratégicos del sector, con el objeto de mejorar los indicadores y la perspectiva de los factores externos. Por intermedio de los enlaces regionales se divulga la oferta institucional del Ministerio a nivel nacional.</t>
  </si>
  <si>
    <t>Sumatoria de los municipios  socializados y/o atendidos para el fortalecimiento y sensibilización de la oferta institucional y en los procesos y procedimientos estratégicos del sector</t>
  </si>
  <si>
    <t>Durante el primer trimestre se han realizado 304 socializaciones sobre la oferta institucional del MINTIC a grupos de interés en temas TIC desagregados en las siguientes regiones: Boyacá y Cundinamarca (1); Caribe (32); Centro Sur (99); Eje Cafetero (118); Llanos (36) y Pacífico (18).</t>
  </si>
  <si>
    <t>Durante el segundo trimestre se han realizado 1435 socializaciones sobre la oferta institucional del MINTIC a grupos de interés en temas TIC desagregados en las siguientes regiones: Boyacá y Cundinamarca (80); Caribe (358); Centro Sur (307); Eje Cafetero (205); Llanos (114), Pacífico (215) y Santanderes y Arauca (156).</t>
  </si>
  <si>
    <t>Durante el segundo trimestre se han realizado 1461 socializaciones sobre la oferta institucional del MINTIC a grupos de interés en temas TIC desagregados en las siguientes regiones: Boyacá y Cundinamarca (82); Caribe (290); Centro Sur (278); Eje Cafetero (201); Llanos (137), Pacífico (256) y Santanderes y Arauca (217).</t>
  </si>
  <si>
    <t>En el cuarto Trimestre del 2025 se realizaron 357 socializaciones de oferta institucional del MINTIC a grupos de interés en TIC</t>
  </si>
  <si>
    <t>En la vigencia 2025 se realizaron 3557 socializaciones de oferta institucional del MINTIC a grupos de interés en TIC: Boyacá y Cundinamarca (182); Caribe (758); Centro Sur (756); Eje Cafetero (575); Llanos (319), Pacífico (540) y Santanderes y Arauca (427).</t>
  </si>
  <si>
    <t>Debido a la gestión del equipo y a la demanda de la ciudadania, se realizaron 477 socializaciones adicionales, cumpliendo por encima de lo programado en un 15,48%</t>
  </si>
  <si>
    <t>Durante el 1T del 2026 se han realizado el e1180 socializaciones en 1020 reuniones sobre la oferta institucional del MINTIC a grupos de interés en temas TIC. 115 en Amazonia, 191 en región andina, 257 en el caribe, 92 en orinoquía, 201 en Pacifico.</t>
  </si>
  <si>
    <t>No ha habido retrasos y hay sobrecumplimiento</t>
  </si>
  <si>
    <t>CUAT 4 - OneDrive</t>
  </si>
  <si>
    <t>Fortalecimiento de acciones institucionales diferenciadas para fomentar el uso y la apropiación de las TIC en comunidades étnicas, grupos comunitarios, victimas y/o colectivos sociales</t>
  </si>
  <si>
    <t>Promover la articulación y desarrollo de acciones institucionales que fomenten el uso y la apropiación de las TIC en grupos de especial protección tales como comunidades étnicas, grupos comunitarios, victimas y /o colectivos sociales</t>
  </si>
  <si>
    <t>*Ampliación del Acceso a la Oferta Institucional del Sector TIC para los Grupos de Interés y Entidades Territoriales a Nivel Nacional.               *Apoyo para el Fomento de Iniciativas TIC que Impulsen la Implementación de la Política Pública de Comunicaciones de y para los Pueblos Indígenas con la MPC (desde 2024)/Servicio de asistencia, capacitación y apoyo para el uso y apropiación de las tic, con enfoque diferencial y en beneficio de la comunidad para participar en la economía digital nacional (2023)</t>
  </si>
  <si>
    <t>1. Espacios de dialogo y/o concertación e implementación de acciones con enfoque diferencial con comunidades étnicas, grupos comunitarios, victimas y/o colectivos sociales</t>
  </si>
  <si>
    <t xml:space="preserve">1. Número de acciones realizadas con comunidades étnicas, grupos comunitarios, victimas y/o colectivos sociales derivadas de espacios de dialogo y/o concertación </t>
  </si>
  <si>
    <t>Por medio de este indicador se busca evidenciar las diferentes actividades y/o gestiones con enfoque diferencial que adelanta el MinTIC de acuerdo a las necesidades, usos y costumbres de las diferentes comunidades étnicas, grupos comunitarios, víctimas y/o colectivos sociales. Dichas actividades son realizadas en cumplimiento a diferentes compromisos asumidos en espacios de dialogo y concertación y/o como iniciativas propias del MinTIC.  
Entiéndase por acciones: espacios de dialogo, socializaciones, talleres de formación y/o capacitaciones, Intercambio de experiencias, foros, mesas de dialogo, contenidos multiformato (audiovisuales, sonoros, digitales, trasmedia, infografías, cartillas, etc.), paginas web, Apps, entre otros. 
Todas las acciones realizadas son previamente concertadas con las comunidades étnicas, grupos comunitarios, victimas y/o colectivos sociales.</t>
  </si>
  <si>
    <t xml:space="preserve">Sumatoria de acciones realizadas con comunidades étnicas, grupos comunitarios, victimas y/o colectivos sociales derivadas de espacios de dialogo y/o concertación </t>
  </si>
  <si>
    <t>Durante el primer trimestre de la vigencia se ha avanzado en la estructuración técnica de los documentos de propuesta, anexo técnico, estudio previo y estudio de costos, con versiones que reflejan los acuerdos entre las partes a la fecha, del potencial convenio interadministrativo a suscribir para la vigencia con un canal regional y cuyo objeto será “Aunar esfuerzos administrativos, financieros, logísticos y técnicos con el fin de generar espacios de participación y diálogo; promover el desarrollo de material multiformato e incentivar la divulgación de contenidos de interés público y cultural por parte de grupos étnicos y sujetos de especial protección constitucional, en aras de fortalecer el uso y apropiación de las Tecnologías de la Información y las Comunicaciones – TIC y dar cumplimiento a compromisos de la entidad con dichas poblaciones”.
Asimismo, en lo corrido de la vigencia, se ha participado en 8 espacios de concertación y/o dialogo con diferentes comunidades étnicas, sociales, victimas y/o población de especial protección. Lo anterior, con el propósito de articular acciones en beneficio de sus comunidades.</t>
  </si>
  <si>
    <t>Durante el segundo trimestre de la vigencia se realizó el trámite de vigencia futura para la suscripción del convenio con canal TRO que tiene como objeto “Aunar esfuerzos administrativos, financieros, logísticos y técnicos con el fin de generar espacios de participación y diálogo; promover el desarrollo de material multiformato e incentivar la divulgación de contenidos de interés público y cultural por parte de grupos étnicos y sujetos de especial protección constitucional, en aras de fortalecer el uso y apropiación de las Tecnologías de la Información y las Comunicaciones – TIC y dar cumplimiento a compromisos de la entidad con dichas poblaciones”. A 30 de junio este trámite se encuentra en aporbación por parte del Ministerio de Hacienda y Crédito Público.</t>
  </si>
  <si>
    <t xml:space="preserve">Los tiempos de revisión de los documentos para la aprobación de la vigencia futura por parte del DNP se extendieron, y aun se encuentra en revisión por parte del MCHP. Razón por la cual no se han iniciado los trámites constractuales para la suscripción del convenio, razón por la cual no se ha tenido el avance esperado en socializaciones, talleres de formación y/o capacitaciones, Intercambio de experiencias, foros, mesas de dialogo, contenidos multiformato (audiovisuales, sonoros, digitales, trasmedia, infografías, cartillas, etc.), paginas web, Apps, entre otros. </t>
  </si>
  <si>
    <t>Durante el tercer trimestre de la vigencia se suscribió el  convenio con canal TRO que tiene como objeto “Aunar esfuerzos administrativos, financieros, logísticos y técnicos con el fin de generar espacios de participación y diálogo; promover el desarrollo de material multiformato e incentivar la divulgación de contenidos de interés público y cultural por parte de grupos étnicos y sujetos de especial protección constitucional, en aras de fortalecer el uso y apropiación de las Tecnologías de la Información y las Comunicaciones – TIC y dar cumplimiento a compromisos de la entidad con dichas poblaciones”. El pasado 12 de septiembre de 2025 se suscribió el acta de inicio, dando paso al desarrollo de actividades conjuntas entre las áreas técnicas de ambas entidades con el objetivo de planificar y estructurar las acciones necesarias para el cumplimiento del objeto contractual. Se consolidaron un total de 57 fichas técnicas que contienen propuestas de espacios de socialización y participación, así como contenidos multiformato a desarrollar por grupos étnicos y/o sociales, conforme a lo establecido en el anexo técnico.</t>
  </si>
  <si>
    <t>Este convenio debia ser suscrito en el primer semestre de 2025 y se suscribió el 5 de septiembre. Los retrasos se presentaron por la demora en los trámites de vigencias futuras.</t>
  </si>
  <si>
    <t>En el cuarto trimestre de 2025 se atendieron 92 espacios de diálogo y participación con comunidades indígenas, destacándose sesiones de la CONCIP, Protocolización y seguimiento a compromisos de planes estratégicos con comunidades y jornadas SNARIV, entre otros. De otra parte, se atendieron 90 espacios de cualificación y/o contenidos multiformato con organizaciones étnicas y sociales orientados al desarrollo teórico, participativo y práctico de la apropiación y uso de las TIC, a través del convenio suscrito con Canal TRO</t>
  </si>
  <si>
    <t xml:space="preserve">Durante la vigencia 2025 se atendieron 100 espacios de diálogo y participación con comunidades indígenas, destacándose sesiones de la CONCIP, Protocolización y seguimiento a compromisos de planes estratégicos con comunidades y jornadas SNARIV, entre otros. De otra parte, se atendieron 90 espacios de cualificación y/o contenidos multiformato con organizaciones étnicas y sociales orientados al desarrollo teórico, participativo y práctico de la apropiación y uso de las TIC, a través del convenio suscrito con Canal TRO
</t>
  </si>
  <si>
    <t>Debido a la gestión del equipo y a la demanda de la ciudadania, se realizaron 90 espacios adicionales a los inicialmente proyectados, cumpliendo por encima de lo programado en un 90%</t>
  </si>
  <si>
    <t>Durante el primer trimestre de 2026, la gestión se consolidó como un referente en la garantía de derechos y el fortalecimiento del tejido social, logrando el cumplimiento efectivo de espacios de participación  35. Durante el trimestre se recibio invitación para participar en 30 espacios más.</t>
  </si>
  <si>
    <t xml:space="preserve"> la capacidad operativa y el posicionamiento institucional permitieron atender un excedente de demanda por la invitacción a la participando en 30 espacios adicionales de diálogo, formación y creación de contenido multiformato.
Este desempeño sobresaliente se fundamentó en:
Enfoque Preventivo y de Reparación: Priorización del seguimiento riguroso a sentencias judiciales y la gestión inmediata de alertas tempranas.
Incidencia Política y Diversidad: Diseño de metodologías multiformato para robustecer políticas públicas enfocadas en pueblos indígenas, comunidades negras y víctimas del conflicto.
Diálogo Inclusivo: Aseguramiento de una presencia institucional con pertinencia territorial, superando las metas de participación inicialmente proyectadas.</t>
  </si>
  <si>
    <t>Entregables Clarity Planeación 2026</t>
  </si>
  <si>
    <t>Oficina de Fomento Regional (CS)</t>
  </si>
  <si>
    <t>E2-D3-5000</t>
  </si>
  <si>
    <t>Adopción e implementación de la Política Pública de Comunicaciones de y para los Pueblos Indígenas</t>
  </si>
  <si>
    <t>Numero de acciones realizadas en el marco de la politica Pública de Comunicaciones de y para los Pueblos Indígenas</t>
  </si>
  <si>
    <t xml:space="preserve">Indicador que busca medir las diferentes gestiones y/o acciones que viene adelantando el MinTIC en el marco de la Política Pública de Comunicaciones de y para los Pueblos indígenas, conforme a los acuerdos concertados con las siguientes organizaciones: 
1. MPC (Mesa Permanente de Concertación)
2. CRIC (Consejo Regional Indígena del Cauca)
3. MRA (Mesa Regional Amazónica)
Conforme al Plan Nacional de Desarrollo (PND) 2022-2026 "Colombia Potencia Mundial de la Vida" con dichas organizaciones indígenas se han concertados una serie de compromisos encaminados al desarrollo de la Política Pública de Comunicaciones de y para los Pueblos indígenas, por lo cual, anualmente, se concertan una serie de actividades a desarrollarse las cuales se materializan el en marco de diferentes contrataciones, convocatorias, entre otras iniciativas lideradas y/o apalancas por el MinTIC. 
Es preciso tener en cuenta, que a pesar de que es una única Política, las acciones que desarrollaran están orientadas a las necesidades de cada organización indígena y sus pueblos, resguardos, etc. 
Teniendo en cuenta que las acciones a realizar deben ser concertadas con las organizaciones indígenas, se esta supeditado a que el cumplimiento de dicho indicador dependa del éxito de dicha concertación y del resultado de las actividades, toda vez, que en la mayoria de los casos, las acciones son ejecutadas por los mismos pueblos indígenas. 
Observaciones: 1. Las acciones realizadas con comunidades étnicas, grupos comunitarios, victimas y/o colectivos sociales son ejecutadas en el marco de una o varias contratación que suscribe anualmente el Grupo Interno de Trabajo de Consenso Social. 
2. La regionalización y focalización de los recursos asociados al cumplimiento de este indicador, solo se podrá tener una vez finalicen las actividades propuestas. </t>
  </si>
  <si>
    <t>Sumatoria de acciones realizadas en el marco de la  Política Pública de Comunicaciones de y para los Pueblos Indígenas concertadas e implementadas</t>
  </si>
  <si>
    <t xml:space="preserve">Durante el primer trimestre de la vigencia, el Grupo Interno de Trabajo de Consenso Social, viene avanzando en las siguientes gestiones con relación a los procesos contractuales a realizarse en el marco de la Política Pública de Comunicaciones de y para los Pueblos Indígenas: 
1. Mesa Permanente de Concertación - MPC: 
- Convenio 1399-2024: Se continúa trabajando de la mano con las organizaciones que integran la CONCIP con el propósito de terminar de consolidar los entregables correspondientes al tercer desembolso. Se realizó la legalización del segundo desembolso del convenio con AICO y adicionalmente se está trabajando en elaboración de la propuesta del convenio 2025. 
- Serie Territorios y Voces: las organizaciones indigenas de la CONCIP definieron que la Serie será producida por la organización AICO y la circulación de esta serie será a través de canal regional Telepacífico. 
- Serie Buen del Buen Vivir: Se definicó que la serie será producida por el colectivo Yanama y emitida por Canal 13.
2. Mesa Regional Amazónica MRA:
Se realizaron 2 solicitudes a la OPIAC para que esta allegara la propuesta como insumo necesario para la construcción de los estuidos previos y convenio de asociación. A la fecha el grupo étnico no ha allegado la propuesta requerida; sin embargo, el Mintic ya culminó el proceso de inclusón en el PAA para el mes de marzo. Esto corresponde al recurso 2025: $700.000.000, el objeto del contrato es "Aunar esfuerzos técnicos, administrativos y
financieros para facilitar espacios de participación y concertación que permitan culminar con los hitos o etapas necesarias para la expedición del capítulo amazónico de la Política Pública de Comunicaciones de y Para los Pueblos Indígenas, ello en cumplimiento de los compromisos concertados entre la Mesa Regional Amazónica y el Ministerio/Fondo Único de Tecnologías de la Información y las Comunicaciones".
Se tuvo participación en la mesa de partidas presupuestales 2026, con el fin de socializar las propuestas de recursos que se tienen a la fecha para dar cumplimiento a los item IT2-188 Y 189, ante lo cual se indicó que con relación al IT2-188 se dispondrá de un total de $1.425.000.000 para ejecutar un convenio con vigencias futuras. Ahora bien, con relación al ítem 189 se indicó que se podría cumplir por medio del proyecto Juntas de Internet Comunidades de Conectividad llegando a los 32 puntos de conexión en la amazónica, ante lo cual se deja estimado un presupuesto de $920.699.483, lo cual es aceptado por la OPIAC. 
3.⁠ ⁠Consejo Regional Indígena del Cauca - CRIC: 
En el marco de la ejecución de los convenios interadministrativos No. 1480-2024 y No. 1636-2024, se han materializado las acciones orientadas al cumplimiento de los compromisos suscritos con los programas de Comunicaciones y Jóvenes del Consejo Regional Indígena del Cauca – CRIC, enfocadas en el fortalecimiento de la comunicación propia y apropiada de las comunidades indígenas del departamento del Cauca. A la fecha, se ha avanzado de manera progresiva en el desarrollo de ambos convenios, cumpliendo con las actividades y obligaciones definidas en los cronogramas y planes de trabajo establecidos, conforme a lo dispuesto en los respectivos anexos técnicos.
En lo corrido de la vigencia 2025, los procesos han continuado su curso conforme a lo establecido en los cronogramas y planes de trabajo, con avances significativos en la ejecución de actividades pactadas. En el caso del Convenio de Comunicaciones No. 1480-2024, se encuentra en trámite la gestión del tercer desembolso correspondiente a la vigencia 2024, por un valor de $731.650.000, el cual ya cuenta con reserva presupuestal. Por otra parte, para el Convenio de Jóvenes No. 1636-2024, se adelanta el proceso para la solicitud del segundo desembolso, correspondiente vigencia 2025, por un valor de $201.300.000.
Asi las cosas, se está cumplimiento con las acciones acordadas con el CRIC y la MPC, acciones que estan directamente relacionadas con el cumplimiento de los indicadores IT2-37, IT2-38 y IT2-43 del Plan Nacional de Desarrollo 2022-2026. </t>
  </si>
  <si>
    <t>Durante el segundo trimestre de la vigencia, el Grupo Interno de Trabajo de Consenso Social, viene avanzando en las siguientes gestiones con relación a los procesos contractuales a realizarse en el marco de la Política Pública de Comunicaciones de y para los Pueblos Indígenas: 
1. Mesa Permanente de Concertación - MPC: 
- Convenio 1399-2024: Se continuó trabajando de la mano con las organizaciones que integran la CONCIP con el propósito de terminar de consolidar los entregables correspondientes a los desembolsos pendientes. 
-Serie “El Buen Vivir 7ma Temporada” se expide Res. 00170-2025 mediante la cual se aprueba la propuesta y se asignan recursos al operador regional Telecaribe, por la suma de $1.351.926.607. 
-Serie Territorios y Voces 5ta Temporada: se expide Res. 00171-2025 mediante la cual se aprueba propuesta y se asignan recursos al operador regional Telepacifico, por la suma de $1.212.430.624.
2. Mesa Regional Amazónica MRA:
El 20 de mayo se recibió propuesta por parte de la OPIAC de los estudios para poder suscribir el Convenio, a través del cual se dará cumplimiento a las acciones de la PPCPI. En el mes de junio se revisó la propuesta allegada por la OPIAC para la suscripción del convenio con el que se dará cumplimiento a las acciones de este compromiso. Así las cosas, se realizaron observaciones relacionadas con el alcance, objeto, presupuesto y obligaciones conforme a lo concertado en el acuerdo IT2-188 del PND 2022-2026. Lo anterior, fue notificado a la OPIAC el día 11 de junio del 2025 y a la fecha no se ha recibido la documentación con los ajustes requeridos por parte de esta organización, no obstante, ya se solicitó a la OPIAC desarrollar mesa de trabajo para superar los escenarios descritos por MinTIC.  
3.⁠ ⁠Consejo Regional Indígena del Cauca - CRIC: 
-Convenio 1636-2024 – Jóvenes CRIC El CRIC presentó los entregables correspondientes al segundo desembolso de la vigencia 2025, los cuales incluyen informes de socialización territorial, relatorías de encuentros con jóvenes y evidencias de actividades formativas orientadas a la apropiación de las TIC en los territorios. Una vez revisada la documentación, se realizó la aprobación total de los entregables y se gestionó el proceso de desembolso, el cual se reflejó el 17 de junio de 2025. De manera paralela, se adelanta la gestión para la legalización de un valor pendiente correspondiente al primer desembolso.
-Convenio 1480-2024 – Programa de Comunicación Propia” La organización del CRIC ha remitido los entregables correspondientes al tercer desembolso. Entre estos se incluyen productos audiovisuales, radiales y escritos elaborados desde el enfoque de comunicación propia, así como los registros de los ciclos formativos y encuentros territoriales desarrollados. Sobre dichos entregables, ya fueron validados en su totalidad, para realizar el proceso de solicitud de desembolso por un valor de $731.650.000 solicitud que fuer radicada el dia 26 de junio del 2025.
-Propuesta Programa de Comunicaciones 2 – CRIC (2025–2026) El CRIC se encuentra formulando una nueva propuesta de continuidad al Convenio 1480-2024, con el objetivo de fortalecer las capacidades instaladas y ampliar su impacto territorial. Esta propuesta mantendría las líneas de trabajo actuales, adaptadas a nuevas dinámicas locales. Actualmente está en etapa de construcción y, de ser radicada se iniciará su análisis técnico y jurídico en septiembre. Presupuesto estimado: $1.638.429.600, plazo proyectado: 2025–2026. Estado: Pendiente de radicación formal ante el Ministerio.
Los equipos técnicos han apoyado a los grupos de interés en la formulación e implementación de los convenios, adicionalmente se ha participado en los espacios de diálogo.</t>
  </si>
  <si>
    <t>Durante el tercer trimestre de la vigencia, el Grupo Interno de Trabajo de Consenso Social, viene avanzando en las siguientes gestiones con relación a los procesos contractuales a realizarse en el marco de la Política Pública de Comunicaciones de y para los Pueblos Indígenas: 
1. Mesa Permanente de Concertación - MPC: 
Suscripción del convenio  1755 del 2025 con la Organización Nacional Indígena de Colombia - ONIC:
El 26 de septiembre aprobado por el Comité de Contratación la suscripción del convenio que tiene por objeto " .
Serie documental “El BuenVivir 7maTemporada”: Hasta el mes de septiembre El Buen Vivir alcanzó un avance del 60 %, consolidando la etapa de rodaje de la 7ª temporada. Se realizaron filmaciones en seis territorios indígenas (Tinigua, Uitoto, Kishu, Curripaco, Eperara y Yucuna) y se desarrolló un taller formativo en La Pedrera (Amazonas) enfocado en cine comunitario. Paralelamente, se inició la fase de postproducción con la organización del material, la edición de los primeros cortes y la definición de la línea gráfica y musical de la temporada.
Serie documental “Territorios y Voces 5taTemporada”: A la fecha el proyecto ha alcanzado un avance del 60 %, iniciando la fase de rodajes de la en los departamentos de Córdoba, Cesar, Meta, Cauca, Nariño y Amazonas. Se desarrollaron capítulos con las organizaciones destacando la producción de piezas sobre educación, lengua materna y saberes ancestrales. 
2. Mesa Regional Amazónica MRA:
El 20 de mayo se recibió propuesta por parte de la OPIAC de los estudios para poder suscribir el Convenio, a través del cual se dará cumplimiento a las acciones de la PPCPI. En el mes de junio se revisó la propuesta allegada por la OPIAC para la suscripción del convenio con el que se dará cumplimiento a las acciones de este compromiso. Así las cosas, se realizaron observaciones relacionadas con el alcance, objeto, presupuesto y obligaciones conforme a lo concertado en el acuerdo IT2-188 del PND 2022-2026. Lo anterior, fue notificado a la OPIAC el día 11 de junio del 2025 y a la fecha no se ha recibido la documentación con los ajustes requeridos por parte de esta organización, no obstante, ya se solicitó a la OPIAC desarrollar mesa de trabajo para superar los escenarios descritos por MinTIC.  
3.⁠ ⁠Consejo Regional Indígena del Cauca - CRIC: 
-Convenio 1636-2024 – Jóvenes: Se realizó el proceso formativo articulando a los once procesos juveniles del CRIC y seleccionando 22 jóvenes líderes, dos por cada zona. Se llevaron a cabo premingas territoriales enfocadas en el fortalecimiento de capacidades en producción multiformato y tecnologías de la información y comunicación. El componente académico incluyó tres ciclos formativos teórico-prácticos en comunicación propia y apropiada, con un total de 20 sesiones, complementados con ejercicios de postproducción y difusión de los materiales resultantes en medios comunitarios y plataformas digitales. Como resultado, se produjeron 16 piezas audiovisuales y una serie de 12 pódcasts, además de 11 foros audiovisuales territoriales —uno por cada zona—, culminando con la creación de un repositorio digital que consolida los resultados del proceso 2024.
-Convenio 1480-2024 – Programa de Comunicación Propia” : Se adelantaron diversas acciones orientadas al fortalecimiento de los procesos comunicativos y culturales del Consejo Regional Indígena del Cauca. En total, se realizaron 22 premingas del arte indígena, dos por cada una de las once zonas, que contaron con la participación de 881 personas, entre comunicadores, artistas, autoridades y miembros de las comunidades. Como parte de la estrategia de difusión, se elaboraron 66 piezas promocionales, tanto radiales como impresas, para convocar a la Minga del Arte Indígena, la cual se llevó a cabo durante cuatro días en el departamento del Cauca bajo la metodología de los siete círculos de la palabra, con la participación aproximada de 600 actores comunitarios.
Asimismo, se desarrollaron siete espacios de incidencia y visibilización territorial, y se produjeron dieciséis contenidos multiformato (audiovisuales, sonoros, gráficos y digitales) en el marco de la Minga. Entre los productos editoriales se destaca la publicación del libro “El Caminar de la Minga del Arte Indígena, Culturas en Comunicación 2017–2024”, junto con la producción de las series televisivas “Autonomías Territoriales” (temporada 6, con cuatro capítulos) y “Memoria y Patrimonio” (temporada 2, con dos capítulos), procesos en los cuales se formaron 17 comunicadores del CRIC. Además, se realizó un festival de video indígena en Popayán, abierto al público, y se llevó a cabo la producción y catalogación de una creación sonora compuesta por 286 piezas con certificados de emisión. Finalmente, se implementó la ruta metodológica del Programa Propio de Comunicación de los Pueblos Indígenas (PPCPI – Cauca) mediante once encuentros zonales, uno regional y uno de autoridades, orientados a consolidar insumos y definir lineamientos.
-Propuesta Programa de Comunicaciones 2 – CRIC (2025–2026): aún no cuenta con un convenio suscrito, dado que el CRIC no ha radicado formalmente la propuesta correspondiente. En consecuencia, el componente presupuestal 2025, por un valor de $1.638 millones, permanece congelado debido a la baja ejecución y los rezagos en la legalización de entregables del Convenio 1480 de 2024, lo que impide la apertura de un nuevo proceso contractual durante la presente vigencia. Para 2026, se mantiene la previsión de suscribir un convenio directo entre el MinTIC y el CRIC por un valor estimado de $5.284 millones, condicionado a que se cumplan los hitos mínimos de desempeño y cierre del convenio actualmente en ejecución.
-Propuesta Programa Derechos Humanos:  Durante la vigencia 2025 no resulta viable suscribir un nuevo convenio con el CRIC – Programa de DDHH, debido a los tiempos limitados para surtir las etapas precontractuales y contractuales, así como a la baja ejecución que aún presenta el Convenio 1480-2024 (Comunicaciones), suscrito con la misma organización. Como alternativa, se plantea la inclusión del Programa de DDHH en el Convenio 1726 con Canal TRO, bajo la modalidad de plan piloto, lo que permitiría iniciar la ejecución de actividades de manera ágil, sin requerir trámites adicionales, y garantizando el cumplimiento de los compromisos adquiridos en la mesa de concertación.
Los equipos técnicos han apoyado a los grupos de interés en la formulación e implementación de los convenios, adicionalmente se ha participado en los espacios de diálogo.</t>
  </si>
  <si>
    <t>• MPC: Se presentaron demoras por parte de la Organización Nacional Indígena de Colombia (ONIC) en la entrega de la propuesta para la suscripción del convenio 2025–2026, cuya presentación estaba prevista para febrero y solo se realizó en mayo. Adicionalmente, el trámite de aprobación de vigencias futuras también tuvo retrasos: fue radicado el 3 de julio y aprobado el 22 de septiembre de 2025, luego de que el Departamento Nacional de Planeación (DNP) formulara observaciones en agosto, lo que obligó a reiniciar el proceso.
• MRA: La Organización de los Pueblos Indígenas de la Amazonía de Colombia (OPIAC) presentó su propuesta para la suscripción del convenio 2025–2026 en mayo, aunque estaba programada para febrero. Durante la revisión se identificaron falencias técnicas y financieras, lo que requirió varias sesiones de trabajo conjuntas con la organización. Dichas sesiones concluyeron en septiembre y, el día 29 se radicó el trámite de vigencias futuras ante el DNP.
CRIC: Los retrasos en la suscripción de los nuevos convenios con el Consejo Regional Indígena del Cauca (CRIC) obedecen principalmente a factores administrativos y operativos asociados a la ejecución de los convenios vigentes. En particular, la baja ejecución y los rezagos en la legalización de entregables del Convenio 1480 de 2024 – Comunicaciones han generado limitaciones para iniciar nuevos procesos contractuales durante la presente vigencia, dado que es necesario cerrar y evaluar los resultados del convenio actual antes de comprometer nuevos recursos.
Adicionalmente, los tiempos reducidos para adelantar las etapas precontractuales y de concertación técnica han afectado la viabilidad de formalizar nuevas propuestas dentro del cronograma previsto para 2025.</t>
  </si>
  <si>
    <t xml:space="preserve">CONCIP:  se desarrollaron de manera articulada las actividades programadas en el marco de la CONCIP y del convenio CONCIP–ONIC. En primer lugar, se llevó a cabo la segunda sesión de la CONCIP correspondiente a la vigencia 2025, como espacio de seguimiento y avance de los compromisos interinstitucionales. Como segunda actividad, se realizó el segundo Comité Operativo Técnico del convenio CONCIP–ONIC, orientado a la revisión técnica y operativa de las acciones previstas. En tercer lugar, se efectuó el primer desembolso del Convenio No. 1755 de 2025 CONCIP–ONIC, garantizando el inicio de la ejecución financiera conforme a lo establecido contractualmente. Finalmente, se desarrolló la tercera sesión de la CONCIP 2025, la cual correspondió a la última sesión del presente año, consolidando los avances, compromisos y proyecciones para la continuidad del proceso en la siguiente vigencia. 
CRIC: Acciones desarrolladas
1. MINGA DEL ARTE INDIGENA, CULTURAS EN COMUNICACIÓN: El cual tiene como propósito posicionar y compartir los saberes culturales de los pueblos indígenas con el mundo, por medio de 33 encuentros zonales (3 por cada una de las 11 zonas del CRIC) de comunicación y TIC, con una participación prevista de 990 personas entre comunicadores y artistas indígenas, autoridades y comunidad en general.  Además de 99 piezas multimedia asociadas y 7 espacios de incidencias territorial de la minga a nivel departamental y nacional. 
2. PRODUCCIONES DE TV: Se proyectaron 4 capítulos de 23 min y piezas promocionales de la serie de TV AUTONOMÍAS TERRITORIALES (T7) y 4 capítulos de 23 min y 33 piezas promocionales correspondientes a la serie de TV memoria y patrimonio. 
3. PRODUCCIÓN SONORA: Frente a los entregables de este producto, se plantearon 735 producciones sonoras realizadas por emisoras y colectivos de comunicación 
4. RUTA DE LA PPCPI: Esta línea de acción proyecto 11 encuentros zonales y 1 encuentro regional sobre PPCPI en Cauca 
5. LIBRO EL CAMINAR DE LA MINGA DEL ARTE INDIGENA: Como parte del proceso de visibilización y memoria del proceso desarrollado con las Mingas desde su origen, que permita ser una sistematización y una herramienta pedagógica, este producto fue ejecutado en su totalidad en la vigencia 2025, incluyendo la elaboración, impresión y entrega de las 100 copias conforme a los establecido en el anexo técnico.
CONVENIO 1636 JÓVENES:  La propuesta desarrollada por el Programa de Jóvenes CRIC, presentó los siguientes avances:
Jóvenes formados bajo 3 ciclos teóricos prácticos 2024: 22
Producciones de contenidos propios multiformatos 2024: 28
Foros audiovisuales territoriales 2024: 11
Jóvenes formados bajo 3 ciclos teóricos prácticos 2025:  22
Producciones de contenidos propios multiformatos 2025: 17
Foros audiovisuales territoriales 2025: 11
CONVENIO DERECHOS HUMANOS CRIC: 
Frente a esta línea de acción, se aprobó una ADICIÓN, la cual fue firmada en la mesa de comité contractual por un recurso de $1.000.000.000 (MIL MILLONES DE PESOS)  el 12 de DICIEMBRE DEL 2025, por medio de esta, se trabajará en fortalecer el número de espacios formativos con jóvenes indígenas, profundización en temas de derechos humanos individuales y colectivos, además del refuerzo de procesos de autoprotección comunitaria y liderazgo juvenil, es importante resaltar que este año no se han desarrollado actividades, puesto que están proyectados para el 2026.
MESA REGIONAL AMAZÓNICA: Actividades desarrolladas
El Convenio 1820 de 2025 busca concertar el capítulo amazónico de la PPCPI. Por grave crisis de orden público en Putumayo, Caquetá y Guaviare, la OPIAC aplazó las actividades presenciales y entregará productos del segundo desembolso en 2026. </t>
  </si>
  <si>
    <t>En 2025 se realizaron las siguientes actividades:
a) CONCIP y convenio CONCIP–ONIC 2025: 2ª sesión CONCIP (seguimiento compromisos), 2º Comité Técnico Operativo, 1er desembolso Convenio 1755/2025 y 3ª sesión CONCIP (cierre anual).
b) CRIC: en los convenios 1636 y 1480 se trabajaron las lineas MINGA DEL ARTE INDIGENA, PRODUCCIONES DE TV, PRODUCCIÓN SONORA, RUTA DE LA PPCPI,  LIBRO EL CAMINAR DE LA MINGA DEL ARTE INDIGENA
c) MRA: Por crisis de orden público en Putumayo, Caquetá y Guaviare, se aplazaron las actividades presenciales suscritas en el Convenio 1820-2025 el cual busca concertar el capítulo amazónico de la PPCPI y se entregará productos del 2o desembolso en 2026.</t>
  </si>
  <si>
    <t>Las acciones desarrolladas son realizadas conforme a solicitud de las comunidades interesadas</t>
  </si>
  <si>
    <t>reporte programado para el 2T</t>
  </si>
  <si>
    <t>3. Seguimiento a acciones en el marco de políticas, programas y/o planes para la atención a comunidades étnicas, grupos comunitarios, victimas y/o colectivos sociales</t>
  </si>
  <si>
    <t>3. Gestión para el cumplimiento de acciones de políticas, programas y/o planes para la atención a comunidades étnicas, grupos comunitarios, victimas y/o colectivos sociales</t>
  </si>
  <si>
    <t xml:space="preserve">Indicador que busca visibilizar las acciones y gestiones adelantadas al interior del MinTIC en cumplimiento a diferentes compromisos y/o acuerdos suscritos en el marco de políticas, programas y/o planes para la atención a comunidades étnicas, grupos comunitarios, víctimas y/o colectivos sociales tales como: 
1. Cerrem 
2. Alertas Tempranas
3. Planes para la atención a Victimas 
4. Sentencias y ordenes judiciales 
El seguimiento a dichas acciones se realizará por medio de diferentes herramientas que se acuerdan año a año con el objetico que se pueda validar el cumplimiento y/o avance de los compromisos y acuerdos suscritos. 
Teniendo en cuenta que el indicador mide el seguimiento al cumplimiento acciones de políticas, programas y/o planes para la atención a comunidades étnicas, grupos comunitarios, victimas y/o colectivos sociales, no focaliza ni regionaliza recursos asociados a dichos cumplimientos, estos son realizados por las diferentes áreas encargadas de la materialización de los acuerdos. </t>
  </si>
  <si>
    <t>(No. de compromisos y/o acuerdos gestionados / No. compromisos y acuerdos adquiridos)* 100%</t>
  </si>
  <si>
    <t>Durante el primer trimestre de la vigencia se participó en 32 espacios interinstitucionales y/o de Gobierno, los cuales tenian como finalidad el seguimiento a políticas, programas y/o planes para la atención a comunidades étnicas, grupos comunitarios, victimas y/o colectivos sociales. 
Asimismo, se continuó trabajando en la articulación y engranaje con las diferentes áreas del Ministerio y entidades aliadas, con el fin de ejecutar las diferentes acciones que viabilizan el cumplimiento de sentencias, órdenes judiciales y/o medidas instauradas por el Gobierno Nacional en protección a las comunidades étnicas, grupos comunitarios, victimas y/o colectivos sociales.</t>
  </si>
  <si>
    <t>Durante el segundo trimestre de la vigencia se participó en 78 espacios interinstitucionales y/o de Gobierno, los cuales tenian como finalidad el seguimiento a políticas, programas y/o planes para la atención a comunidades étnicas, grupos comunitarios, victimas y/o colectivos sociales. 
Asimismo, se continuó trabajando en la articulación y engranaje con las diferentes áreas del Ministerio y entidades aliadas, con el fin de ejecutar las diferentes acciones que viabilizan el cumplimiento de sentencias, órdenes judiciales y/o medidas instauradas por el Gobierno Nacional en protección a las comunidades étnicas, grupos comunitarios, victimas y/o colectivos sociales.</t>
  </si>
  <si>
    <t>Durante el tercer trimestre de la vigencia se participó en ciento veintirés (123) espacios interinstitucionales y/o de Gobierno, los cuales tenian como finalidad el seguimiento a políticas, programas y/o planes para la atención a comunidades étnicas, grupos comunitarios, victimas y/o colectivos sociales. 
Asimismo, se continuó trabajando en la articulación y engranaje con las diferentes áreas del Ministerio y entidades aliadas, con el fin de ejecutar las diferentes acciones que viabilizan el cumplimiento de sentencias, órdenes judiciales y/o medidas instauradas por el Gobierno Nacional en protección a las comunidades étnicas, grupos comunitarios, victimas y/o colectivos sociales.</t>
  </si>
  <si>
    <t>No se presentan retrasos</t>
  </si>
  <si>
    <t>Durante el cuarto trimestre de la vigencia se participó en 217 espacios interinstitucionales y/o de Gobierno, los cuales tenian como finalidad el seguimiento a políticas, programas y/o planes para la atención a comunidades étnicas, grupos comunitarios, victimas y/o colectivos sociales. 
Asimismo, se continuó trabajando en la articulación y engranaje con las diferentes áreas del Ministerio y entidades aliadas, con el fin de ejecutar las diferentes acciones que viabilizan el cumplimiento de sentencias, órdenes judiciales y/o medidas instauradas por el Gobierno Nacional en protección a las comunidades étnicas, grupos comunitarios, victimas y/o colectivos sociales.</t>
  </si>
  <si>
    <t>Se alcanzó el 100% de la meta con cubrimiento de 450 espacios interinstitucionales,acompañamiento en mesas de seguimiento y medidas de protección,mesas de impulso, consultas previas, atención a consejos comunitarios para grupos étnicos y víctimas.</t>
  </si>
  <si>
    <t>Durante el primer trimestre del año, se consolidó la presencia institucional mediante la participación activa en 17 espacios de gobierno y concertación interinstitucional. Estas instancias se centraron en el seguimiento normativo, la protección de derechos humanos y el fortalecimiento de la política pública para pueblos étnicos y comunidades vulnerables.</t>
  </si>
  <si>
    <t>se continua con la participacion de espacios de gobierno y concertación interinstitucional.</t>
  </si>
  <si>
    <t xml:space="preserve"> Acciones y seguimientos orientados a garantizar el cumplimiento del acuerdo de paz</t>
  </si>
  <si>
    <t>Número de seguimientos en el año realizados para garantizar el cumplimiento de los indicadores del Plan Marco de Implementación del acuerdo de paz</t>
  </si>
  <si>
    <t xml:space="preserve">Este indicador busca Medir el cumplimiento de los indicadores del Plan Marco de Implementación del Acuerdo de Paz a cargo del sector TIC, por medio del seguimiento a las gestiones que adelantan las diferentes áreas conforme a sus planes, programas y proyectos. 
Dichos seguimientos se realizan de manera trimestral (mes vencido) que corresponden a los siguientes periodos: 
1T. Enero - Marzo (reporte en abril)
2T. Abril - Junio (reporte en julio)
3T. Julio - Septiembre (reporte en octubre)
4T. Octubre - Diciembre (reporte en enero de la siguiente vigencia)
Estos reportes son consolidados en una matriz de seguimiento, y posteriormente son cargados en la plataforma SIIPO 2.0 (Sistema Integrado de Información para el Posconflicto), los cuales son validados posteriormente por el Departamento Nacional de Planeación (DNP).
Posterior a la aprobación de los reportes de avance por parte del DNP, al interior del MinTIC se elabora un boletín trimestral por medio del cual se informa los avances en materia de los indicadores del PMI. Dichos boletines son socializados por los canales de comunicación interna del MinTIC y son publicados en la pagina de la entidad.   </t>
  </si>
  <si>
    <t>Sumatoria de seguimiento realizados para garantizar el cumplimiento de los indicadores del Plan Marco de Implementación del acuerdo de paz</t>
  </si>
  <si>
    <t>Durante el primer trimestre de la vigencia, se realizó el seguimiento al cuarto trimestre y cierre de la vigencia 2024 de los indicadores del Plan Marco de Implementación del Acuerdo Final de Paz a cargo del Sector TIC. La información correspondiente fue cargada en el Sistema de Información Integrada para el Posconflicto (SIIPO) y aprobada por el Departamento Nacional de Planeación en febrero de 2025. Adicionalmente, se solicitó a las áreas correspondientes el envío del reporte de avance del primer trimestre de 2025. En paralelo, se llevó a cabo el diseño y la divulgación del Boletín PMI del cuarto trimestre de 2024, con el objetivo de dar a conocer a la ciudadanía los avances de las acciones lideradas por el sector TIC en cumplimiento del Acuerdo Final de Paz.</t>
  </si>
  <si>
    <t>Durante el segundo trimestre se realizó la gestión para la publicación del Boletín trimestral de PMI correspondiente al primer trimestre de 2025 y con el fin de recopilar la información correspondiente al segundo trimestre se solicitará el reporte a de avance, con corte a 30 de junio de 2025, a las diferentes entidades y dependencias de MINTIC con indicadores a su cargo. Esto, con el fin de realizar el respectivo reporte en el Sistema Integrado de Información para el Posconflicto - SIIPO y elaborar los insumos para el Boletín trimestral de PMI correspondiente al segundo trimestre de 2025
Remito versión final del Boletín PMI y enlace de publicación del mismo: https://www.mintic.gov.co/portal/inicio/Atencion-y-Servicio-a-la-Ciudadania/Transparencia/135873:Informacion-de-Construccion-de-Paz</t>
  </si>
  <si>
    <t>Durante el tercer trimestre se realizó seguimiento a los indicadores del Plan Marco de Implementación del Acuerdo Final de Paz a cargo del sector TIC, correspondiente al tercer trimestre de 2025. El reporte correspondiente a cada indicador se encuentra cargado en el Sistema Integrado de Información para el Posconflicto y aprobados por el Departamento Nacional de Planeación, se está trabajando en la consolidación de la información trimestral.</t>
  </si>
  <si>
    <t>Se realizó seguimiento a los indicadores del Plan Marco de Implementación del Acuerdo Final de Paz a cargo del sector TIC, correspondiente al tercer trimestre de 2025. El reporte correspondiente a cada indicador se encuentra cargado en el Sistema Integrado de Información para el Posconflicto y aprobados por el Departamento Nacional de Planeación.</t>
  </si>
  <si>
    <r>
      <t>S</t>
    </r>
    <r>
      <rPr>
        <sz val="12"/>
        <color rgb="FF0A0A0A"/>
        <rFont val="Arial"/>
        <family val="2"/>
      </rPr>
      <t>e realizó seguimiento a los indicadores del Plan Marco de Implementación del Acuerdo Final de Paz a cargo del sector TIC, correspondiente al primer  trimestre de 2026. El reporte correspondiente a cada indicador se encuentra cargado en el Sistema Integrado de Información para el Posconflicto y aprobados por el Departamento Nacional de Planeación</t>
    </r>
    <r>
      <rPr>
        <b/>
        <sz val="12"/>
        <color rgb="FF0A0A0A"/>
        <rFont val="Arial"/>
        <family val="2"/>
      </rPr>
      <t>.</t>
    </r>
  </si>
  <si>
    <t>Se continua avanzando en la implementación  del plan del acuerdo de paz.</t>
  </si>
  <si>
    <t>Gestión Jurídica integral para el cumplimiento de objetivos y funciones del MinTIC/Fondo Único TIC</t>
  </si>
  <si>
    <t>Definición de parámetros para la implementación de prácticas de mejora normativa en todos nuestros proyectos normativos. Propender por  la unidad de criterio jurídico del Ministerio/Fondo Único de TIC y representar sus intereses judicial y extrajudicialmente.</t>
  </si>
  <si>
    <t>13. Defensa jurídica.
17. Mejora Normativa.</t>
  </si>
  <si>
    <t>Gestión Jurídica</t>
  </si>
  <si>
    <t>Lineamientos sobre mejora normativa.</t>
  </si>
  <si>
    <t>Porcentaje de avance en la emisión de conceptos solicitados competencia de la Dirección Jurídica</t>
  </si>
  <si>
    <t>Porcentaje conceptos emitidos que se le solicitan a la Dirección Jurídica por ser de su competencia.</t>
  </si>
  <si>
    <t>Porcentaje</t>
  </si>
  <si>
    <t>Durante el primer trimestre llegaron dos (2) solicitudes de emisión de conceptos internos</t>
  </si>
  <si>
    <t>Durante el segundo trimestre llegaron cuatro (4) solicitudes de emisiín de concepto interno dando respuesta a las cuatro (4) solicitudes</t>
  </si>
  <si>
    <t>Durante el tercer trimestre llegaron cuatro (4) solicitudes de emisiín de concepto interno dando respuesta a las cuatro (4) solicitudes</t>
  </si>
  <si>
    <t>Durante el cuarto trimestre llegaron doce (12) solicitudes de emisión de concepto interno dando respuesta a las doce (12) solicitudes</t>
  </si>
  <si>
    <t>Durante la vigencia se dio respuesta a todas las solcitudes de emisión de cnceptos interno dando respuesta a las áreas solciitantes.</t>
  </si>
  <si>
    <t>https://mintic-my.sharepoint.com/:x:/r/personal/lmongui_mintic_gov_co/_layouts/15/Doc.aspx?sourcedoc=%7B8047D666-975E-482F-8F9B-6518E9F33447%7D&amp;file=Registro%20de%20actividades%20GIT%20DSJ%202025.xlsx&amp;wdLOR=c2D73EE69-B875-45F0-A36C-F0250DD51078&amp;fromShare=true&amp;action=default&amp;mobileredirect=true</t>
  </si>
  <si>
    <t>Duranrte el primer trimestre  llegaron dos (2) solicitudes de emisión de concepto  dando respuesta a las dos (2) solicitudes</t>
  </si>
  <si>
    <t>https://mintic-my.sharepoint.com/:x:/r/personal/lmongui_mintic_gov_co/_layouts/15/doc2.aspx?sourcedoc=%7B54035F4B-1136-47B6-B83D-39C90DC5595A%7D&amp;file=Registro%20de%20actividades%20GIT%20DSJ%202026.xlsx&amp;wdLOR=c0E3EEF04-E6D6-465F-8332-4F4382CC1B20&amp;fromShare=true&amp;action=default&amp;mobileredirect=true</t>
  </si>
  <si>
    <t>Direccion Juridica</t>
  </si>
  <si>
    <t>E2-D3-6000</t>
  </si>
  <si>
    <t>Información a remitir a los deudores.</t>
  </si>
  <si>
    <t>porcentaje de acuerdos de pago suscritos</t>
  </si>
  <si>
    <t>Porcentaje de acuerdos de pago que se causen sobre le periodo</t>
  </si>
  <si>
    <t>Durante el primer trimestre del 2025 se suscribieron 2 facilidades de pago</t>
  </si>
  <si>
    <t>Durante el segundo trimestre del 2025 se suscribieron 6 facilidades de pago</t>
  </si>
  <si>
    <t>Durante el tercer trimestre del 2025 se suscribieron 2 facilidades de pago</t>
  </si>
  <si>
    <t>A diciembre de 2025 se suscribieron 10 facilidades de pago</t>
  </si>
  <si>
    <t>Se ha prestado el acompañamiento a los deudores con el fin de llegar al cumplimiento para las suscripciones de las facilidades de pago</t>
  </si>
  <si>
    <t>Durante el primer trimestre del 2026 se suscribio una (1) facilidad de pago.</t>
  </si>
  <si>
    <t>Fortalecimiento del relacionamiento con los grupos de interés</t>
  </si>
  <si>
    <t>Realizar la gestión de la relación con los grupos de interés del Ministerio TIC, mediante el diseño y desarrollo de instrumentos y estrategias de servicio al ciudadano, la atención de sus requerimientos y la complementación de los cuatro ámbitos de la Estrategia de Responsabilidad Social Institucional - RSI, con el propósito de contribuir a la generación de valor público en el MinTIC.</t>
  </si>
  <si>
    <t>09. Participación ciudadana en la gestión pública.</t>
  </si>
  <si>
    <t>Consolidación del valor compartido en el MinTIC // FORTALECIMIENTO DE ACCIONES PARA MEJORAR LA ENTREGA DE INFORMACIÓN A LOS GRUPOS DE VALOR. BOGOTÁ D.C.</t>
  </si>
  <si>
    <t>Informe del fortalecimiento del servicio hacia los grupos de interés</t>
  </si>
  <si>
    <t>Informe de Fortalecimiento realizado</t>
  </si>
  <si>
    <t>Informe de Fortalecimiento realizadoRealizar la gestión de la relación con los grupos de interés del Ministerio TIC, mediante el diseño y desarrollo de instrumentos y estrategias de servicio al ciudadano, la atención de sus requerimientos y la complementación de los cuatro ámbitos de la Estrategia de Responsabilidad Social Institucional - RSI, con el propósito de contribuir a la generación de valor público en el MinTIC.</t>
  </si>
  <si>
    <t>https://mintic-my.sharepoint.com/:f:/r/personal/jtorresm_mintic_gov_co/Documents/Documentos/2025/CLARITY/INFORMES?csf=1&amp;web=1&amp;e=6scfek</t>
  </si>
  <si>
    <t>Se generó el cuarto informe consolidado de corte 1 de octubre a 31 de diciembre 2025 y se encuentra en  la siguiente ruta:
https://mintic.sharepoint.com/:f:/r/sites/GITdeGruposdeIntersyGestinDocumental/Documentos%20compartidos/2025/Entregables%20Clarity%202025/E2-D3-7000%20Fortalecimiento%20del%20relacionamiento%20con%20los%20grupos%20de%20inter%C3%A9s?csf=1&amp;web=1&amp;e=evUgBz</t>
  </si>
  <si>
    <t>Fortalecimiento del relacionamiento con los grupos de interés
En cumplimiento con el objetivo de la iniciativa el cual consiste en Realizar la gestión de la relación con los grupos de interés del Ministerio TIC, mediante el diseño y desarrollo de instrumentos y estrategias de servicio al ciudadano, la atención de sus requerimientos y la complementación de los cuatro ámbitos de la Estrategia de Responsabilidad Social Institucional - RSI, con el propósito de contribuir a la generación de valor público en el MinTIC., el GIT de Grupos de interés y gestión documental adelantó acciones de las cuales se relacionan a continuación:
Publicación y seguimiento de la Estrategia de Participación Ciudadana (cumplimiento del 100% de acciones).
Actualización de procedimientos de PQRSD y manuales.
Capacitación en caracterización de usuarios.
Planes de mejoramiento derivados de encuestas de satisfacción.
Publicación de informes PQRSD.
Laboratorios de lenguaje claro y accesibilidad.
Contratación y ejecución de encuesta de satisfacción 2025 (resultados en enero 2026).
Socialización del Manual de Servicio al Ciudadano.
Control a la gestión de notificaciones.</t>
  </si>
  <si>
    <t>https://mintic.sharepoint.com/:f:/r/sites/GITdeGruposdeIntersyGestinDocumental/Documentos%20compartidos/2025/Entregables%20Clarity%202025/E2-D3-7000%20Fortalecimiento%20del%20relacionamiento%20con%20los%20grupos%20de%20inter%C3%A9s?csf=1&amp;web=1&amp;e=evUgBz</t>
  </si>
  <si>
    <t>Se generó el primer informe consolidado con corte 1 de enero a 31 de marzo 2026 dónde se desarrollaron los siguientes temas:
Publicación de la estrategia de participación ciudadana
Seguimiento de la estrategia de participación ciudadana
Plan de mejoramiento de la encuesta de satisfacción 2025
Informes trimestrales PQRSD
Socialización al interior de la entidad el Manual de Servicio al Ciudadano (recepción y tiempos de respuestas a PQRSD, Protocolos de Servicios y Protocolos de administración por cada canal de atención dispuestos por la entidad)
Control a la gestión de notificaciones</t>
  </si>
  <si>
    <t>https://mintic.sharepoint.com/:f:/s/GITdeGruposdeIntersyGestinDocumental/IgBrIc-xklMwSq7h_9V9MUF1ARgSNSyp3wGGhKWLEig6QsE?e=dFOsHD</t>
  </si>
  <si>
    <t>E2-D3-7000</t>
  </si>
  <si>
    <t>2.4: Seguimiento, análisis y mejora</t>
  </si>
  <si>
    <t>Aseguramiento, asesoría y análisis basados en riesgos, con el fin de mejorar y proteger el valor de la Entidad</t>
  </si>
  <si>
    <t>Evaluar el cumplimiento de las metas, actividades y objetivos estratégicos de la entidad, el cumplimiento normativo, así como  a los riesgos institucionales </t>
  </si>
  <si>
    <t>19. Control Interno.</t>
  </si>
  <si>
    <t>Evaluación y Apoyo al Control de la Gestión</t>
  </si>
  <si>
    <t>Informes de auditorías, seguimientos, informes de Ley y evaluaciones del PAAI realizados durante la vigencia</t>
  </si>
  <si>
    <t>Porcentaje de ejecución del Programa Anual de Auditorías Internas</t>
  </si>
  <si>
    <t>El indicador se encuentra relacionado con el avance en la ejecución de las auditorías de gestión a los procesos, realización de evaluaciones, presentación de informes y seguimientos de ley, realización de auditorias internas a los sistemas de gestión, y la realización de actividades de apoyo a la gestión. 
El Programa Anual de Auditorías Interna (PAAI) es elaborado a partir de la realización de un análisis del impacto que tienen los diferentes procesos de la entidad sobre la consecución de los objetivos y su apoyo a la estrategia la entidad, lo cual se complementa con la contemplación de criterios de evaluación adicionales como la recurrencia con la que se ha realizado evaluación (auditoría) a ciertos procesos, el nivel de materialización de riesgos y la existencia de acciones de mejora producto de auditorias externas o internas. A dicha priorización de procesos a evaluar se integran evaluaciones y seguimientos de ley que son responsabilidad de la Oficina de Control Interno, así como actividades de apoyo a la gestión para ejercer un apoyo permanente a la dirección de la entidad.</t>
  </si>
  <si>
    <t>(Cantidad de actividades del PAAI totalmente ejecutadas / Total de actividades programadas en el PAAI para la vigencia)*100</t>
  </si>
  <si>
    <t xml:space="preserve">Con corte al 31 de marzo de 2025, el equipo auditor de la Oficina de Control Interno ha concluido la elaboración de 21 informes de ley. El 17 de marzo de 2025, se realizó la divulgación del primer boletín de la Oficina de Control Interno a través de los canales de comunicación interna. Se encuentran en desarrollo 3 auditorías de gestión, las cuales están en fase de ejecución y trabajo de campo. Adicionalmente, se han llevado a cabo diversas actividades de apoyo a la gestión y asesoría, entre las que se destacan: la revisión de correcciones y acciones correctivas derivadas de auditorías de gestión, la participación en comités organizacionales y el seguimiento a los 8 indicadores de gestión registrados en SIMIG, dando cumplimiento a las actividades programadas en el Programa Anual de Auditorías Interna (PAAI) a la fecha.
</t>
  </si>
  <si>
    <t>Con corte al 20 de junio de 2025, el equipo auditor de la Oficina de Control Interno ha concluido la elaboración de 59 informes de ley y cuatro (4) Informes de Gestión. En este momento, se están desarrollando 2 informes de ley cuya finalización está programada para mediados de julio de 2025. Además, las auditorías a los procesos de Gestión de Industria de Comunicaciones y Acceso a las TIC se encuentran en proceso se definición de planes de mejoramiento por parte de los auditados, y se encuentra en etapa de apertura la auditoría al Proceso de Uso y Apropiación de las TIC. Asimismo, se encuentra en elaboración el segundo boletín de la Oficina de Control Interno a ser publicado por medio de comunicación interna. Finalmente, la Oficina de Control Interno ha participado en los comités de contratación y en los comités MIG programados hasta la fecha por la administración de la Entidad, asegurando el cumplimiento de las actividades planificadas, dando cumplimiento a las actividades programadas a la fecha.</t>
  </si>
  <si>
    <t>Con corte a septiembre de 2025, se han culminado cinco (5) auditorías internas de gestión y se encuentra en desarrollo la auditoria al proceso de Compras y Contratación (etapa de comunicación de observaciones preliminares). Se han concluido 87 informes de ley y siete (7) informes de gestión, se encuentran en desarrollo los informes de Seguimiento a la de Transparencia y Derecho de Acceso a la Información Pública Nacional e emitirse durante el mes de octubre, y el Informe de Evaluación acciones de mejora de planes de mejoramiento suscritos con la CGR a concluirse en el mes de octubre. Además, se ha mantenido una participación constante en distintos comités institucionales, entre ellos los de contratación, sostenibilidad contable, transferencia, conciliación y defensa. Esta intervención ha sido clave para impulsar el cumplimiento de las metas definidas en el Plan Anual de Auditoría Interna (PAAI).</t>
  </si>
  <si>
    <t>Con corte al 31 de diciembre de 2025, se han culminado las ocho (8) auditorías internas de gestión programadas para la vigencia, se han concluido la totalidad de los informes de ley, asi como los informes de gestión programados. Además, se sostuvo participación constante en los distintos comités institucionales, entre ellos los de contratación, sostenibilidad contable, transferencia, cartera, legalizaciones, conciliación y defensa. Esta intervención ha sido clave para impulsar el cumplimiento de las metas definidas en el Plan Anual de Auditoría Interna (PAAI).</t>
  </si>
  <si>
    <t>Con corte al 31 de diciembre de 2025, se culminó el 100% de las auditorías de gestión, así como los informes de ley y de gestión programados para la vigencia. Además, se participó en comités institucionales y se efectuaron actividades de asesoría.</t>
  </si>
  <si>
    <t>https://mintic.sharepoint.com/Oficina_Control_Interno/Entregables%20ASPA%202025/Forms/AllItems.aspx?viewpath=%2FOficina%5FControl%5FInterno%2FEntregables%20ASPA%202025%2FForms%2FAllItems%2Easpx</t>
  </si>
  <si>
    <t>Con corte al 31 de marzo de 2026 se han concluido 35 informes de ley (de los 112 programados) y un (1) informe de gestión (de los 12 programados) conforme con el Programa Anual de Auditorías Internas, asimismo, se encuentran en elaboración cinco (5) informes de ley y se están desarrollando cuatro (4) auditorías de efectividad enfocadas en los procesos: Acceso a las TIC, Gestión de la Industria de Comunicaciones, Gestión Financiera y Gestión Jurídica. También se ha continuado con la participación en comités institucionales en cumplimiento del rol de Asesoría de la Oficina de Control Interno. Estos resultados se obtuvieron a través de seguimiento realizado en los dos (2) eventos de Grupo de Comité Primario (GCP) de la Oficina de Control Interno, dando cumplimiento a las actividades programadas en el PAAI.</t>
  </si>
  <si>
    <t>https://mintic.sharepoint.com/:f:/r/Oficina_Control_Interno/ENTREGABLES%20CLARITY%202026/2.%20Informaci%C3%B3n%20Soporte/1.%20Indicador%20Clarity/1.%2024-04-2026?csf=1&amp;web=1&amp;e=mHBHoX</t>
  </si>
  <si>
    <t>Oficina de Control Interno</t>
  </si>
  <si>
    <t>E2-D4-1000</t>
  </si>
  <si>
    <t>2.5: Liderazgo, Innovación y Gestión del Conocimiento</t>
  </si>
  <si>
    <t xml:space="preserve">Fortalecimiento de las Capacidades Institucionales para Generar Valor Público </t>
  </si>
  <si>
    <t>Establecer lineamientos y estrategias para transformar continuamente la gestión institucional</t>
  </si>
  <si>
    <t xml:space="preserve">01. Planeación Institucional.
02. Gestión presupuestal y eficiencia del gasto público.
07. Fortalecimiento organizacional y simplificación de procesos. 
12. Seguridad Digital.
15. Gestión del conocimiento y la innovación.
15. Control Interno.
18. Seguimiento y evaluación del desempeño institucional. </t>
  </si>
  <si>
    <t>Direccionamiento Estratégico
Fortalecimiento Organizacional
Seguimiento y Evaluación de Políticas TIC
Gestión del conocimiento
Arquitectura Empresarial</t>
  </si>
  <si>
    <t>Fortalecimiento y Apropiación del Modelo de Gestión Institucional del Ministerio Tic Bogotá (2023)/Modernización de la Gestión Institucional del Ministerio TIC Bogotá (2024)</t>
  </si>
  <si>
    <t>Lineamientos para la gestión de los procesos</t>
  </si>
  <si>
    <t>Efectividad en la generación de lineamientos definidos para la gestión de los procesos</t>
  </si>
  <si>
    <t>Lineamientos a nivel de actualización del modelo de operación por procesos representados en documentos del sistema de gestión que deben ser articulados a nivel institucional entre los ejecutores, líderes y Oficina Asesora de Planeación</t>
  </si>
  <si>
    <t>Lineamientos actaulizados / Lineamientos requeridos en actualización</t>
  </si>
  <si>
    <t>Según requerimientos de las áreas se actualizaron los documentos en los procesos de la Entidad, se programarón mesas de trabajo en los casos necesarios. Se continua con la revisión del inventario documental de los 25 procesos identificando documentación por actualizar, generando cronogramas para cumplir con esta labor y realizando mesas de trabajo para alcanzar dicha actualización</t>
  </si>
  <si>
    <t>Se realiza seguimiento periodico por medio de los informes de seguimiento a cada uno de los 25 procesos, en los cuales, se revisa el cumplimiento de los indicadores, las acciones, los controles, la actualización documental, con el fin de promover la definición de planes de mejora a cada uno de los puntos que lo requieran y así fortalecer la apropiación por parte de los colaboradores del MinTIC</t>
  </si>
  <si>
    <t>Se realiza el envió de los informes de seguimiento a cada uno de los 25 procesos, en los cuales, se revisa el cumplimiento de los indicadores, las acciones, los controles, la actualización documental, con el fin de promover la definición de planes de mejora a cada uno de los puntos que lo requieran y así fortalecer la apropiación por parte de los colaboradores del MinTIC</t>
  </si>
  <si>
    <t xml:space="preserve">Desde diciembre 2024 a noviembre 2025 se realiza el seguimiento a cada uno de los 25 procesos, en los cuales, se revisa el cumplimiento de los indicadores, las acciones, los controles, la actualización documental, con el fin de promover la definición de planes de mejora a cada uno de los puntos que lo requieran y así fortalecer la apropiación por parte de los colaboradores del MinTIC </t>
  </si>
  <si>
    <t xml:space="preserve">A través del seguimiento sistemático a los 25 procesos institucionales, se evalúa el desempeño de indicadores, acciones, controles y la vigencia documental. Esta gestión busca identificar áreas de intervención para el diseño de planes de mejora que, a su vez, impulsen la apropiación del sistema de gestión entre los servidores del MinTIC </t>
  </si>
  <si>
    <t>E2-D5-1000</t>
  </si>
  <si>
    <t>Lineamientos para la gestión de la Arquitectura Empresarial</t>
  </si>
  <si>
    <t>Lineamientos definidos de forma efectiva para la gestión de la Arquitectura Empresarial</t>
  </si>
  <si>
    <t>Se establece, con la alta dirección, la hoja de ruta para los proyectos alineados a la aplicación del Marco de Referencia de Arquitectura Empresarial y sus seguimientos</t>
  </si>
  <si>
    <t>Actividades ejecutadas de la HDR de AE / Actividades programdas de la HDR de AE</t>
  </si>
  <si>
    <t xml:space="preserve">La hoja de ruta de proyectos de arquitectura empresarial cuenta con una herramienta de seguimiento generada por la Oficina Asesora de Planeación y Estudios Sectoriales y validada por lo arquitectos de los dominios de OTI. En ella, se incluyen los avances que han surtido efecto tanto desde el punto de vista de negocio (OAPES) como por los dominios de Tecnologías y Sistemas de Información. En este sentido, de los 26 proyectos contenidos en la hoja de ruta se tiene, según clasificación que 6 proyectos pertenecen al dominio de negocio, 6 a datos e información, 6 a Fortalecimiento de SI, 5 a Desarrollo e implementación de módulos en SI existentes y 3 son sectoriales. De igual forma, se identifica que 11 se encuentran en ejecución, 8 en revisión por parte de los dominios tecnológicos, 5 fueron definidos y se encuentran en revisión con los responsables de los procesos, 1 está implementado y 1 se eliminó. De esta forma, según se requiere como resultado de las iteraciones que se han realizado en la entidad se gestiona la etapa del proceso denominada Implementar la Arquitectura Empresarial. Referente a la iteración del 2025, se cuenta con un avance en el dominio institucional (negocio) del 51% según cronograma definido. </t>
  </si>
  <si>
    <t>Se realizaron sesiones en conjunto con la OTI en donde se realiza seguimiento al cronograma de iteración de los procesos a intervenir en la vigencia 2025, se requieren los catálogos de los dominios tecnológicos para identificar las brechas para atacar en el TO BE, se realiza análisis del dominio negocio para las brechas institucionales. Se realizan las sesiones de transferencia de conocimiento de Abacus para la migración y apropiación del sistema.
Se lleva a cabo inventario para el análisis de la información a migrar que reposa en el repositorio de Enterprise Arhictect. Se genera matriz de cruce por dominio en donde se identifican aproximadamente 1.500 modelos y se especifica en conjunto con la OTI los modelos a migrar de foma prioritaria</t>
  </si>
  <si>
    <t xml:space="preserve">El dominio institucional de arquitectura realiza el anáilsis de capacidades con base en la información analizada de los procesos iterados en la vigencia, se identifican las capacidades frente a las brechas identificadas, se genera análisis de línea operativa, se identifican capacidades con base en línea operativa de los procesos iterados, se genera análisis de brecha y se definen proyectos con esta base.
Se generan los catálogos y matrices del dominio tanto el estado actual como en el estado deseado. 
</t>
  </si>
  <si>
    <t>Se actualiza procedimiento de planeación de la arquitectura empresarial teniendo en cuenta la necesidad de orientar la articulación estratégica con los ejercicios de arquitectura. Se identifica que tanto la capacidad de arquitectura como la iteración en si, realizan un análisis de cruce frente al contexto de la estrategia institucional, por lo tanto la capacidad de arquitectura se identifica dentro de las iniciativas y proyectos de la OTI y GTO y las itearciones en el marco del análisis individual de los procesos y su relación con el plan de acción institucional. Con ello, se fortalece el dominio institucional y se comprueba que los análisis de alto nivel y operativos se realizan en la capacidad de arquitectura de manera integral</t>
  </si>
  <si>
    <t>PROGRAMADO PARA REPORTAR EN EL 2T</t>
  </si>
  <si>
    <t>Lineamientos para la Gestión del Conocimiento</t>
  </si>
  <si>
    <t>Lineamientos definidos de forma efectiva para la gestión del conocimiento</t>
  </si>
  <si>
    <t>Definición y control de ejecución de las actividades enfocadas en la identificación, adquisición, organización y transferencia de conocimientos estratégicos y vitales para la gestión de la entidad</t>
  </si>
  <si>
    <t>Actividades ejecutadas para la gestión del conocimiento / Actividades programadas para la gestión del conocimiento</t>
  </si>
  <si>
    <t>Se definieron las siguientes estrategias de gestión del conocimiento: para la Transferencia de Conocimiento, identificación de conocimiento existente y requerido, activos de conocimiento, acciones para mitigar la fuga de conocimiento, creación y socialización de mapas de conocimiento</t>
  </si>
  <si>
    <t>En el marco del Modelo Integrado de Planeación y Gestión (MIPG) y de acuerdo con los lineamientos establecidos en el Ministerio de Tecnologías de la Información y las Comunicaciones Ministerio TIC, se ejecutan de manera sistemática las estrategias de Gestión del Conocimiento orientadas a fortalecer la generación, transferencia, apropiación y sostenibilidad del saber institucional.
Se desarrollan iniciativas como viernes, Cápsulas de Conocimiento, Identificación de Conocimiento Existente y Requerido, Acciones para Mitigar la Fuga de Conocimiento, y Activos de Conocimiento, que fomentan la colaboración, la innovación y la retención del conocimiento estructural de los procesos. Estas estrategias se despliegan de forma planificada, con cronogramas, responsables y mecanismos de seguimiento definidos desde Gestión del Conocimiento.
El seguimiento se realiza mediante instrumentos alineados para estrategia. Estos mecanismos permiten identificar logros, brechas y oportunidades de mejora, asegurando la trazabilidad y el cumplimiento de los compromisos establecidos.
De esta manera, el ministerio TIC,  consolida una cultura organizacional basada en la gestión, circulación y aprovechamiento del conocimiento, asegurando que la información generada en cada proceso se transforme en un activo estratégico que aporte a la eficiencia institucional, la innovación pública y la toma de decisiones basadas en evidencia.</t>
  </si>
  <si>
    <t>A la fecha, se han desarrollado las estrategias correspondientes a Identificación del Conocimiento Existente y Requerido, mediante las cuales se identificaron las necesidades de conocimiento, los expertos y el conocimiento disponible en los procesos. Esta estrategia cuenta con un seguimiento continuo orientado tanto a los procesos como a los funcionarios y contratistas involucrados.</t>
  </si>
  <si>
    <t>De igual forma, se desarrolló la estrategia de Acciones para Mitigar la Fuga de Conocimiento, orientada a caracterizar los riesgos de pérdida de conocimientos estructurales en cada proceso y a generar medidas que favorezcan la retención de saberes en el Ministerio. Esta estrategia cuenta con seguimiento específico para verificar el avance, cumplimiento y calidad de la información aportada por los procesos, funcionarios y contratistas.
Actualmente, se da continuidad a las estrategias de Transferencia de Conocimiento, entre ellas: Viernes del Conocimiento, Cápsulas de Conocimiento y las acciones formativas de la Universidad Corporativa. Todas estas iniciativas incluyen seguimiento periódico dirigido a los procesos y a los funcionarios y contratistas participantes, con el fin de fortalecer la circulación, apropiación y sostenibilidad del conocimiento institucional.</t>
  </si>
  <si>
    <t>Asesorías, acompañamiento y promoción en la implementación de las directrices y lineamientos</t>
  </si>
  <si>
    <t>Espacios de asesorías, acompañamiento y promoción para la implementación de las directrices y lineamientos para la gestión</t>
  </si>
  <si>
    <t>En el marco de la aplicación del Modelo Integrado de Gestión, se realizan diversas actividades para que los integrantes de la entidad apropien conceptos y metodologías asociadas</t>
  </si>
  <si>
    <t>Actividades realizadas / Actividades programadas</t>
  </si>
  <si>
    <t>Se realizó acompañamiento a los procesos de la entidad, por medio de capacitaciones con los nuevos lineamientos desde el MIG, seguimiento por medio de informes de la revisión de las actas de GCP y se inicio a la revisión de los actividades de los procesos para sistematización y automatización. Asimismo, se realizaron mesas de trabajo con el Sistema Integrado de Gestión, revisar la estrategia de efectividad de las acciones de mejora, se publico y socializó la Resolución del MIG. Se solicitaron los temas a presentar en el Comité MIG, se formalizó el formato de eventos materioalizados y el formato para el seguimiento de los procesos.</t>
  </si>
  <si>
    <t>Se establece estrategia de actualización documental con los procesos, con el establecimiento de fechas para el compromiso de actualización y en el caso de incumplimiento generar plan de mejoramiento.
Asimismo, se continuo con la revisión de las actividades de los procesos para sistematización y automatización de la siguiente forma: 
Aplicación del Paso 1. Diagnóstico AS-IS; Paso 1.1. Los gestores en compañía de los gestores y personal de las áreas, realizaron el análisis de los procedimientos aplicando los criterios de la metodología, para definir el índice de sistematización y automatización, así como la definición de pre-requerimientos y establecer la necesidad de realizar ajustes de claridad en la redacción de los procedimientos. Este trabajo se realizó para los procedimientos de los 20 procesos objeto de esta metodología.
Paso 1.2. Se inició por parte del Arquitecto de Procesos con la revisión del análisis preliminar y con la consolidación del resultado del índice de sistematización y automatización de procesos. Con corte al 31 de mayo 2025 se tenía un avance de 20%.</t>
  </si>
  <si>
    <t>Se avanza con la estrategia de actualización documental de los 25 procesos. Asimismo, se continuo con la revisión de las actividades de los procesos para sistematización y automatización de la siguiente forma: 
&gt;&gt; Sobre la aplicación de la metodología de sistematización y automatización de procesos:
Aplicación del Paso 1.Diagnóstico AS-IS: Durante el mes de DICIEMBRE 2025 se realizó la aplicación del Paso 1.3 aplicando los criterios de priorización en cada uno de los procedimientos de los procesos asignados.
Se recibió la totalidad de la información y se consolidó el resultado de la Priorización de procedimientos en el Paso 1.3.3.
Se tiene un 100% de avance.
Se logró la aplicación del Paso 1 Diagnóstico - índice de sistematización y automatización de procesos, y se estableció una priorización para continuar la implementación de los siguientes pasos de la metodología en las siguientes vigencias.</t>
  </si>
  <si>
    <t>Sobre la aplicación de la metodología de sistematización y automatización de procesos:
Aplicación del Paso 1.Diagnóstico AS-IS: Durante el mes de DICIEMBRE 2025 se realizó la aplicación del Paso 1.3 aplicando los criterios de priorización en cada uno de los procedimientos de los procesos asignados.
Se recibió la totalidad de la información y se consolidó el resultado de la Priorización de procedimientos en el Paso 1.3.3.
Se tiene un 100% de avance.
Se logró la aplicación del Paso 1 Diagnóstico - índice de sistematización y automatización de procesos, y se estableció una priorización para continuar la implementación de los siguientes pasos de la metodología en las siguientes vigencias.</t>
  </si>
  <si>
    <t>Al 31 de marzo  2026 se continuó con la construcción del Manual BPM donde se incluyó el capítulo de Gobernanza, Arquitectura y Desempeño; así mismo, se validó el capítulo de innovación. Este documento busca reorganizar y repotenciar la metodología de sistematización y automatización de procesos, alineandola bajo el enfoque de Gestión por Procesos.</t>
  </si>
  <si>
    <t>Planeación y seguimiento de la estrategia y el plan de acción  y el presupuesto de inversión de la entidad</t>
  </si>
  <si>
    <t>cumplimiento del plan de acción</t>
  </si>
  <si>
    <t xml:space="preserve">Evalua el porcentaje de cumplimiento en el avance de las acciones planificadas del Plan de Acción durante la vigencia. Este indicador se encuentra asociado a la gestión del proceso de Direccionamiento Estratégico, el cual se reporta en SIMIG.									</t>
  </si>
  <si>
    <t xml:space="preserve"> (% de avance de la gestión del Plan de Acción / % programado de la gestión del Plan de Acción)									</t>
  </si>
  <si>
    <t>Para el mes de marzo se ejecutó el 12,65% del Plan de Acción de la vigencia 2025, para el trimestre se presenta un rezago generado por las iniciativas: Supervisión Inteligente, Fortalecimiento del sector TIC y Postal, Fortalecimiento del Modelo Convergente de la Televisión Pública Regional y Nacional, Fortalecimiento de la Industria TI para la transformación productiva, Facilitar el acceso y uso de las tecnologías de la información y las comunicaciones en todo el territorio nacional Computadores para Educar, Apropiación TIC para el Cambio, Internet Seguro y Responsable, Desarrollo de habilidades digitales para la vida, Estrategia de divulgación y comunicaciones del MinTIC, Fortalecimiento en la gestión internacional, según las necesidades que tengan de MINTIC, Fortalecimiento de capacidades de los grupos con interés en temas TIC del país, orientado hacia el cierre de brecha digital regional, Fortalecimiento de acciones institucionales diferenciadas para fomentar el uso y la apropiación de las TIC en comunidades étnicas, grupos comunitarios, victimas y/o colectivos sociales, Liderazgo en la generación de estadísticas y estudios del sector TIC.</t>
  </si>
  <si>
    <t>Para el mes de junio se ejecutó el 53,96% del Plan de Acción de la vigencia 2025, para el trimestre se presento un sobrecumplimiento generado por las iniciativas: Supervisión Inteligente, Acercamiento al usuario y mitigación de incumplimientos de las empresas del sector, Apoyo a operadores públicos del servicio de Televisión a nivel nacional-RTVC, Fortalecimiento integral de los operadores públicos del servicio de televisión nacional, Fortalecimiento de los contenidos audiovisuales de la televisión pública, Fortalecimiento de la programación de la radio pública, Gestión adecuada del talento humano dentro del ciclo de vida del servidor público para cumplimiento de las metas establecidas de la entidad, Fortalecimiento de las capacidades Institucionales para la Seguridad y Privacidad de la Información</t>
  </si>
  <si>
    <t>Para el mes de junio se ejecutó el 66,61% del Plan de Acción de la vigencia 2025, para el trimestre se presento un sobrecumplimiento generado por las iniciativas: Supervisión Inteligente, Acercamiento al usuario y mitigación de incumplimientos de las empresas del sector, Apoyo a operadores públicos del servicio de Televisión a nivel nacional-RTVC, Fortalecimiento integral de los operadores públicos del servicio de televisión nacional, Fortalecimiento de los contenidos audiovisuales de la televisión pública, Fortalecimiento de la programación de la radio pública, Gestión adecuada del talento humano dentro del ciclo de vida del servidor público para cumplimiento de las metas establecidas de la entidad, Fortalecimiento de las capacidades Institucionales para la Seguridad y Privacidad de la Información</t>
  </si>
  <si>
    <t>para la vigencia 2025, se ejecuto el 95,78% del Plan de accion</t>
  </si>
  <si>
    <t>Para el mes de Diciembre se ejecutó el 95,78% del Plan de Acción de la vigencia 2025, para el cuarto trimestre se presento un rezago generado por las siguientes iniciativas: Cultura de seguridad digital para prevención y preparación del estado colombiano, Fortalecimiento de la radio pública nacional, Fortalecimiento de la Industria TI para la transformación productiva, Desarrollo de habilidades digitales para la vida, Estrategia de divulgación y comunicaciones del MinTIC, Ampliación Programa de Telecomunicaciones Sociales Nacional, Masificación de Accesos, Implementación Soluciones de Acceso Comunitario a las Tecnologías de la Información y las Comunicaciones Nacional, Fortalecimiento del sector TIC y Postal, Transformación Digital para la Productividad del Estado a través de la Política de Gobierno Digital, Fortalecimiento integral de los operadores públicos del servicio de televisión nacional, Fortalecimiento de la Industria TI para la transformación productiva, Facilitar el acceso y uso de las tecnologías de la información y las comunicaciones en todo el territorio nacional Computadores para Educar, Apropiación TIC para el Cambio, Desarrollo de habilidades digitales para la vida, Fortalecimiento de la Gestión Documental en MinTIC, Fortalecimiento de acciones institucionales diferenciadas para fomentar el uso y la apropiación de las TIC en comunidades étnicas, grupos comunitarios, victimas y/o colectivos sociales y Fortalecimiento de capacidades de los grupos con interés en temas TIC del país, orientado hacia el cierre de brecha digital regional.</t>
  </si>
  <si>
    <t>Para el mes de Marzo se ejecutó el 16,16% del Plan de Acción de la vigencia 2026, para el primer trimestre se presento un rezago generado por las siguientes iniciativas: Masificación de Accesos, Implementación Soluciones de Acceso Comunitario a las Tecnologías de la Información y las Comunicaciones Nacional, Fortalecimiento del sector TIC y Postal, Transformación Digital para la Productividad del Estado a través de la Política de Gobierno Digital, Fortalecimiento de la radio pública nacional,  Programación y seguimiento de ingresos, así como el monitoreo continuo de la ejecución presupuestal y contractual del Fondo Único de TIC, Estrategia de divulgación y comunicaciones del MinTIC, Fortalecimiento de las Capacidades Institucionales para Generar Valor Público</t>
  </si>
  <si>
    <t>Oficina Asesora de Planeación y Estudios Sectoriales (GITPYSE)</t>
  </si>
  <si>
    <t>Avance en el desarrollo e implementación de Plataforma Integrada de Planeación y Seguimiento (PIPS)</t>
  </si>
  <si>
    <t xml:space="preserve">Permite visibilizar el avance en las acciones articuladas desde la Oficina de TI con la Oficina Asesora de Planeación, para la implementación de una nueva plataforma que soporte el proceso de Direccionamiento Estratégico.									</t>
  </si>
  <si>
    <t xml:space="preserve">(No de actividades ejecutadas/No. Actividades planificadas)*100									</t>
  </si>
  <si>
    <t>meta cumplida vigencia 2024</t>
  </si>
  <si>
    <t>meta cumplida vigencia 2025</t>
  </si>
  <si>
    <t>Liderazgo en la generación de estadísticas y estudios del sector TIC</t>
  </si>
  <si>
    <t>Desarrollar proyectos que permitan la generación de estadísticas y el desarrollo de estudios del sector TIC</t>
  </si>
  <si>
    <t>06. Transparencia, acceso a la información pública y lucha contra la corrupción.
05. Transparencia, acceso a la información pública y lucha contra la corrupción.</t>
  </si>
  <si>
    <t>Gestión de la Información Sectorial</t>
  </si>
  <si>
    <t>Generación de Información Estadística del Sector Tic Nacional (desde 2024)/Fortalecimiento de la Información Estadística del Sector TIC Nacional (2023)</t>
  </si>
  <si>
    <t>Generar la información estadística y documentos sectoriales TIC para la toma de decisiones</t>
  </si>
  <si>
    <t>Porcentaje de avance en la implementación del Plan de Información Estadística Institucional - PINEI</t>
  </si>
  <si>
    <t>Medir el avance de la implementación del Plan de Información Estadística Institucional - PINEI de manera trimestral para cada una de las vigencias 2023 a 2026 de acuerdo con las actividades programadas para cada uno de los años disponiendo un peso porcentual del 25% independiente para cada año, cuya sumatoria final debe ser el 100% de la implementación.</t>
  </si>
  <si>
    <t>(Actividades ejecutadas en el periodo / Actividades programadas en el periodo) *100</t>
  </si>
  <si>
    <t>3. GENERAR LA INFORMACIÓN ESTADÍSTICA Y DOCUMENTOS SECTORIALES TIC PARA LA TOMA DE DECISIONES
3.1 Radicar documentos para revisión en GIT Contratación
Se está llevando a cabo una consulta con diversos proveedores con el objetivo de determinar el precio de mercado para la implementación de la Encuesta TIC dirigida al segmento de empresas.
3.5 Generar documentos sectoriales para el seguimiento a los indicadores y estadísticas del sector TIC 
Se realizo la publicación y difusión de 5 documentos Sectoriales correspondientes al Boletín TIC 3T 2024.
3.6 Implementar los lineamientos, clasificaciones, estándares y nomenclaturas, definidos por el DANE
Se encuentra en elaboración el documento metodológico y la ficha metodológica de la OE de POSTAL.
5. DISPONER DE PRESUPUESTO PARA EL DIAGNÓSTICO Y FORTALECIMIENTO DE REGISTROS ADMINISTRATIVOS Y DE LAS OPERACIONES ESTADÍSTICAS A CARGO DEL MINISTERIO
5.1 Contratación del personal idóneo para la gestión de la información estadística
Actualmente, el GIT cuenta con 8 profesionales contratados por prestación de servicios, los cuales atienden de manera transversal las actividades asociadas al proyecto. Esto contratos estarán vigentes para 2 profesionales por 12 meses y lo demás por 8 meses.
6. FORTALECER LA INFORMACIÓN ESTADÍSTICA QUE PRODUCE EL MINTIC
6.2 Priorizar y analizar las demandas de información no satisfechas producto del cruce de la oferta y demanda
El Grupo de Estadísticas y Estudios Sectoriales, en cumplimiento de la Norma Técnica de Calidad del Proceso Estadístico, aplica anualmente la Encuesta de Necesidades a cinco categorías de usuarios de información estadística (internos, territoriales, operadores, sector privado y academia). Actualmente, los formularios de la encuesta para la vigencia 2025 están en proceso de actualización, y se prevé realizar la consulta a los usuarios en abril de 2025.
8. GENERAR ESPACIOS Y MECANISMOS QUE PERMITAN LA GESTIÓN DEL CONOCIMIENTO PROMOVIENDO EL USO Y APROPIACIÓN DE LA INFORMACIÓN ESTADÍSTICA DISPUESTA EN EL PORTAL COLOMBIA TIC
8.1 Divulgar piezas de comunicación dando a conocer la información estadística que se encuentra en el portal Colombia TIC
1. Pieza de comunicación difundida a través de correo electrónico: Consulte el Boletín trimestral del sector TIC - Cifras tercer trimestre de 2024.</t>
  </si>
  <si>
    <t>El PINEI tuvo cambios que fueron aprobados en el Comité MIG No. 89, estos ajustes corresponden a temas de optimización de actividades, ampliación del alcance de actividades y la inclusión de nuevas actividades. Se presenta el avance de acuerdo con la nueva estructura del PINEI:
PROYECTO 1: Gestión estratégica de la información sectorial
1.3 Estudio Previo radicado: A la fecha no se ha recibido por parte del  DANE/FONDANE respuesta a la propuesta técnico-económica orientada a la ejecución de la Encuesta TIC a empresas.
1.7 Documentos sectoriales publicados: Se llevó a cabo la publicación y difusión de 5 documentos sectoriales correspondientes a: Indicadores Plan Nacional De Desarrollo Reporte Primer Trimestre 2025 . Actualización del Tablero de Power BI con las cifras del 4T 2024 Sector Postal. Informe Servicios postales de pago 4T 2024. Actualización del Tablero de Power BI con las cifras del 4T 2024 Sector TV. Actualización del Tablero de Power BI con las cifras del 3T Y 4T 2024 Sector TIC.
1.9 Número de productos estadísticos en el sitio web publicados: En la actualidad, la información producida por el GIT de Estadísticas y Estudios Sectoriales se publica de forma simultánea tanto en el Portal Colombia TIC como en la página del Observatorio Nacional de Tecnologías de la Información y las Comunicaciones.
PROYECTO 2. Fortalecimiento de las Operaciones Estadísticas y los Registros Administrativos del MINTIC
2.1 Contratar personal idóneo para apoyar las actividades estadísticas y demás funciones propias del GIT: Actualmente, el GITEES cuenta con 14 profesionales contratados por prestación de servicios, que atienden de manera transversal las actividades del GIT.
2.3. Realizar auditorías internas anuales a cada una de las operaciones estadísticas del MINTIC: Para el mes de junio se dio inicio a la auditoría interna de la Operación Estadística del Sector Postal, tal como se había programado al inicio de la vigencia.
2.5 Ejecutar las actividades definidas en el Plan de Entrenamiento y capacitación correspondiente a la vigencia: Se han ejecutado las actividades definidas en el Plan de entrenamiento para la vigencia, lo relacionado con la herramienta HECAA y los entrenamientos de la NTC PE 1000:2020.
2.6 Actualizar el diagnóstico de oferta y demanda de información estadística del Ministerio, incluyendo la priorización de necesidades identificadas: Las encuestas fueron enviadas de manera masiva, a los destinatarios relacionados en las diferentes bases de usuarios confirmados,  durante el mes de junio entre los días 18 y 20 del mes, y con fecha de cierre a finales de julio. A partir del cierre de la encuesta se procederá a Caracterización de los usuarios y de las necesidades que se identifiquen en el proceso.
2.8. Difundir piezas de comunicación para promover el conocimiento y uso de la información estadística producida por el MINTIC: 4. Pieza de comunicación difundida a través de correo electronico: Consulte el Boletín trimestral del sector POSTAL - Cifras primer trimestre de 2025</t>
  </si>
  <si>
    <t>N.A</t>
  </si>
  <si>
    <t>Se presenta el avance de acuerdo con lo establecido en el PINEI:
PROYECTO 1: Gestión estratégica de la información sectorial
1.1	Porcentaje de ejecución del proyecto de inversión 'Fortalecimiento de la Información Estadística del Sector TIC Nacional' 
Se realizan reportes mensuales a través de la Plataforma Integrada e Inversión Pública - PIIP del DNP.
1.2	Documentos sectoriales publicados
Se llevó a cabo la publicación y difusión de los documentos sectoriales correspondientes a: Boletín TV 1T 2025 (2) (microdatos y tablero de PowerBI) 5 documentos de boletines postal 2T ( Boletin, ppt, infografia, microdatos y tablero de PowerBI) Indicadores Plan Nacional De Desarrollo Reporte Segundo Trimestre 2025
1.3	Documento estadístico de Uso y Tenencia de TIC con enfoque diferencial e interseccional elaborado
La coordinación del GITEES está revisando la ficha del Estudio de Uso y Tenencia de TIC con enfoque diferencial e interseccional para revisión. El documento incluye responsables, cronograma, metodología y bibliografía, y actualmente cuenta con un avance preliminar en revisión.
1.4	Número de productos estadísticos en el sitio web publicados
De manera paralela, se avanza en la actualización de los Boletines Sectoriales y de la demás documentación generada en el marco de las actividades del GIT de Estadísticas y Estudios Sectoriales
PROYECTO 2: Fortalecimiento de las Operaciones Estadísticas y los Registros Administrativos del MINTIC
2.1 Porcentaje de contratación de personal idóneo ejecutada frente a lo programado
Actualmente se cuenta con 16 contratos de prestación de servicios suscritos asociados al GIT.
2.2 Evaluaciones de las Operaciones estadísticas realizadas.
El contrato entre el DANE y el Ministerio TIC ya inició, en el marco del PECE 2026, que incluyó la Operación Estadística "Información del Sector Postal" para su evaluación de calidad. Se acordó entregar la información el 6 de octubre e iniciar la semana en sitio a finales de mes. La coordinación del GIT de Calidad Estadística del DANE comunicó el grupo evaluador para la validación de posibles conflictos de interés por parte del Ministerio.
2.3 Número de auditorías internas a las operaciones estadísticas realizadas
Durante julio y parte de agosto se cerró la auditoría interna de la operación estadística 'Información del sector Postal' y se inició la auditoría de la operación 'Servicio de Televisión por suscripción y comunitaria'. El informe final ya fue entregado y se construyó el plan de mejoramiento frente a los hallazgos identificados (no conformidades y oportunidades de mejora)
2.5 Porcentaje de actividades del Plan de Entrenamiento y Capacitación ejecutadas frente a las programadas
A la fecha se ha avanzado en el desarrollo de las actividades previstas en el plan de entrenamiento, cumpliendo a cabalidad con las realizadas hasta el momento. Entre ellas se incluyen los cursos adelantados en la plataforma del DANE y la realización de 7 sesiones orientadas a la socialización y apropiación de la Norma Técnica de Calidad del Proceso Estadístico (NTC PE 1000:2020). Las actividades restantes se encuentran programadas para su ejecución en los próximos meses.
2.6 Documento de diagnóstico de oferta y demanda de información estadística con priorización de necesidades actualizado
Se consolidó un directorio de actores y usuarios del Ecosistema de Datos (Ministerio TIC, entidades territoriales, academia, operadores y sector privado) como parte del PINEI y la política de gestión de la información estadística del MIPG. En el ejercicio de consulta realizado entre junio y agosto se recibieron 410 encuestas (65 usuarios internos, 16 academia, 269 operadores, 2 sector privado y 58 entidades territoriales). Los resultados permiten alimentar el directorio y elaborar el documento de demandas de información satisfecha y no satisfecha.
2.8 Número de piezas de comunicación sobre la información estadística del MINTIC divulgadas
Se realizo la difusión por medio de correo masivo sobre: Consulte el Boletín trimestral del sector POSTAL - Cifras segundo trimestre de 2025</t>
  </si>
  <si>
    <t>Se presenta el avance de acuerdo con lo establecido en el PINEI:
PROYECTO 1: Gestión estratégica de la información sectorial
1.1	Porcentaje de ejecución del proyecto de inversión 'Fortalecimiento de la Información Estadística del Sector TIC Nacional' 
Para el cierre de la vigencia, se evidencia el cumplimiento del indicador mediante la realización de reportes mensuales a través de la Plataforma Integrada de Inversión Pública (PIIP) del DNP, los cuales permitieron realizar el seguimiento oportuno y sistemático al avance de las actividades programadas.
1.2	Documentos sectoriales publicados
Se publicaron todos los documentos planeados para la vigencia: Boletín del Sector Postal 3T 2025, Boletín del Sector TV 3T 2025, Brecha Digital 2024, Enfoque Diferencial e Intercesional, Oferta Institucional 2025, NAVEGATIC, TECNOLOGÍA QUE IMPULSA: El Rol de las TIC en la Economía y el Empleo en Colombia, Documento consolidado con las demandas de información Satisfechas y no satisfechas, MAC, Lineamientos - Documentos metodologicos, Registros administrativos y PINEI V3
1.3	Documento estadístico de Uso y Tenencia de TIC con enfoque diferencial e interseccional elaborado
Se elaboro el documento final, el cual incluye el procesamiento de datos, los cálculos efectuados, el análisis de la información y la generación de gráficos, como soporte para la construcción y consolidación de los resultados.
1.4	Número de productos estadísticos en el sitio web publicados
Para la vigencia 2025, se elaboró y consolidó el listado de publicaciones que comprende boletines sectoriales, indicadores, estudios, evaluaciones, infografías y otros productos de información estadística, disponibles en el Observatorio Nacional de Tecnologías de la Información y las Comunicaciones (ONTIC) y en el Portal Colombia TIC. Dicho listado incluye los enlaces de consulta a indicadores del sector TIC, operaciones estadísticas de los sectores TIC, TV y Postal, estudios sectoriales, evaluaciones, temas macro, así como los boletines trimestrales publicados durante la vigencia, constituyéndose en evidencia del cumplimiento del indicador y del cierre de la vigencia.
PROYECTO 2: Fortalecimiento de las Operaciones Estadísticas y los Registros Administrativos del MINTIC
2.1 Porcentaje de contratación de personal idóneo ejecutada frente a lo programado
Se registran doce (12) contratos de prestación de servicios suscritos y ejecutados, asociados al GIT, dando cumplimiento a la contratación de personal idóneo conforme a lo programado
2.2 Evaluaciones de las Operaciones estadísticas realizadas.
Se ejecutaron en su totalidad las actividades previstas en el Plan de Evaluación de la operación estadística del sector Postal, acordadas entre el MinTIC y el DANE. Se realizó la contextualización de la operación y la evaluación en sitio, desarrollada de manera virtual, en la cual se verificó el cumplimiento de las ocho fases del proceso estadístico frente a los requisitos de la Norma Técnica de Calidad del Proceso Estadístico. Como resultado del proceso, y una vez atendidas las observaciones formuladas, el DANE emitió la respuesta final mediante la cual se otorga la certificación a la operación estadística.
2.3 Número de auditorías internas a las operaciones estadísticas realizadas
Durante el mes de octubre, se dio cierre a la auditoría interna de la operación estadística Servicio de Televisión por Suscripción y Comunitaria y se realizó la apertura y cierre de la auditoría a la operación estadística Estadísticas del Sector de las Tecnologías de la Información y las Comunicaciones. Esto corresponde al avance reportado en el desarrollo de las auditorías internas a cada operación estadística para el periodo en referencia.
2.5 Porcentaje de actividades del Plan de Entrenamiento y Capacitación ejecutadas frente a las programadas
Se evidencia el cumplimiento integral del Plan de Entrenamiento y Capacitación, mediante la ejecución efectiva y oportuna de la totalidad de las actividades programadas. Dichas acciones se desarrollaron conforme a lo establecido en el plan, contribuyendo al fortalecimiento de las capacidades técnicas y operativas del equipo, y dando cumplimiento al indicador definido para la vigencia.
2.6 Documento de diagnóstico de oferta y demanda de información estadística con priorización de necesidades actualizado
Se consolidó un directorio de actores y usuarios del Ecosistema de Datos (Ministerio TIC, entidades territoriales, academia, operadores y sector privado) como parte del PINEI y la política de gestión de la información estadística del MIPG. En el ejercicio de consulta realizado entre junio y agosto se recibieron 410 encuestas (65 usuarios internos, 16 academia, 269 operadores, 2 sector privado y 58 entidades territoriales). Los resultados permiten alimentar el directorio y elaborar el documento de demandas de información satisfecha y no satisfecha.
2.7 2.7 Desarrollar e implementar acciones para la adopción y sostenibilidad del Marco de Aseguramiento de la Calidad en las operaciones estadísticas del MINTIC
Se dio cumplimiento a las actividades definidas en el Plan de Implementación y Mantenimiento del Marco de Aseguramiento de la Calidad, mediante la elaboración y consolidación del documento de diagnóstico e implementación, el cual permitió identificar el estado de avance, definir acciones de mejora y asegurar la aplicación de los lineamientos de calidad en los procesos asociados a las operaciones estadísticas, dando cumplimiento al indicador establecido para el periodo.
2.8 Número de piezas de comunicación sobre la información estadística del MINTIC divulgadas
Se divulgaron, conforme a lo programado, las piezas de comunicación sobre la información estadística del MINTIC mediante correos masivos a los grupos de interés. Esta estrategia fortaleció la visibilidad, el acceso y el uso de la información, cumpliendo con el indicador del periodo.</t>
  </si>
  <si>
    <t>https://mintic-my.sharepoint.com/personal/oficinadeplaneacion_mintic_gov_co/_layouts/15/onedrive.aspx?id=%2Fpersonal%2Foficinadeplaneacion%5Fmintic%5Fgov%5Fco%2FDocuments%2FOficina%20Asesora%20de%20Planeaci%C3%B3n%2FGIT%20de%20Estadisticas%20y%20Estudios%20Sectoriales%2FGrupo%2FASPA%2F2025%2FEntregables%20Clarity%202025&amp;viewid=c9284704%2D9892%2D4481%2D9cd1%2D5ee2d9539b52&amp;CT=1767019453347&amp;OR=OWA%2DNT%2DMail&amp;CID=668f083c%2D0efa%2Db647%2D1100%2Dbcc558530a4c&amp;ga=1</t>
  </si>
  <si>
    <r>
      <t xml:space="preserve">Se presenta el avance de acuerdo con lo establecido en el PINEI:
</t>
    </r>
    <r>
      <rPr>
        <b/>
        <sz val="11"/>
        <rFont val="Calibri"/>
        <family val="2"/>
        <scheme val="minor"/>
      </rPr>
      <t>PROYECTO 1: GESTIÓN ESTRATÉGICA DE LA INFORMACIÓN SECTORIAL</t>
    </r>
    <r>
      <rPr>
        <sz val="11"/>
        <rFont val="Calibri"/>
        <family val="2"/>
        <scheme val="minor"/>
      </rPr>
      <t xml:space="preserve">
1.1 Porcentaje de ejecución del proyecto de inversión 'Fortalecimiento de la Información Estadística del Sector TIC Nacional' 
Se cuenta con reporte registrado el 6 de marzo, que evidencia el avance en la ejecución de las iniciativas por parte de las direcciones responsables, a través de la Plataforma Integrada de Inversión Pública (PIIP) del Departamento Nacional de Planeación (DNP).
1.2 Documentos sectoriales publicados
Se realizó la publicación del Boletín Postal correspondiente al 4T de 2025 en los portales de la ONTIC y Colombia TIC.
1.4 Número de productos estadísticos en el sitio web publicados
Se realizó la publicación de los boletines TIC (3T 2025) y Postal y Televisión (4T 2025), así como la actualización de la oferta institucional y demás contenidos, en el Portal Colombia TIC y en la página del Observatorio Nacional de Tecnologías de la Información y las Comunicaciones, donde se dispone de forma simultánea la información producida por el GIT de Estadísticas y Estudios Sectoriales.
</t>
    </r>
    <r>
      <rPr>
        <b/>
        <sz val="11"/>
        <rFont val="Calibri"/>
        <family val="2"/>
        <scheme val="minor"/>
      </rPr>
      <t>PROYECTO 2: Fortalecimiento de las Operaciones Estadísticas y los Registros Administrativos del MINTIC</t>
    </r>
    <r>
      <rPr>
        <sz val="11"/>
        <rFont val="Calibri"/>
        <family val="2"/>
        <scheme val="minor"/>
      </rPr>
      <t xml:space="preserve">
2.1 Porcentaje de contratación de personal idóneo ejecutada frente a lo programado
Se encuentran suscritos y en ejecución 13 contratos de prestación de servicios asociados al GIT.</t>
    </r>
  </si>
  <si>
    <t>https://mintic-my.sharepoint.com/personal/oficinadeplaneacion_mintic_gov_co/_layouts/15/onedrive.aspx?id=%2Fpersonal%2Foficinadeplaneacion%5Fmintic%5Fgov%5Fco%2FDocuments%2FOficina%20Asesora%20de%20Planeaci%C3%B3n%2FGIT%20de%20Estadisticas%20y%20Estudios%20Sectoriales%2FGrupo%2FASPA%2F2026&amp;viewid=c9284704%2D9892%2D4481%2D9cd1%2D5ee2d9539b52&amp;ct=1676907977726&amp;or=OWA%2DNT</t>
  </si>
  <si>
    <t>Oficina Asesora de Planeación y Estudios Sectoriales (GITEES)</t>
  </si>
  <si>
    <t>E2-D5-2000</t>
  </si>
  <si>
    <t>Evaluación de políticas, programas (iniciativas) y/o proyectos, estudios sectoriales</t>
  </si>
  <si>
    <t>Visualizador de la oferta institucional</t>
  </si>
  <si>
    <t>Los expertos se encuentran realizando la recopilación de la información suministrada por las diferentes dependencias. Una vez consolidada, esta información será procesada mediante un modelo de inteligencia de negocios (dashboard), en el cual se integrará de manera organizada y visual la totalidad de la oferta institucional del Ministerio TIC</t>
  </si>
  <si>
    <t>A la fecha, el Observatorio Nacional de Tecnologías de la Información y las Comunicaciones (ONTIC) ha avanzado en la implementación de una metodología periódica para recolectar información sobre la oferta institucional, a través de un repositorio gestionado por la Oficina Asesora de Planeación y Estudios Sectoriales. Las áreas del Ministerio reportan mensualmente sus programas y proyectos, lo que ha fortalecido el seguimiento, análisis e indicadores, y alimenta el Visualizador de la Oferta Institucional del Plan de Estrategia Institucional.
Se cuenta con información actualizada a mayo de 2025, y se espera la siguiente entrega el 10 de julio. La Jefatura de Planeación coordina el proceso mediante comunicaciones mensuales a las áreas responsables. Además, se han desarrollado reuniones con la Oficina de TI para mejorar la presentación y visualización de los datos, estandarizando formatos e insumos destinados al despacho del ministro y al ONTIC. La información se publica en las pestañas de indicadores, oferta institucional y geoportal del sitio web del observatorio, según la periodicidad de los reportes.
ontic.gov.co/ofertainstitucional
ontic.gov.co/indicadores</t>
  </si>
  <si>
    <t>Para este trimestre se gestionó con las áreas del Ministerio la estandarización en la recolección de información de programas y proyectos en ejecución. Como resultado, se consolidó la información con corte a agosto en el repositorio oficial y se publicaron en el ONTIC indicadores de la oferta institucional.</t>
  </si>
  <si>
    <t>Se realizó y dejó en funcionamiento el visualizador de la oferta institucional en el portal del Observatorio Nacional de Tecnologías de la Información y las Comunicaciones (ONTIC), permitiendo la consulta estructurada y actualizada de la información asociada a los programas y proyectos del MINTIC. Esta herramienta fortalece el acceso, la transparencia y el uso de la información, dando cumplimiento al indicador establecido para el periodo.</t>
  </si>
  <si>
    <t>https://mintic-my.sharepoint.com/personal/oficinadeplaneacion_mintic_gov_co/_layouts/15/onedrive.aspx?id=%2Fpersonal%2Foficinadeplaneacion%5Fmintic%5Fgov%5Fco%2FDocuments%2FOficina%20Asesora%20de%20Planeaci%C3%B3n%2FGIT%20de%20Estadisticas%20y%20Estudios%20Sectoriales%2FGrupo%2FASPA%2F2025%2FEntregables%20Clarity%202025%2FP3%2F3%2E1&amp;viewid=c9284704%2D9892%2D4481%2D9cd1%2D5ee2d9539b52&amp;CT=1767019453347&amp;OR=OWA%2DNT%2DMail&amp;CID=668f083c%2D0efa%2Db647%2D1100%2Dbcc558530a4c&amp;ga=1</t>
  </si>
  <si>
    <t>Evaluación de políticas, programas (iniciativas) y/o proyectos, estudios sectoriales realizadas</t>
  </si>
  <si>
    <t>Busca determinar los cambios directos e indirectos generados por el proyecto en relación con sus objetivos y metas, contribuyendo así a la toma de decisiones informadas y la mejora continua de la gestión del Ministerio</t>
  </si>
  <si>
    <t>Sumatoria de evaluaciones realizadas</t>
  </si>
  <si>
    <t>Durante el primer trimestre de 2026 se adelantaron las actividades preparatorias para la evaluación de políticas públicas del MINTIC. En este marco, se gestionó la solicitud de información a las áreas de la entidad (Memorando 262036267) para identificar programas y/o proyectos susceptibles de evaluación.
Se realizaron reuniones con la Dirección de Gobierno Digital, con el fin de recoger lecciones aprendidas del proceso de evaluación de impacto de 2025 e incorporar buenas prácticas. Asimismo, se definieron los criterios técnicos para la priorización y selección de programas, los cuales fueron consolidados en el documento correspondiente.
De igual manera, se desarrollaron mesas de trabajo con los líderes técnicos de los programas reportados, con el propósito de facilitar el acercamiento técnico y la transferencia de conocimiento. Posteriormente, se llevó a cabo el ejercicio de priorización y selección mediante una matriz de ponderación, cuyos resultados fueron socializados con las áreas.
Finalmente, se elaboró el anexo técnico preliminar para la evaluación del programa Talento Tech, el cual fue remitido a revisión jurídica.</t>
  </si>
  <si>
    <t>Oficina Asesora de Planeación y Estudios Sectoriales  (GITEES)</t>
  </si>
  <si>
    <t>Fortalecimiento de las capacidades Institucionales para la Seguridad y Privacidad de la Información</t>
  </si>
  <si>
    <t>Establecer lineamientos y estrategias para fortalecer la confidencialidad, integridad, disponibilidad, autenticidad, privacidad y no repudio de la información que circula en el mapa de operación por procesos de la entidad</t>
  </si>
  <si>
    <t xml:space="preserve">07. Fortalecimiento organizacional y simplificación de procesos. 
12. Seguridad Digital.
15. Gestión del conocimiento y la innovación.
</t>
  </si>
  <si>
    <t>Seguridad y Privacidad de la Informacion</t>
  </si>
  <si>
    <t>Desarrollo de los planes y estrategias de Seguridad y Privacidad de la Información</t>
  </si>
  <si>
    <t>Avance en el cumplimiento de las actividades de los planes y estrategias de Seguridad y Privacidad de la Información</t>
  </si>
  <si>
    <t>(Actividades de los planes y estrategias de seguridad y privacidad de la información ejecutados / Actividades de los planes y estragetgias de seguridad y privacidad de la información programados) X 100</t>
  </si>
  <si>
    <t>Durante el primer trimestre, se llevaron a cabo diversas actividades en el marco del Sistema de Gestión de Seguridad y Privacidad de la Información. En primer lugar, se realizó un seguimiento exhaustivo de la ejecución de las actividades establecidas en el plan operativo, con el fin de garantizar un alto nivel de cumplimiento en todas las áreas relacionadas con la seguridad de la información. En relación con los incidentes reportados a la mesa de servicios, se filtraron mensualmente exclusivamente aquellos que estaban relacionados con la seguridad de la información. Durante este periodo, el indicador correspondiente alcanzó un nivel alto, debido a que estos incidentes fueron gestionados oportunamente según el procedimiento establecido en la entidad, logrando una gestión del 100%. Así mismo, durante el trimestre se remite únicamente una ficha de solicitud de modificación al Plan Anual de Adquisiciones. Por otro lado, es relevante destacar que, se han comprometido $424.148.567 de la iniciativa en cuestión. Igualmente, se menciona que a corte del primer trimestre de 2025 se ha ejecutado un valor de $44.387.234.</t>
  </si>
  <si>
    <t>No</t>
  </si>
  <si>
    <t>Durante el segundo trimestre, se llevaron a cabo diversas actividades en el marco del Sistema de Gestión de Seguridad y Privacidad de la Información. En primer lugar, se realizó un seguimiento exhaustivo de la ejecución de las actividades establecidas en el plan operativo, con el fin de garantizar un alto nivel de cumplimiento en todas las áreas relacionadas con la seguridad de la información. En relación con los incidentes reportados a la mesa de servicios, se filtraron mensualmente exclusivamente aquellos que estaban relacionados con la seguridad de la información. Durante este periodo, el indicador correspondiente alcanzó un nivel alto, debido a que estos incidentes fueron gestionados oportunamente según el procedimiento establecido en la entidad, logrando una gestión del 100%. Así mismo, durante el trimestre se remite únicamente una ficha de solicitud de modificación al Plan Anual de Adquisiciones. Por otro lado, es relevante destacar que, se han comprometido $424.148.567 de la iniciativa en cuestión. Igualmente, se menciona que a corte del 30 junio de 2025 se ha ejecutado un valor de$171.453.134.</t>
  </si>
  <si>
    <t xml:space="preserve">La justificación del retrazo se debe a que la mayoria de actividades e indicadores se cumplen en el segundo semestre de 2025. </t>
  </si>
  <si>
    <t>Durante el tercer trimestre, se llevaron a cabo diversas actividades en el marco del Sistema de Gestión de Seguridad y Privacidad de la Información. En primer lugar, se realizó un seguimiento exhaustivo de la ejecución de las actividades establecidas en el plan operativo, con el fin de garantizar un alto nivel de cumplimiento en todas las áreas relacionadas con la seguridad de la información. En relación con los incidentes reportados a la mesa de servicios, se filtraron mensualmente exclusivamente aquellos que estaban relacionados con la seguridad de la información. Durante este periodo, el indicador correspondiente alcanzó un nivel alto, debido a que estos incidentes fueron gestionados oportunamente según el procedimiento establecido en la entidad, logrando una gestión del 100%. Así mismo, durante el trimestre se remite únicamente una ficha de solicitud de modificación al Plan Anual de Adquisiciones. Por otro lado, es relevante destacar que, se han comprometido $1.616.705.206 de la iniciativa en cuestión. Igualmente, se menciona que a corte del 30 septiembre de 2025 se ha ejecutado un valor de $305.455.634</t>
  </si>
  <si>
    <t>El impacto de los indicadores y actividades proyectadas van a ser ejecutadas durante el 4 trimestre del año 2025, segun nuestra programación.</t>
  </si>
  <si>
    <t>Durante el cuarto trimestre, se llevaron a cabo diversas actividades en el marco del Sistema de Gestión de Seguridad y Privacidad de la Información. En primer lugar, se realizó un seguimiento exhaustivo de la ejecución de las actividades establecidas en el plan operativo, con el fin de garantizar un alto nivel de cumplimiento en todas las áreas relacionadas con la seguridad de la información. En relación con los incidentes reportados a la mesa de servicios, se filtraron mensualmente exclusivamente aquellos que estaban relacionados con la seguridad y privacidad de la información. Durante este periodo, el indicador correspondiente alcanzó un nivel alto, debido a que estos incidentes fueron gestionados oportunamente según el procedimiento establecido en la entidad, logrando una gestión del 100%. 
Ahora bien, durante el trimestre se adelantaron las liberaciones correspondientes a la proporcionalidad de ejecución derivada de la diferencia entre la fecha de inicio proyectada y la fecha de inicio real de algunos contratos de prestación de servicios, por un valor total de $8.993.003. En este sentido, es relevante destacar que se han comprometido $1.676.307.470 de la iniciativa en mención, los cuales fueron ejecutados en su totalidad.</t>
  </si>
  <si>
    <t>En 2025, el Sistema de Gestión de Seguridad y Privacidad de la Información alcanzó un alto nivel de cumplimiento, gestionando oportunamente los incidentes relacionados con seguridad. Se ejecutaron $1.676.307.470 de la iniciativa, incluyendo liberaciones por $8.993.003. Los objetivos operativos y financieros se cumplieron plenamente, fortaleciendo la protección de la información en la organización.</t>
  </si>
  <si>
    <t>Liberaciones correspondientes a la proporcionalidad de ejecución derivada de la diferencia entre la fecha de inicio proyectada y la fecha de inicio real de algunos contratos de prestación de servicios.</t>
  </si>
  <si>
    <t>https://mintic-my.sharepoint.com/:f:/r/personal/spi_mintic_gov_co/Documents/Entregables%20Clarity/2025/2025_E2-D5-3000%20Fortalecimiento%20de%20las%20capacidades%20Institucionales%20para%20SPI?csf=1&amp;web=1&amp;e=2GUQAh</t>
  </si>
  <si>
    <t>programado para reportar en el 4T</t>
  </si>
  <si>
    <t>SPI</t>
  </si>
  <si>
    <t>E2-D5-3000</t>
  </si>
  <si>
    <t>A continuación, se presenta el reporte de avance del plan de estratégico sectorial para el primer trimestre de 2023 a nivel de iniciativas, la información se distribuye de la siguiente manera, teniendo en cuenta que la primera columna es la "A" de izquierda a derecha.
Columna A "Bases PND": Se refiere al curso de acción del sector TIC para remover obstáculos y transformar las condiciones que hagan posible acelerar el crecimiento económico y la equidad de oportunidades correspondiente a las iniciativas dentro del Plan Nacional de Desarrollo, son un factor determinante en el cambio que reclama el país para una sociedad más equitativa, el cierre de brechas, el rol de los jóvenes y las mujeres en la transformación de la sociedad y la definición territorial de las políticas que se necesitan en los municipios, veredas y departamentos y el reconocimiento de la heterogeneidad de organizaciones sociales existentes en el país. 
Columna B "Catalizadores-Componentes PND": Dan cuenta de los principales objetivos, metas y estrategias de orden superior, que posteriormente se desagregarán en componentes sectoriales se definen las líneas estratégicas del Plan Estratégico del sector TIC a saber:
Columna C. "Enfonque": 
1.	Enfoque estratégico: Establece objetivos claros pensados a largo plazo, con el conjunto de acciones necesarias a corto plazo que permitan alcanzarlos, y en Mintic son:
•	Conectividad reducción de la Brecha digital y la Pobreza
•	Ecosistemas de innovacion
•	Educacion Digital
2.	Enfoque Transversal:	
•	Cultura
•	Arquitectura Institucional
•	Relación con los Grupos de Interés
•	Seguimiento Análisis 
•	Liderazgo, Innovación y Gestión del Conocimiento
Columna D. “Línea estratégica / Dimensión MIG”: Conjunto de políticas para la adopción de medidas/Componentes del Modelo Integrado de Gestión que permiten evaluar el  cumplimiento integral de los requisitos establecidos por las normas y políticas vigentes que en materia de desempeño institucional promueve el Estado.
Líneas Estratégicas:
1.- Conectividad reducción de la Brecha digital y la Pobreza: Utilizaremos las distintas
tecnologías disponibles para conectar a todos los colombianos con las oportunidades, reducir la Brecha Digital y recibir en nuestro país la era del 5G. Trabajaremos hombro a hombro con todo el sector para llegar a con internet de calidad a las ciudades y a todos los rincones del país.
2.- Ecosistemas de innovacion :La tecnología debe tener un propósito: generar inclusión, oportunidades, productividad y una relación de confianza y colaboración entre la ciudadanía y el Estado. Fomentaremos los ecosistemas de innovación
como mecanismo para acelerar la transformación digital del sector público y del sector privado. Seremos referentes latinoamericanos en el uso de la Inteligencia Artificial para superar problemáticas sociales del país.
3.- Educacion Digital: Queremos que todos los colombianos tengamos las herramientas para ser exitosos en esta revolución tecnológica. Formaremos habilidades digitales para promover la generación de nuevos empleos y la protección de los empleos actuales. Formaremos el talento que requiere nuestro país para impulsar la transformación digital. La tecnología será la herramienta para acompañar a rectores y docentes en la transformación de la educación. Llevaremos servicios y contenidos pedagógicos innovadores a los maestros, estudiantes y padres de familia. Este será un trabajo en equipo con todo el sector educativo.
1.	Dimensión Arquitectura Institucional
2.	Dimensión Seguimiento, Control y Mejora
3.	Dimensión de Cultura
4.	Dimensión Estrategia
5.	Dimensión Relación con los Grupos de Interés
Columna E “iniciativa”: Define el plan de actuación con el que se logrará el objetivo de la iniciativa.
Columna F "Objetivo Iniciativa": se relacionan las iniciativas del plan estratégico para la vigencia actual, se definen como el componente básico o módulo articulador del esquema de planeación estratégica adoptado por el Ministerio TIC, como cabeza de sector.
Columna G “Política de Gestión y Desempeño Institucional”: Finalidad al que se desea lograr en el desarrollo de la iniciativa.
Columna H "Objetivo de desarrollo Sostenible": Son 17 Objetivos de Desarrollo Sostenible y sus 169 metas son de carácter integrado e indivisible, de alcance mundial y de aplicación universal, tienen en cuenta las diferentes realidades, capacidades y niveles de desarrollo de cada país y respetan sus políticas y prioridades nacionales.
1.	Poner fin a la pobreza en todas sus formas en todo el mundo
2.	Poner fin al hambre, lograr la seguridad alimentaria y la mejora de la nutrición y promover la agricultura sostenible.
3.	Garantizar una vida sana y promover el bienestar para todos en todas las edades
4.	Garantizar una educación inclusiva, equitativa y de calidad y promover oportunidades de aprendizaje durante toda la vida para todos.
5.	Lograr la igualdad entre los géneros y el empoderamiento de todas las mujeres y niñas
6.	Garantizar la disponibilidad de agua y su ordenación sostenible y el saneamiento para todos.
7.	Garantizar el acceso a una energía asequible, segura, sostenible y moderna para todos.
8.	Promover el crecimiento económico sostenido, inclusivo y sostenible, el empleo pleno y productivo y el trabajo decente para todos.
9.	Construir infraestructura resiliente, promover la industrialización inclusiva y sostenible y fomentar la innovación.
10.	Reducir la desigualdad en y entre los países.
11.	Lograr que las ciudades y los asentamientos humanos sean inclusivos, seguros, resilientes y sostenibles.
12.	Garantizar modalidades de consumo y producción sostenibles.
13.	Adoptar medidas urgentes para combatir el cambio climático y sus efectos (tomando nota de los acuerdos celebrados en el foro de la Convención Marco de las Naciones Unidas sobre el Cambio Climático).
14.	Conservar y utilizar en forma sostenible los océanos, los mares y los recursos marinos para el desarrollo sostenible.
15.	Proteger, restablecer y promover el uso sostenible de los ecosistemas terrestres, efectuar una ordenación sostenible de los bosques, luchar contra la desertificación, detener y revertir la degradación de las tierras y poner freno a la pérdida de la diversidad biológica.
16.	Promover sociedades pacíficas e inclusivas para el desarrollo sostenible, facilitar el acceso a la justicia para todos y crear instituciones eficaces, responsables e inclusivas a todos los niveles.
17.	Fortalecer los medios de ejecución y revitalizar la alianza mundial para el desarrollo sostenible.
Columna I:"Proceso MIG": Proceso por el cual la iniciativa se clasifica dentro del Modelo Integrado de Gestión.
Columna J "Apropiación 2023": Se relaciona la ejecución por iniciativa para la vigencia 2023.
Columna K "Ejecución 2023": Se relaciona la ejecución por iniciativa para la vigencia 2023.
Columna L "Apropiación 2024": Se relaciona la ejecución por iniciativa para la vigencia 2024.
Columna M "Apropiación 2025": Se relaciona la ejecución por iniciativa para la vigencia 2025.
Columna N "Apropiación 2026": Se relaciona la ejecución por iniciativa para la vigencia 2026.
Columna O "Proyecto Fuente de Recursos vigencia 2023": Se relaciona el proyecto (ficha) de inversión que aporta recursos al desarrollo de cada iniciativa
Columna P “Producto de la Iniciativa”: Se refiere al resultado puntual del logro al que se quiere llegar
Columna Q "Indicador de la Iniciativa": Se refiere al nombre de cada uno de los indicadores que muestran el cumplimiento de las iniciativas del Plan estratégico.
Columna R "Tipo de Indicador": Forma en que se calculan los avances del indicador con respecto a la meta
-Acumulado: mide el resultado obtenido en una fecha determinada, incluyendo en el cálculo cuatrienal los resultados de los años anteriores.
-Capacidad: Centran la atención entre el punto de partida (línea base) y el punto esperado de llegada (meta)
-Flujo: Miden los logros que se repiten cada año y a lo largo de este, sin que los resultados de este afecten los del año anterior o el siguiente.
-Reducción: Miden los esfuerzos de un sector o entidad por disminuir un valor que se tiene a una fecha determinada.
Columna S "Línea base": Punto de referencia a partir del cual, se puede medir el cambio que genera la intervención pública.
Columna T "Meta 2023": Se refiere a las unidades a entregar asociadas al cumplimiento del indicador para la vigencia 2023.
Columna U "Avance 2023": Se refiere al avance entregado acumulado o sin acumular (dependiendo del tipo de indicador) para la vigencia 2023.
Columna V "Meta 2024": Se refiere a las unidades a entregar asociadas al cumplimiento del indicador para la vigencia 2024.
Columna W "Avance 2024": Se refiere al avance entregado acumulado o sin acumular (dependiendo del tipo de indicador) para la vigencia 2024.
Columna X "Meta 2025": Se refiere a las unidades a entregar asociadas al cumplimiento del indicador para la vigencia 2025.
Columna Y "Avance 2025": Se refiere al avance entregado acumulado o sin acumular (dependiendo del tipo de indicador) para la vigencia 2025.
Columna Z "Meta 2026": Se refiere a las unidades a entregar asociadas al cumplimiento del indicador para la vigencia 2026.
Columna AA "Avance 2026": Se refiere al avance entregado acumulado o sin acumular (dependiendo del tipo de indicador) para la vigencia 2026.
Columna AC "Meta Cuatrienio": Se refiere a las unidades acumuladas a entregar asociadas al cumplimiento del indicador para el cuatrienio.
Columna AD: "Avance Cuatrienio": Se refiere al avance acumulado entregado para el cuatrienio.
Columna AE "Dependencia responsable": Corresponde a la dependencia o entidad asociada al cumplimiento de cada una de las iniciativas del Plan Estratégico</t>
  </si>
  <si>
    <t>PEI 1T</t>
  </si>
  <si>
    <t>Ajustes realizados versión 1.1 – Actualización 31 de marzo de 2023 contra la versión 1.0 publicada el 31 de enero de 2023
Con el fin de que los indicadores del Plan estratégico Institucional_PEI cumplan con los criterios de calidad, desde la Oficina Asesora de Planeación y Estudios sectoriales_OAPES, se realizan las siguientes modificaciones:
•	Dirección de Vigilancia, Inspección y Control, indicador, "Verificaciones de cumplimiento a las obligaciones de los Proveedores de redes y servicios de telecomunicaciones y servicios postales, realizadas". se modifica redacción en el indicador por temas de calidad.
•	Dirección de Vigilancia, Inspección y Control, indicador, "Trámites que impactan la gestión de las actuaciones administrativas, realizados", se modifica redacción en el indicador por temas de calidad
•	Dirección de Infraestructura, indicador, "Cabeceras con redes de transporte de alta velocidad", se ajusta el catalizador por temas de calidad
•	Dirección de Economía Digital, indicador, "Número de ciudadanos con herramientas para el emprendimiento digital", se ajusta el catalizador por temas de calidad
•	Subdirección para la Gestión del Talento Humano, indicador, "Plan Estratégico de Talento Humano realizado y publicado", se ajusta la línea base por temas de calidad
•	Subdirección para la Gestión del Talento Humano, indicador, "Plan de vacantes elaborado y publicado", se ajusta la línea base por temas de calidad
•	Subdirección para la Gestión del Talento Humano, indicador, "Plan Institucional de Capacitación elaborado y publicado", se ajusta la línea base por temas de calidad
•	Subdirección para la Gestión del Talento Humano, indicador, "Plan de Bienestar elaborado y publicado", se ajusta la línea base por temas de calidad
•	Subdirección para la Gestión del Talento Humano, indicador, "Plan de Seguridad y Salud en el Trabajo elaborado y publicado", se ajusta la línea base por temas de calidad
•	Subdirección para la Gestión del Talento Humano, indicador, "Solicitudes de retiro gestionadas", se ajusta la línea base por temas de calidad
•	Subdirección para la Gestión del Talento Humano, indicador, "Porcentaje de avance cuentas por cobrar gestionadas conforme a la nómina recibida por FOPEP", se ajusta la línea base por temas de calidad
•	Subdirección para la Gestión del Talento Humano, indicador, "Porcentaje de avance en la generación de las certificaciones de temas pensionales atendidas, en relación con las recibidas", se ajusta la línea base por temas de calidad
•	Oficina para la Gestión de Ingresos del Fondo, indicador, "Número de informes correspondientes al seguimiento a la cadena de gestión integral del cobro", se modifica la redacción del indicador por temas de calidad
•	Oficina para la Gestión de Ingresos del Fondo, indicador, "Informes de ejecución presupuestal y contractual", se modifica la redacción del, indicador por temas de calidad
•	Subdirección Contractual, indicador, "Porcentaje de avance del PAA" se ajusta la línea base por temas de calidad en el indicador.
•	Oficina internacional, indicador, "Realizar o mantener acuerdos o convenios mediante instrumentos de cooperación internacional con países estratégicos y/o actores internacionales, que  aporten en la ejecución del plan nacional de desarrollo 2022-2026 en materia TIC", se modifica la redacción del indicador, y se ajusta la línea base por temas de calidad
•	Subdirección Administrativa, indicador, "Informe de Fortalecimiento realizado", se modifica la redacción del indicador por temas de calidad
•	Oficina Asesora de Planeación y Estudios Sectoriales, indicador, "cumplimiento del plan de acción", se ajusta línea base por temas de calidad
•	Oficina Asesora de Planeación y Estudios Sectoriales, indicador, "Avance en el desarrollo e implementación de Plataforma Integrada de Planeación y Seguimiento (PIPS)" se ajusta por temas de calidad
•	 Dirección Jurídica, indicador, "Disminución de la probabilidad de pérdida de demandas contra actos administrativos generales" se ajusta la línea base por temas de calidad
•	Dirección Jurídica, indicador, "Aumento en la suscripción de acuerdos de pago“, se ajusta la línea base por temas de calidad
•	“El catalizador Democratización de las TIC”, se cambia por “Superación de privaciones como fundamento de la dignidad humana y condiciones básicas para el bienestar” Dado que este sufrió modificación en el PND (areas: las que apliquen)</t>
  </si>
  <si>
    <t>PEI 2T</t>
  </si>
  <si>
    <r>
      <t>Ajustes realizados versión 1.1 – Actualización 31 de marzo 2023 contra la versión 1.2 publicada el 31 de julio de 2023
Con el fin de que los indicadores del Plan Estratégico Sectorial_PES cumplan con los criterios de calidad, desde la Oficina Asesora de Planeación y estudios sectoriales_OAPES, se realizan las siguientes modificaciones:
* OCI ajuste por calidad se retira el verbo del objetivo uqedando de la siguiente forma "Evaluar el cumplimiento de las metas, actividades y objetivos estratégicos de la entidad, el cumplimiento normativo, así como  a los riesgos institucionales"
* GITEES, se unifican los indicadores del PINEI en uno solo "PORCENTAJE DE AVANCE DEL PINEI"
* JURIDICA se modifica el nombre del indicador y la tipologia del indicador quedando asi: "porcentaje de acuerdos de pago suscritos" y pasando a tipología Stock
*JURIDICA se modifica el nombre del indicador y la tipologia del indicador quedando asi: "porcentaje de avance en la emision de conceptos solicitados  competencia de la 
direccion juridica" y pasando a tipología Stoc
*Direccion de industria y comunicaciones se incluye elm indicador "Comunicaciones relevadas entre personas sordas y oyentes a través del servicio del
Centro de Relevo"
*</t>
    </r>
    <r>
      <rPr>
        <sz val="11"/>
        <rFont val="Calibri"/>
        <family val="2"/>
        <scheme val="minor"/>
      </rPr>
      <t>Direccion de Gobierno Digital: debido a un error involuntario por parte de la direccion, se ajusta a 0% el avance cuantitativo de los indicadores "Índice de gobierno digital en entidades del Orden Territorial " y el "Índice de gobierno digital en entidades del Orden Nacional"</t>
    </r>
    <r>
      <rPr>
        <sz val="11"/>
        <color theme="1"/>
        <rFont val="Calibri"/>
        <family val="2"/>
        <scheme val="minor"/>
      </rPr>
      <t xml:space="preserve">
*Direccion de Gobierno Digital Se modifica el nombre del indicador de "Transformación Digital de las Entidades Públicas del Orden Nacional medido en la variación porcentual del Índice de Gobierno Digital" por "Índice de gobierno digital en entidades del Orden nacional"
*Direccion de Gobierno Digital Se modifica el nombre del indicador de "Transformación Digital de las Entidades Públicas del Orden Territorial medido en la variación porcentual del Índice de Gobierno Digital " por "Índice de gobierno digital en entidades del Orden nacional"
Direccion de gpbierno Digital, se incluye el indicador "Servidores públicos de entidades de orden nacional y territorial que participan en los espacios de transferencia de conocimiento para la generación de competencias"
*Direccion de Gobierno Digital, se incluye el,indicador "Entidades del orden nacional y territorial que aperturen, actualicen o usen los datos abiertos"
*Direccion de Economia Digital SE UNIFICAN LOS DOS INDICADORES ANTERIORES (Número de niños, niñas y adolescentes formados en TI Y Número de adultos formados en habilidades digitales) QUUEDANDO UNO SOLO "Formaciones finalizadas en habilidades digitales" ASIMISMO SE UNIFICA LA MAGNITUD FISICA DE LAS METAS
*GIT Medios publicos se modifica la meta " Estudios e informes de medición de audiencias e impacto de contenidos"pasando de 4 a 5 para la vigenciua 2023
*GIT Medios publicos se modifica la meta "Contenidos convergentes producidos y coproducidos" magnitud fisica pasa de 869 a 907
*OGIF se ajusta la meta "Informes de ejecución presupuestal y contractual !
*OGIF se ajusta la meta "Actualización de la herramienta con los registros recientes de ingresos y gastos del Fondo Único de TIC"
* Los valores de asignacion presupuestal estan en proceso de ajuste en el aplicativo
*se ajustan las lineas estrategicas de acuerdo con las 3 nuevas lineas establecidas
* teniendo en cuenta la version definitiva del plan de desarollo, se ajustan las transformaciones y catalizadores 
</t>
    </r>
  </si>
  <si>
    <t>PEI 3T</t>
  </si>
  <si>
    <t>*Direccion de Economia Digital pasa el indicador "Empresas y/o empresarios que adoptan tecnologías para la transformación digital." a la iniciativa TECNOLOGIA QUE TRANSFORMA
* Medios Publicos, se ajusta la magnitud fisica de la meta "“Contenidos convergentes producidos y coproducidos” 
*DATIC, se ajusta la magnitud fisica de las metas "Formaciones en HabilidadesDigitales" y "Comunicaciones relevadas entre personas sordas y oyentes a través del servicio del Centro de Relevo
*DICOM, se ajusta la magnitud fisica del indicador "Líneas de acción implementadas"
*Direccion Juridica, se ajustan los indicadores "Porcentaje de avance en la emisión de conceptos solicitados competencia de la Dirección Jurídica" y "porcentaje de acuerdos de pago suscritos"
*Direccion de Infraestructura, se modifica la tipologia del indicador "Conexiones a internet fijo en operación"
*OTI, se incluye el indicador "Índice de capacidad en la prestación de servicios de tecnología"
* COLCERT, se incluye el indicador "Número de plataformas o sistemas de información disponibles para la seguridad digital del Estado" y se elimina el indicador "Personas capacitadas para la gestion TI y en seguridad y privacidad de la informacion"</t>
  </si>
  <si>
    <t>OFRTIC: teniendo en cuenta el ejercicio de planeacion estrategica realizado a finales de 2023 y actualizacion de las HV de indicadores se actualizan las metas vigencia 2024 para los indcadores "Número de socializaciones, mesas de trabajo y/o atenciones que tengan por objetivo el fortalecimiento y sensibilización a nivel nacional,  de los grupos con intereses TIC, en la oferta institucional y en los procesos y procedimientos estratégicos del sector." y "Numero de acciones realizadas en el marco de la politica Pública de Comunicaciones de y para los Pueblos Indígenas"
OI: ajuste de nombre de un indicador
DED:AJUSTE DE META DE LA VIGENCIA DEL INDICADOR DE FORMACIONES FINALIZADAS EN
HABILIDADES DIGITALES DEL PLAN ESTRATEGICO SECTORIAL 2022-2026
Se solicita realizar los ajustes en las metas del 2024 al 2026 del proyecto Talento Tech de la iniciativa
“E1-L2-7.000/Desarrollo de habilidades digitales para la vida”, toda vez que el despliegue de la
estrategia se ajustó hacia una modalidad de presencialidad, lo que implica que los operadores destinen
recursos para la adecuación, oferta de espacios, logística y otros factores administrativos para lograr
implementar la estrategia, haciendo que las metas proyectadas de 2024 a 2026 para el beneficio se
vean impactadas hacia un menor número de personas del que se había proyectado inicialmente con
una modalidad virtual.
De acuerdo con el ajuste de las metas del proyecto Talento Tech que aporta directamente al
cumplimiento de meta del indicador Formaciones finalizadas en habilidades digitales y que hace parte
del Plan Estratégico Sectorial e Institucional 2022-2026, se solicita actualizar la meta de 2024 a 2026 y
la meta cuatrienio a 582.220 formaciones.</t>
  </si>
  <si>
    <t>*DGD: se ajusta el ppto modificación del valor asignado a la
iniciativa “E1-L2-1000 TRANSFORMACIÓN DIGITAL PARA LA PRODUCTIVIDAD DEL ESTADO A TRAVÉS DE LA
POLÍTICA DE GOBIERNO DIGITAL”, en el Plan Estratégico Institucional (PEI) cuyos recursos se derivan la ficha de inversión: “Fortalecimiento de las tecnologías de la información y las comunicaciones en las entidades del estado para la transformación digital del sector público a nivel nacional” a cargo de la Dirección de Gobierno Digital; al proyecto de la ficha de inversión “Servicio de asistencia, capacitación y apoyo para el uso y apropiación de las tic, con enfoque diferencial y en beneficio de la comunidad para participar en la economía digital. Nacional” buscando responder a las acciones necesarias para robustecer las estrategias de la Dirección de Apropiación de TIC en el marco de la formación del programa CiberPaz, así como la cantidad de personas para el seguimiento, asesoramiento y control sobre programas que tienen impacto en la población colombiana, pasando de un valor total actual de $ 210.611.190.272 a un valor total ajustado de $ 206.611.190.272 
*DGD: De conformidad con el asunto referenciado, procedo a solicitar comedidamente la modificación del indicador 1.13.
Servidores públicos de entidades de orden nacional y territorial que participan en los espacios de transferencia
de conocimiento para la generación de competencias (PES) a cargo de la Dirección de Gobierno Digital; POR  Número de participantes en espacios de transferencia de conocimiento para la generación de competencias digitales (PES); lo anterior
debido a que por temas de calidad de la información se requiere relacionar los resultados de los esfuerzos articulados no
solo con servidores públicos, sino también con los demás actores de la Política de Gobierno Digital.
*MP:De conformidad con el asunto referenciado, se ha realizado un traslado presupuestal por valor de
$12.718.412.270 el cual pretende financiar el proyecto “Renovación Tecnológica – Actualización cabeceras
satelitales de los canales de televisión y radio pública nacional, y canales de televisión regional” el cual
consiste en realizar la reposición de los sistemas de codificación, multiplexación, modulación, amplificación
y generación de tramas T2MI de las cabeceras satelitales a cargo de RTVC.
Por esta razón procedo a solicitar comedidamente la modificación del valor asignado a la iniciativa
“Fortalecimiento integral de los operadores públicos del servicio de televisión nacional”, en el Plan Estratégico
Institucional (PEI) y Sectorial (PES), cuyos recursos se derivan la ficha de inversión: BPIN 202300000000011/
Fortalecimiento integral de los operadores públicos del servicio de televisión nacional a cargo del GIT de
Fortalecimiento al Sistema de Medios Públicos; pasando de un valor total actual de $318.042.858.314 a un valor
total ajustado de $330.761.270.584.
*“Servicio de medición de audiencias e impacto de los contenidos” actualmente tiene meta 3 estudios
de audiencias realizados y esta debe pasar a 4. El producto “Servicio de educación informal en temas
relacionados con el modelo de convergencia de la televisión pública” actualmente tiene meta 130 capacitaciones
realizadas y esta debe pasar a 170. El producto “Servicio de producción y/o coproducción de contenidos
convergentes” actualmente tiene meta 988 contenidos multiplataforma y esta debe pasar a 1.221.
Las razones por las cuales se da el aumento en las metas son gracias a la financiación de la encuesta TDT
(Televisión Digital Terrestre) que se desarrolla dentro del producto de medición de audiencias. Por otra parte, el
producto de educación informal cuenta con más presupuesto y una estrategia de socialización y pedagogía para
recepción de la Televisión Digital con una mayor penetración. Finalmente, el producto de producción y/o
coproducción de contenidos destinó más recursos a la convocatoria Abre Cámara la cual entregará más
incentivos al igual que la convocatoria de emisoras comunitarias.
DVIC: Se ajusta la meta de los indicadores “Realizar las verificaciones, bajo el enfoque de riesgo a los PRST y Operadores Postales, conforme a la planeación establecida” y “Realizar los trámites que impactan la gestión de las actuaciones administrativas”
*SE AJUSTA PPTO POR ADICION E INCREMENTO De conformidad con el traslado presupuestal efectuado por la ficha de inversión “Desarrollo Masificación
Acceso a Internet Nacional” a la ficha de inversión “Transformación del modelo de Vigilancia, Inspección y
Control del sector TIC, a nivel Nacional” por valor de DIEZ MIL QUINIENTOS MILLONES DE PESOS
($10.500.000.000) MCTE, de manera atenta me permito solicitar la modificación de valor asignado a la
iniciativa SUPERVISIÓN INTELIGENTE E1-L1-1000, cuyo valor actual es de VEINTITRES MIL DOSCIENTOS
NOVENTA Y OCHO MILLONES DOSCIENTOS OCHO MIL DOSCIENTOS OCHENTA Y SEIS PESOS
($23.298.208.286) MCTE, pasando a un valor total de TREINTA Y TRES MIL SETECIENTOS NOVENTA Y
OCHO MILLONES DOCIENTOS OCHO MIL DOSCIENTOS OCHENTA Y SEIS PESO ($33.798.208.286)
MCT DE META DE INDICADOR Sumado a lo anterior, se solicita hacer la modificación del indicador Realizar los trámites que impactan la
gestión de las actuaciones administrativas
*traslado de indicador "Desarrollar Acciones de Promoción y Prevención" entre iniciativas
DATIC: Se solicita ajustar las metas de las vigencias 2024 a 2026 en el indicador "Formaciones en habilidades digitales", distribución que se ajusta al
cumplimiento de la meta general dentro de Plan Nacional de Desarrollo de Formaciones Finalizadas en
Habilidades Digitales, el cual se encuentra a cargo del Viceministerio de Transformación Digital.
*se ajusta la tipologia del indicador pasando a "capacidad" al ajustar la tipologia de acumulado a capacidad, se tiene en cuenta la linea base por lo tanto la programacion cuatrienio inicial seria   de 2.160.000 mas la linea base 2.071.846, para un total de meta cuatrienio de  4.231.846
*Se solicita ajustar las metas de las vigencias 2024 y 2025 en este indicador, y con ello la del cuatrienio presidencial. Todo esto con el fin de que la Dirección de Apropiación de TIC asuma la meta de 200.000 personas sensibilizadas en el cuatrienio que antes estaban a cargo de COLCERT. Así las cosas, para el caso del 2024, se trasladaron recursos adicionales a esta dependencia por parte de la Dirección de Gobierno Digital, por valor de $3.500.000.000 de pesos, con el fin de incrementar en 100.000 la meta 2024. Se adjunta como evidencia la solicitud de traslado que se fue aprobada por el Departamento Nacional de Planeación el pasado mes de marzo de la vigencia en curso. se ajusta por temas de calidad el objetivo, pasando de "1, 2, 3 X TIC, desde un
enfoque de salud mental,brinda herramientas para promover el uso seguro y responsable de las TIC y para prevenir los riesgos y delitos en Internet." a Brindar herramientas para promover el Uso Seguro y Responsable de las TIC, con el fin de prevenir los riesgos y delitos en Internet. Se ajusta el ppro pasando de 8.824.700.000 a 12.824.700.000
DED: Se requiere disminuir el aporte a la meta del indicador "Formaciones finalizadas en habilidades digitales", ya que el programa sociedad digital, que se está desarrollando
sin recursos, requiere de la firma de memorandos de entendimiento, que dependen de la voluntad de las
partes. Esto conlleva a nueva distribución de la meta a nivel viceministerio y la asignación de la Dirección
de Economía Digital pasa de estar en 582.220 para el cuatrienio, a estar en 576.800.
*al ajustar la tipologia de acumulado a capacidad, se tiene en cuenta la linea base por lo tanto la programacion cuatrienio inicial seria   de 2.160.000 mas la linea base 2.071.846, para un total de meta cuatrienio de  4.231.846
COLCERT: se ajusta el presupuesto de la iniciativa pasando de $ 15.000.000.000 a $ 1.009.800.000, asimismo se realizarán capacitaciones y
sensibilizaciones en habilidades y seguridad digital, vinculados a la meta del Plan Nacional de Desarrollo,
tal y como se prevé en la iniciativa E1-L2-4000 Cultura de seguridad digital para prevención y preparación
del estado colombiano. No obstante, este proyecto beneficia a 3.000 personas formadas y 11.000
personas sensibilizadas en seguridad digital personas sensibilizadas en seguridad digital.  se reduzca la meta debido a que de acuerdo con el presupuesto y los proyectos previstos por el GIT de COLCERT no es posible llevar a cabo el cumplimiento total de las 7.800 personas formadas previstas para la vigencia 2024. Finalmente, se aclara que la meta de las 4.800 personas quedará en cabeza y gestión del Viceministerio de Transformación Digital. SE PASA EL INDICADOR "Documentos desarrollados como habilitadores en la implementación de la Política de Seguridad Digital" DE LA INICIATIVA E1-L2-3000 A LA E1-L2-4000
OFICINA INTERNACIINAL: SE AJUSTA EL NOMBRE DEL INDICADOR (Con el fin de mejorar y optimizar el indicador asociado del PES_PEI 2024 de la Oficina Internacional y de la
Iniciativa “E2-D3-3000 Fortalecimiento en la gestión internacional, según las necesidades del MINTIC”, me permito solicitar de manera cordial y formal el cambio de nombre del indicador “Realizar y/o mantener alianzas e instrumentos de cooperación con cuatro (4) países estratégicos y/o actores internacionales, anualmente, que contribuyan a la ejecución del Plan Nacional de Desarrollo 2022- 2026 en materia TIC”. por: “Establecer y mantener alianzas e instrumentos de cooperación con países estratégicos, organismos internacionales y/o empresas del sector tecnológico anualmente, con el fin de contribuir a la ejecución del Plan Nacional de Desarrollo 2022-2026 en el ámbito de las TIC”.)
FOMENTO REGIONAL: se crean los indicadores "Número de herramientas formativas para el auto-aprendizaje en competencias digitales y apropiación de tecnologías de la información y las comunicaciones" y "Número de colaboratorios especializados en medios digitales instalados"</t>
  </si>
  <si>
    <t>PEI 3T:
DICOM: Se ajusta el presupuesto de las iniciativas “E1-L1-7000 Fortalecimiento del sector TIC y Postal” pasando de $22.314.438.981 a $20.314.438.981 y “E1-L2-5000 Fortalecimiento de la radio pública nacional”, pasando de  debido a un traslado presupuestal aprobado por el Departamento Nacional de Planeación, las
cuales actualmente en Plan Estratégico Sectorial y Plan de Acción pasando de $6.119.330.472 a $8.119.330.472
MP: Se Actualiza el PES_PEI 2024 del GIT de Fortalecimiento al Sistema de Medios Públicos en la iniciativa “E1-L2-6000 “Fortalecimiento integral de los operadores públicos del servicio de televisión nacional”, debido a traslado presupuestal por valor de $55.000.000.000 el cual pretende financiardos frentes importantes para la televisión pública, los cuales son el fortalecimiento de la infraestructura física y tecnológica, y la producción de contenidos de interés nacional con impacto internacional.para lo,cual se modifica el valor asignado a la iniciativa
“Fortalecimiento integral de los operadores públicos del servicio de televisión nacional”, en el Plan Estratégico
Institucional (PEI) y Sectorial (PES), cuyos recursos se derivan de la ficha de inversión: BPIN 202300000000011/
Fortalecimiento integral de los operadores públicos del servicio de televisión nacional a cargo del GIT de
Fortalecimiento al Sistema de Medios Públicos; pasando de un valor total actual de $330.761.270.584 a un valor
total ajustado de $385.761.270.584
DIRECCION DE INFRAESTRUCTURA: teniendo en cuenta que durante el mes de junio de 2024 el Ministerio Hacienda y Crédito Público aprobó el traslado presupuestal entre las fichas de inversión “Ampliación Programa de Telecomunicaciones Sociales Nacional” y “Fortalecimiento integral de los operadores públicos del servicio
de televisión nacional” por un valor de $55.000.000.000, dando como resultado una reducción en la apropiación de la ficha de inversión de Ampliación Programa de Telecomunicaciones Sociales Nacional, por lo que se procede a solicitar comedidamente la modificación del valor de esta iniciativa pasando de un valor de $283.906.651.498 a $228.906.651.498
FOMENTO REGIONAL: actualización del presupuesto, y creación de 3  productos con sus respectivos indicadores en la iniciativa “Fortalecimiento de capacidades de los grupos con interés en temas TIC del país, orientado hacia el cierre de brecha digital regional.” en el Plan Estratégico Institucional pasando de un valor de $ 6.212.232.791 a $ 26.445.953.566:  producto "Herramienta formativa para el auto-aprendizaje en competencias digitales y apropiación de tecnologías de la información y las comunicaciones" cuya meta es "Número de
herramientas formativas para el auto-aprendizaje en competencias digitales y apropiación de tecnologías de la información y las comunicaciones"; producto "Co-laboratorios
especializados en medios digitales"cuya meta es "Número de colaboratorios especializados en medios digitales" ; producto "Actas de caracterizaciones para la implementación de la iniciativa CDC - Comunidades de Conectividad y/o proyectos de última milla en todo el territorio nacional" meta "Número de caracterizaciones para la implementación de la iniciativa CDC -
Comunidades de Conectividad y/o proyectos de última milla en todo el territorio nacional.
COLCERT: ajuste en el plan estratégico sectorial y se realizó la actualización del presupuesto de las iniciativas E1-L2-3000/Capacidades para la resiliencia en Seguridad Digital pasando de $ 18.490.200.000,00 a $ 18.475.011.000 y E1-L2-4000 Cultura de seguridad digital para prevención y preparación del estado colombiano pasando de $ 1.009.800.000 a $ 1.024.989.000
SPI:  actualizar el valor total de la iniciativa "FORTALECIMIENTO DE LAS CAPACIDADES INSTITUCIONALES PARA LA SEGURIDAD Y PRIVACIDAD DE LA INFORMACIÓN. E2-D5-
3000" dado a la redistribución de recursos por la eliminación de actividades del proyecto, tendrá una nueva distribución presupuestal. El presupuesto asignado originalmente de $2.481.012.000,00 se ha modificado a $2.391.012.000,00 Esta actualización ha sido realizada con el fin de optimizar los recursos y garantizar una correcta ejecución del proyecto.
GTO: ajuste en el ppto de  las iniciativas iniciativa E2-D5-1000 Fortalecimiento de las Capacidades Institucionales para Generar Valor Público pasando de $ 444.192.000 a  $413.490.274 y
la iniciativa y E2-D3-1000 FORTALECIMIENTO DE LOS MECANISMOS QUE GENEREN CONFIANZA EN LA INSTITUCIONALIDAD Y PERMITEN LA LUCHA CONTRA LA CORRUPCIÓN pasando de $8.004.538.182 a $ 8.907.419.776
DVIC: Por Traslado presupuestal se ajusta presuouesto de la iniciativa E1-L1-1000_ Supervisión Inteligente pasando a $ 22.370.105.598 y la inciativa E1-L1-6000 Acercamiento al usuario y mitigación de incumplimientos de las empresas del sector  pasando a $ 100.552.000
APELACIONES : Se ajusta el ppto de la iniciativa E1-L1-8000 Control integral de las decisiones en segunda instancia en los servicios de comunicaciones (móvil/ no móvil), postal, radiodifusión sonora y televisión. pasando a $ 320.744.180
SUBD FINANCIERA: Se ajusta el ppto de la iniciativa E2-D2-4000_Gestión Adecuada de los Recursos Fondo Único de TIC, pasando a $2.671.396.790
OFICINA INTERNACIONAL:Se ajusta el ppto de la iniciativa E2-D3-3000 Fortalecimiento en la gestión internacional, según las necesidadeS que tengan de MINTIC pasando a $ 1.365.755.932
* EN CUMPLIMIENTO DEL HALLAZGO 14 SE INCLUYEN LOS INDICADORES (en las iniciativas que aplique): "Personas Sensibilizadas en hábitos de seguridad digital"; "ESTUDIANTES BENEFICIADOS EN PENSAMIENTO COMPUTACIONAL",  "Beneficiarios de los trámites y servicios prestados para el fortalecimiento del sector tic y postal", "Personas beneficiadas con Estímulos entregados a través de convocatorias" y se ajustan los siguientes " Hogares Conectados a internet fijo en operación",  "Número de participantes en espacios de transferencia de conocimiento para la generación de competencias digitales (PES)s"</t>
  </si>
  <si>
    <t>PES 4T</t>
  </si>
  <si>
    <t>* DED: redistribución y aumento de la meta del indicador Formaciones finalizadas en habilidades
digitales de la iniciativa E1-L3-5000/Desarrollo de habilidades digitales para la vida
*DICOM: ajustar el presupuesto
de la iniciativa “E1-L1-7000 Fortalecimiento del sector TIC y Postal”, debido a la reducción presupuestal
indicada en los Decretos 1522 y 1523 del 18 de diciembre de 2024
*DGD: modificación del valor asignado a la
iniciativa “E1-L2-1000 TRANSFORMACIÓN DIGITAL PARA LA PRODUCTIVIDAD DEL ESTADO A TRAVÉS DE LA
POLÍTICA DE GOBIERNO DIGITAL”, en el Plan Estratégico Institucional (PEI) y en Plan Estratégico Sectorial (PES) cuyos
recursos se derivan la ficha de inversión: “202300000000132- Fortalecimiento de las tecnologías de la información y las
comunicaciones en las entidades del estado para la transformación digital del sector público a nivel nacional” a cargo de
la Dirección de Gobierno Digital; debido a la reducción de recursos bloqueados mediante el Decreto 1522 del 18 de
diciembre 2024 “Por el cual se reducen unas apropiaciones en el Presupuesto General de la Nación de la vigencia fiscal
de 2024 y se dictan otras disposiciones”
*CPE: actualización de metas en PES_PEI 2024; teniendo en cuenta el aumento en la adquisición de numero de equipos y laboratorios. iniciativa: Facilitar el acceso y uso de las tecnologías de la información y las comunicaciones en todo el territorio nacional
*MP: ajustar la meta del producto Servicio de producción y/o coproducción de contenidos convergentes, la cual actualmente se encuentra en 1225 y debe aumentar a 1227. El motivo del ajuste se debe a la optimización de los recursos sobrantes de un proceso de selección abreviada realizado en otro proyecto de la misma iniciativa.</t>
  </si>
  <si>
    <t>ACTUALIZACION PEI 2025</t>
  </si>
  <si>
    <t>*DICOM: Dado que RTVC, reintegró el capital no ejecutado por valor de $ 6.119.330.472, informado
mediante Radicado 241107734 del 19 de diciembre de 2024. Así las cosas, para el 2025 se cuenta con los
recursos asignados a la ficha de inversión por valor de $ 11.687.204.340, se ajusta
la meta de 2025 del indicador “230100800 Estaciones terrenas en funcionamiento” a 4, lo anterior
para cumplir con el rezago de 2024, se ajusta la meta 2025 del indicador "Líneas de acción implementadas" pasando de 0 a 3 2025 y 9 total cuatrienio
*DVIC: Modificación en el nombre de los indicadores
E1-L1-1000 Supervisión Inteligente y E1-L1-6000 Acercamiento al usuario y mitigación de
incumplimientos de la empresa del sector, atendiendo a temas de calidad; Asociar el indicador Acciones desarrolladas de promoción y prevención a la iniciativa E1-L1-6000
Acercamiento al usuario y mitigación de incumplimientos de la empresa del sector, tanto en el PES
como en el Plan de Acción, con el fin de guardar relación con los proyectos de esta iniciativa.
*MP: ajuste meta indicadores 2025 y por ende cuatrienio
*APELACIONES: se ajustan nombre del producto, nombre del indicador y se complementa la formula del indicador</t>
  </si>
  <si>
    <t>PEI 1T 2025</t>
  </si>
  <si>
    <t>DICOM: reintegró el capital no ejecutado por valor de $ 6.119.330.472, informado
mediante Radicado 241107734 del 19 de diciembre de 2024. Así las cosas, para el 2025 se cuenta con los
recursos asignados a la ficha de inversión por valor de $ 11.687.204.340, comedidamente solicitamos
ajustar la meta de 2025 del indicador “230100800 Estaciones terrenas en funcionamiento” a 4. ajustar en la iniciativa E1-
L1-7000 Fortalecimiento del sector TIC y Postal, el siguiente producto relacionado con los beneficiarios de
los trámites y servicios prestados para el fortalecimiento del sector tic y postal
DGD: modificación del valor asignado a la iniciativa “E1-L2-1000 TRANSFORMACIÓN DIGITAL PARA LA PRODUCTIVIDAD
DEL ESTADO A TRAVÉS DE LA POLÍTICA DE GOBIERNO DIGITAL” para la vigencia 2025 en el Plan Estratégico
Institucional (PEI) y en Plan Estratégico Sectorial (PES) cuyos recursos se derivan la ficha de inversión
“202300000000132- Fortalecimiento de las tecnologías de la información y las comunicaciones en las entidades del
estado para la transformación digital del sector público a nivel nacional”; debido a la apropiación vigente para 2025.
MP: actualizar las metas del PES_PEI 2025 del GIT de Fortalecimiento
al Sistema de Medios Públicos en la iniciativa “E1-L2-11000 Fortalecimiento del Modelo Convergente de la
Televisión Pública Regional y Nacional”
COLCERT: De acuerdo con los cambios financieros previstos se solicita ajustar las metas</t>
  </si>
  <si>
    <t>PEI 2T 2025</t>
  </si>
  <si>
    <t>MP: Las emisoras comunitarias son un actor fundamental en la transformación de los territorios, en la construcción
del tejido social y un medio de comunicación local que estructura procesos de identidad cultural, pues les
corresponde informar, visibilizar y narrar las realidades locales que no tienen una voz en la radio comercial. Con
el fin de apoyar el trabajo de las radios comunitarias en las regiones a través de la formación, producción y
circulación de proyectos sonoros, se lanzó en 2023 la convocatoria Territorios al Aire, y en 2024 presentó una
participación del 45% equivalente 317 emisoras de un total de 700 que cuentan con licencia otorgadas por
MinTIC.
El presupuesto priorizado para el desarrollo de las convocatorias Abre Cámara y Territorios al Aire, se estimó
en $18.000.000.000 quedando un disponible de $2.915.873.301, de los cuales se pretende mover $100.000.000
a la actividad “Monitorear el consumo audiovisual de contenidos realizados por operadores públicos del servicio
de televisión” y $2.815.873.301 a la actividad “Coproducir contenido convergente”.
Con respecto a la proyección inicial, la nueva priorización del recurso proyectó un mayor presupuesto para la
convocatoria “Territorios al Aire” $3.000 millones, impactando positivamente en la producción de contenidos
sonoros.Es por esto que se solicita ajustar la meta del indicador Contenidos convergentes producidos y coproducidos
que hace parte de la iniciativa E1-L2-11000_Fortalecimiento del Modelo Convergente de la Televisión Pública
Regional y Nacional.
INFRAESTRUCTURA: METAS: La relacionada con la iniciativa E1-L1-2000, indicador: “Municipios/Áreas no Municipalizadas (AMN) en
operación Proyecto Alta Velocidad”, pasan de 47 a 37, dado que el contratista presenta una situación
administrativa que afecta la continuidad del cumplimiento de la meta.
- La relacionada con la iniciativa E1-L1-3000, indicador “sumatoria de accesos a Internet en Hogares en
operación” pasaría a 300.874.
- La relacionada con la iniciativa E1-L1-4000, indicador: “soluciones de acceso comunitario a internet”
pasaría a 4.336.</t>
  </si>
  <si>
    <t>PEI 3T_2025:
GTO: Teniendo en cuenta los temas tratados en el Comité MIG No. 91 que se llevo a cabo el 3 de julio, se solicita la modificación del valor asignado a la iniciativa E2-D5-1000 “Fortalecimiento de las Capacidades
Institucionales para generar Valor Público” en el PES-PEI
SGTH: De conformidad con el asunto referenciado y atendiendo a los puntos tratados en el Comité MIG No. 91, procedo
a solicitar comedidamente la modificación del valor asignado a la iniciativa E2-D1-1000 “Gestión adecuada del
talento humano dentro del ciclo de vida del servidor público para cumplimiento de las metas establecidas de la
entidad.”, en el Plan Estratégico Institucional (PEI) cuyos recursos se derivan la ficha de inversión: C-2399-0400-
10/ Fortalecimiento y apropiación del modelo de gestión institucional del ministerio tic Bogotá a cargo de la
OAPES; pasando de un valor total de $1.437.998.027a un valor total de $ 1.913.198.027
DGD:Una vez validados los recursos necesarios para cada proyecto y con el fin mejorar la eficiencia
de los recursos de las iniciativas de la Dirección de Economía Digital, se solicita ajusteb presupuestal en sis iniciativas
FOMENTO REGIONAL: solicitud de ajuste del presupuesto, creación de un indicador, meta, producto
y eliminación de un indicador, producto y meta en la iniciativa E2-D3-4000 “Fortalecimiento de capacidades de los
grupos con interés en temas TIC del país, orientado hacia el cierre de brecha digital regional.” en el Plan Estratégico
Institucional vigencia 2025, toda vez que, en cumplimiento a las metas y objetivos de la Oficina de Fomento Regional, se
requiere
DGD:solicitud de cambio gestionada y aprobada en
comité MIG #91. Por valor de $1.597.190.568,0 que será financiado por la Oficina de Planeación y Estudios
Sectoriales del MinTIC, a través de su Grupo Interno de Trabajo de Estadísticas y Estudios Sectoriales,
dado que se alinea directamente con su misión de producir conocimiento estratégico y soportar la
formulación y evaluación de políticas públicas sectoriales. Y los resultados de esta evaluación serán
fundamentales para mejorar el Índice de Gobierno Digital, indicador clave que mide el grado de adopción y
madurez digital de las entidades públicas en todo el país.
GITEES:Financiamiento a la iniciativa E1-L2-1000/Transformación Digital para la Productividad del Estado a
través de la Política de Gobierno Digital de la Dirección de Gobierno Digital por valor de $
1.597.190.568 para la generación del producto Evaluación Política de Gobierno Digital.
2. Financiamiento a la iniciativa E1-L3-5000/Desarrollo de habilidades digitales para la vida por valor
de $ 502.332.903 para la generación del producto Brecha de talento y empleo digital.
3. Financiamiento a la iniciativa E1-L3-3000/Apropiación TIC para el Cambio por valor de
$1.250.000.000 para la generación del producto Misión de Transformación Digital.
4. Financiamiento a la iniciativa E1-L2-11000 Fortalecimiento del modelo convergente de la televisión
pública regional y nacional por valor de $ 880.000.000 para la generación del producto Medición de
audiencias
JURIDICA: cambio de apropiación en el Plan Estratégico Sectorial PES en la iniciativa 2025-E2-
D3-6000 denominada “Gestión Jurídica Integral para el cumplimiento de objetivos y funciones del MINTIC/Fondo
Único de TIC”
SPI: aprobado en Comité MIG #91, del pasado 03/07/2025, vemos la necesidad de realizar la
presente solicitud de cambio de presupuesto total asignado a la iniciativa. En particular, esta solicitud se
presenta para la iniciativa 2025_E2-D5-3000 en la cual son requeridos $14.880.846 para garantizar las
adiciones de los contratos de prestación de servicios que componen la iniciativa, con base en las necesidades
actuales de contratación que presenta el GIT de seguridad y privacidad de la información.
El presupuesto asignado originalmente es de $1.644.494.960,00 y se ha modificado a $1.659.375.806,00. Los
cuales son financiados a través de la ficha de inversión Modernización de la Gestión Institucional del Ministerio
TIC Bogotá. Asimismo se ajusta el reporte cuantitativo del "2T" por error involuntario del area en la digitacion del dato
OGIF: solicito el cambio de apropiación en el Plan Estratégico Sectorial PES en la iniciativa E2-D2-
2000, denominada “Programación y seguimiento a la ejecución de los ingresos y gastos en materia
presupuestal y contractual del Fondo Único de TIC”:
COLCERT: Ajuste en el ppto de las iniciativas y sus metas
DATIC: comité MIG N°92 se reciben $ 103.269.600 del programa Ciberpaz Formaciones
y $ 33.259.127 del programa Signos en RED de la iniciativa E1-L3-3000 Apropiación Tic para el cambio para la
iniciativa E1-L3-4000/Internet Seguro y Responsable</t>
  </si>
  <si>
    <t>PES 4T_2025:
Se realizaron ajustes presupuestales acorde al decreto de reduccion</t>
  </si>
  <si>
    <t>PES 1T 2026
Se realiza el seguimiento a indocadores y metas acorde con las programaciones establecidas en la prpgramacion 2026
* Con radicado No. 262055118, mediante el cual se solicita la modificación de la meta del indicador “Verificaciones realizadas bajo el enfoque de riesgo a los PRST y Operadores Postales”, asociado al Plan Estratégico Institucional y Sectorial – PES-PEI 2026 de la Dirección de Vigilancia, Inspección y Control quedadndo para 2026 en 4311
*Con radicado No. 262058307, se solicita la modificación del presupuesto de apropiación de las iniciativas 2026_E2-D3-1000 y 2026_E2-D5-1000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</si>
</sst>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quot;$&quot;* #,##0.00_);_(&quot;$&quot;* \(#,##0.00\);_(&quot;$&quot;* &quot;-&quot;??_);_(@_)"/>
    <numFmt numFmtId="165" formatCode="_-&quot;$&quot;\ * #,##0.00_-;\-&quot;$&quot;\ * #,##0.00_-;_-&quot;$&quot;\ * &quot;-&quot;_-;_-@_-"/>
    <numFmt numFmtId="166" formatCode="_-&quot;$&quot;* #,##0_-;\-&quot;$&quot;* #,##0_-;_-&quot;$&quot;* &quot;-&quot;_-;_-@_-"/>
    <numFmt numFmtId="167" formatCode="&quot;$&quot;#,##0"/>
    <numFmt numFmtId="168" formatCode="&quot;$&quot;\ #,##0.00"/>
    <numFmt numFmtId="169" formatCode="0.0%"/>
    <numFmt numFmtId="170" formatCode="&quot;$&quot;#,##0.00"/>
    <numFmt numFmtId="171" formatCode="&quot;$&quot;#,##0_);[Red]\(&quot;$&quot;#,##0\)"/>
    <numFmt numFmtId="172" formatCode="#,##0.0"/>
    <numFmt numFmtId="173" formatCode="&quot;$&quot;\ #,##0"/>
    <numFmt numFmtId="174" formatCode="_-[$$-240A]\ * #,##0.00_-;\-[$$-240A]\ * #,##0.00_-;_-[$$-240A]\ * &quot;-&quot;??_-;_-@_-"/>
  </numFmts>
  <fonts count="41">
    <font>
      <sz val="11"/>
      <color theme="1"/>
      <name val="Calibri"/>
      <family val="2"/>
      <scheme val="minor"/>
    </font>
    <font>
      <sz val="11"/>
      <color theme="1"/>
      <name val="Calibri"/>
      <family val="2"/>
      <scheme val="minor"/>
    </font>
    <font>
      <b/>
      <sz val="11"/>
      <color theme="0"/>
      <name val="Calibri"/>
      <family val="2"/>
      <scheme val="minor"/>
    </font>
    <font>
      <u/>
      <sz val="11"/>
      <color theme="10"/>
      <name val="Calibri"/>
      <family val="2"/>
      <scheme val="minor"/>
    </font>
    <font>
      <sz val="12"/>
      <name val="Arial Narrow"/>
      <family val="2"/>
    </font>
    <font>
      <sz val="16"/>
      <name val="Arial Narrow"/>
      <family val="2"/>
    </font>
    <font>
      <b/>
      <sz val="12"/>
      <color theme="0"/>
      <name val="Arial Narrow"/>
      <family val="2"/>
    </font>
    <font>
      <b/>
      <sz val="14"/>
      <color theme="0"/>
      <name val="Arial"/>
      <family val="2"/>
    </font>
    <font>
      <b/>
      <sz val="11"/>
      <name val="Calibri"/>
      <family val="2"/>
      <scheme val="minor"/>
    </font>
    <font>
      <sz val="14"/>
      <name val="Arial"/>
      <family val="2"/>
    </font>
    <font>
      <b/>
      <sz val="16"/>
      <color theme="0"/>
      <name val="Arial Narrow"/>
      <family val="2"/>
    </font>
    <font>
      <sz val="16"/>
      <color theme="0"/>
      <name val="Arial Narrow"/>
      <family val="2"/>
    </font>
    <font>
      <b/>
      <sz val="16"/>
      <name val="Arial Narrow"/>
      <family val="2"/>
    </font>
    <font>
      <sz val="11"/>
      <name val="Arial"/>
      <family val="2"/>
    </font>
    <font>
      <sz val="11"/>
      <name val="Calibri"/>
      <family val="2"/>
      <scheme val="minor"/>
    </font>
    <font>
      <sz val="16"/>
      <color theme="1"/>
      <name val="Arial Narrow"/>
      <family val="2"/>
    </font>
    <font>
      <b/>
      <sz val="16"/>
      <color rgb="FFFFFFFF"/>
      <name val="Arial Narrow"/>
      <family val="2"/>
    </font>
    <font>
      <b/>
      <u/>
      <sz val="11"/>
      <color theme="0"/>
      <name val="Calibri"/>
      <family val="2"/>
      <scheme val="minor"/>
    </font>
    <font>
      <sz val="16"/>
      <color theme="3"/>
      <name val="Arial Narrow"/>
      <family val="2"/>
    </font>
    <font>
      <sz val="16"/>
      <color rgb="FF44546A"/>
      <name val="Arial Narrow"/>
      <family val="2"/>
    </font>
    <font>
      <b/>
      <sz val="16"/>
      <color theme="3"/>
      <name val="Arial Narrow"/>
      <family val="2"/>
    </font>
    <font>
      <sz val="16"/>
      <name val="Calibri"/>
      <family val="2"/>
      <scheme val="minor"/>
    </font>
    <font>
      <u/>
      <sz val="16"/>
      <color theme="10"/>
      <name val="Calibri"/>
      <family val="2"/>
      <scheme val="minor"/>
    </font>
    <font>
      <sz val="16"/>
      <color rgb="FF000000"/>
      <name val="Arial Narrow"/>
      <family val="2"/>
    </font>
    <font>
      <sz val="14"/>
      <name val="Arial Narrow"/>
      <family val="2"/>
    </font>
    <font>
      <u/>
      <sz val="16"/>
      <color theme="10"/>
      <name val="Arial Narrow"/>
      <family val="2"/>
    </font>
    <font>
      <sz val="12"/>
      <name val="Calibri"/>
      <family val="2"/>
      <scheme val="minor"/>
    </font>
    <font>
      <sz val="11"/>
      <name val="Arial Narrow"/>
      <family val="2"/>
    </font>
    <font>
      <b/>
      <sz val="16"/>
      <color theme="1"/>
      <name val="Arial Narrow"/>
      <family val="2"/>
    </font>
    <font>
      <sz val="12"/>
      <name val="Arial"/>
      <family val="2"/>
    </font>
    <font>
      <sz val="16"/>
      <color theme="1"/>
      <name val="Calibri"/>
      <family val="2"/>
      <scheme val="minor"/>
    </font>
    <font>
      <sz val="8"/>
      <name val="Arial Narrow"/>
      <family val="2"/>
    </font>
    <font>
      <sz val="12"/>
      <color theme="1"/>
      <name val="Aptos"/>
      <family val="2"/>
    </font>
    <font>
      <sz val="10"/>
      <name val="Arial Narrow"/>
      <family val="2"/>
    </font>
    <font>
      <b/>
      <sz val="10"/>
      <color theme="0"/>
      <name val="Arial"/>
      <family val="2"/>
    </font>
    <font>
      <b/>
      <sz val="14"/>
      <color theme="0"/>
      <name val="Arial Narrow"/>
      <family val="2"/>
    </font>
    <font>
      <b/>
      <sz val="10"/>
      <name val="Arial Narrow"/>
      <family val="2"/>
    </font>
    <font>
      <sz val="12"/>
      <color rgb="FF0A0A0A"/>
      <name val="Arial"/>
      <family val="2"/>
    </font>
    <font>
      <b/>
      <sz val="12"/>
      <color rgb="FF0A0A0A"/>
      <name val="Arial"/>
      <family val="2"/>
    </font>
    <font>
      <b/>
      <sz val="9"/>
      <name val="Arial Narrow"/>
      <family val="2"/>
    </font>
    <font>
      <sz val="14"/>
      <name val="Calibri"/>
      <family val="2"/>
      <scheme val="minor"/>
    </font>
  </fonts>
  <fills count="53">
    <fill>
      <patternFill patternType="none"/>
    </fill>
    <fill>
      <patternFill patternType="gray125"/>
    </fill>
    <fill>
      <patternFill patternType="solid">
        <fgColor rgb="FFA5A5A5"/>
      </patternFill>
    </fill>
    <fill>
      <patternFill patternType="solid">
        <fgColor theme="0"/>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rgb="FF92D050"/>
        <bgColor indexed="64"/>
      </patternFill>
    </fill>
    <fill>
      <patternFill patternType="solid">
        <fgColor theme="0" tint="-0.499984740745262"/>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rgb="FFFFFF00"/>
        <bgColor indexed="64"/>
      </patternFill>
    </fill>
    <fill>
      <patternFill patternType="solid">
        <fgColor rgb="FFCC00FF"/>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4.9989318521683403E-2"/>
        <bgColor rgb="FF000000"/>
      </patternFill>
    </fill>
    <fill>
      <patternFill patternType="solid">
        <fgColor rgb="FF66FFFF"/>
        <bgColor indexed="64"/>
      </patternFill>
    </fill>
    <fill>
      <patternFill patternType="solid">
        <fgColor theme="4" tint="0.59999389629810485"/>
        <bgColor rgb="FF000000"/>
      </patternFill>
    </fill>
    <fill>
      <patternFill patternType="solid">
        <fgColor rgb="FFF2F2F2"/>
        <bgColor rgb="FF000000"/>
      </patternFill>
    </fill>
    <fill>
      <patternFill patternType="solid">
        <fgColor rgb="FF808080"/>
        <bgColor rgb="FF000000"/>
      </patternFill>
    </fill>
    <fill>
      <patternFill patternType="solid">
        <fgColor theme="0" tint="-0.499984740745262"/>
        <bgColor rgb="FF000000"/>
      </patternFill>
    </fill>
    <fill>
      <patternFill patternType="solid">
        <fgColor theme="0" tint="-0.34998626667073579"/>
        <bgColor rgb="FF000000"/>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tint="-0.14999847407452621"/>
        <bgColor rgb="FF000000"/>
      </patternFill>
    </fill>
    <fill>
      <patternFill patternType="solid">
        <fgColor rgb="FFFFCCFF"/>
        <bgColor indexed="64"/>
      </patternFill>
    </fill>
    <fill>
      <patternFill patternType="solid">
        <fgColor theme="7" tint="0.39997558519241921"/>
        <bgColor indexed="64"/>
      </patternFill>
    </fill>
    <fill>
      <patternFill patternType="solid">
        <fgColor theme="0" tint="-0.34998626667073579"/>
        <bgColor rgb="FFA8D08D"/>
      </patternFill>
    </fill>
    <fill>
      <patternFill patternType="solid">
        <fgColor rgb="FF66FF66"/>
        <bgColor indexed="64"/>
      </patternFill>
    </fill>
    <fill>
      <patternFill patternType="solid">
        <fgColor theme="6" tint="0.59999389629810485"/>
        <bgColor indexed="64"/>
      </patternFill>
    </fill>
    <fill>
      <patternFill patternType="solid">
        <fgColor rgb="FFFF9999"/>
        <bgColor indexed="64"/>
      </patternFill>
    </fill>
    <fill>
      <patternFill patternType="solid">
        <fgColor rgb="FF00B0F0"/>
        <bgColor indexed="64"/>
      </patternFill>
    </fill>
    <fill>
      <patternFill patternType="solid">
        <fgColor theme="5" tint="0.59999389629810485"/>
        <bgColor indexed="64"/>
      </patternFill>
    </fill>
    <fill>
      <patternFill patternType="solid">
        <fgColor theme="0" tint="-0.499984740745262"/>
        <bgColor rgb="FFA8D08D"/>
      </patternFill>
    </fill>
    <fill>
      <patternFill patternType="solid">
        <fgColor theme="0" tint="-4.9989318521683403E-2"/>
        <bgColor rgb="FFA8D08D"/>
      </patternFill>
    </fill>
    <fill>
      <patternFill patternType="solid">
        <fgColor theme="9" tint="0.59999389629810485"/>
        <bgColor rgb="FFA8D08D"/>
      </patternFill>
    </fill>
    <fill>
      <patternFill patternType="solid">
        <fgColor rgb="FF33CCCC"/>
        <bgColor indexed="64"/>
      </patternFill>
    </fill>
    <fill>
      <patternFill patternType="solid">
        <fgColor rgb="FF7030A0"/>
        <bgColor indexed="64"/>
      </patternFill>
    </fill>
    <fill>
      <patternFill patternType="solid">
        <fgColor rgb="FF009999"/>
        <bgColor indexed="64"/>
      </patternFill>
    </fill>
    <fill>
      <patternFill patternType="solid">
        <fgColor theme="0" tint="-0.249977111117893"/>
        <bgColor rgb="FF000000"/>
      </patternFill>
    </fill>
    <fill>
      <patternFill patternType="solid">
        <fgColor rgb="FF9999FF"/>
        <bgColor rgb="FF000000"/>
      </patternFill>
    </fill>
    <fill>
      <patternFill patternType="solid">
        <fgColor rgb="FFFFC000"/>
        <bgColor rgb="FF000000"/>
      </patternFill>
    </fill>
    <fill>
      <patternFill patternType="solid">
        <fgColor theme="7" tint="0.59999389629810485"/>
        <bgColor indexed="64"/>
      </patternFill>
    </fill>
    <fill>
      <patternFill patternType="solid">
        <fgColor rgb="FF9966FF"/>
        <bgColor indexed="64"/>
      </patternFill>
    </fill>
    <fill>
      <patternFill patternType="solid">
        <fgColor theme="7" tint="-0.249977111117893"/>
        <bgColor indexed="64"/>
      </patternFill>
    </fill>
    <fill>
      <patternFill patternType="solid">
        <fgColor rgb="FFFFC000"/>
        <bgColor indexed="64"/>
      </patternFill>
    </fill>
    <fill>
      <patternFill patternType="solid">
        <fgColor rgb="FF000099"/>
        <bgColor indexed="64"/>
      </patternFill>
    </fill>
    <fill>
      <patternFill patternType="solid">
        <fgColor rgb="FF0066FF"/>
        <bgColor indexed="64"/>
      </patternFill>
    </fill>
    <fill>
      <patternFill patternType="solid">
        <fgColor theme="7" tint="0.79998168889431442"/>
        <bgColor indexed="64"/>
      </patternFill>
    </fill>
  </fills>
  <borders count="12">
    <border>
      <left/>
      <right/>
      <top/>
      <bottom/>
      <diagonal/>
    </border>
    <border>
      <left style="double">
        <color rgb="FF3F3F3F"/>
      </left>
      <right style="double">
        <color rgb="FF3F3F3F"/>
      </right>
      <top style="double">
        <color rgb="FF3F3F3F"/>
      </top>
      <bottom style="double">
        <color rgb="FF3F3F3F"/>
      </bottom>
      <diagonal/>
    </border>
    <border>
      <left style="double">
        <color rgb="FF3F3F3F"/>
      </left>
      <right style="double">
        <color rgb="FF3F3F3F"/>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s>
  <cellStyleXfs count="12">
    <xf numFmtId="0" fontId="0" fillId="0" borderId="0"/>
    <xf numFmtId="9" fontId="1" fillId="0" borderId="0" applyFont="0" applyFill="0" applyBorder="0" applyAlignment="0" applyProtection="0"/>
    <xf numFmtId="0" fontId="2" fillId="2" borderId="1" applyNumberFormat="0" applyAlignment="0" applyProtection="0"/>
    <xf numFmtId="0" fontId="3" fillId="0" borderId="0" applyNumberFormat="0" applyFill="0" applyBorder="0" applyAlignment="0" applyProtection="0"/>
    <xf numFmtId="164" fontId="1" fillId="0" borderId="0"/>
    <xf numFmtId="43" fontId="1" fillId="0" borderId="0"/>
    <xf numFmtId="0" fontId="2" fillId="2" borderId="1"/>
    <xf numFmtId="166" fontId="1" fillId="0" borderId="0"/>
    <xf numFmtId="0" fontId="3" fillId="0" borderId="0"/>
    <xf numFmtId="9" fontId="1" fillId="0" borderId="0"/>
    <xf numFmtId="0" fontId="3" fillId="0" borderId="0" applyNumberFormat="0" applyFill="0" applyBorder="0" applyAlignment="0" applyProtection="0"/>
    <xf numFmtId="164" fontId="1" fillId="0" borderId="0" applyFont="0" applyFill="0" applyBorder="0" applyAlignment="0" applyProtection="0"/>
  </cellStyleXfs>
  <cellXfs count="480">
    <xf numFmtId="0" fontId="0" fillId="0" borderId="0" xfId="0"/>
    <xf numFmtId="0" fontId="4" fillId="3" borderId="0" xfId="0" applyFont="1" applyFill="1" applyAlignment="1">
      <alignment horizontal="center" vertical="center"/>
    </xf>
    <xf numFmtId="0" fontId="4" fillId="4" borderId="0" xfId="0" applyFont="1" applyFill="1" applyAlignment="1">
      <alignment horizontal="center" vertical="center"/>
    </xf>
    <xf numFmtId="164" fontId="0" fillId="4" borderId="0" xfId="4" applyFont="1" applyFill="1" applyAlignment="1">
      <alignment horizontal="center" vertical="center"/>
    </xf>
    <xf numFmtId="0" fontId="4" fillId="5" borderId="0" xfId="0" applyFont="1" applyFill="1" applyAlignment="1">
      <alignment horizontal="center" vertical="center"/>
    </xf>
    <xf numFmtId="0" fontId="5" fillId="0" borderId="0" xfId="0" applyFont="1" applyAlignment="1">
      <alignment horizontal="center" vertical="center"/>
    </xf>
    <xf numFmtId="164" fontId="4" fillId="4" borderId="0" xfId="0" applyNumberFormat="1" applyFont="1" applyFill="1" applyAlignment="1">
      <alignment horizontal="center" vertical="center"/>
    </xf>
    <xf numFmtId="3" fontId="4" fillId="3" borderId="0" xfId="0" applyNumberFormat="1" applyFont="1" applyFill="1" applyAlignment="1">
      <alignment horizontal="center" vertical="center"/>
    </xf>
    <xf numFmtId="43" fontId="4" fillId="3" borderId="0" xfId="5" applyFont="1" applyFill="1" applyAlignment="1">
      <alignment horizontal="center" vertical="center"/>
    </xf>
    <xf numFmtId="43" fontId="4" fillId="3" borderId="0" xfId="0" applyNumberFormat="1" applyFont="1" applyFill="1" applyAlignment="1">
      <alignment horizontal="center" vertical="center"/>
    </xf>
    <xf numFmtId="0" fontId="6" fillId="5" borderId="0" xfId="0" applyFont="1" applyFill="1" applyAlignment="1">
      <alignment horizontal="center" vertical="center"/>
    </xf>
    <xf numFmtId="0" fontId="0" fillId="0" borderId="0" xfId="0" applyAlignment="1">
      <alignment horizontal="center" vertical="center"/>
    </xf>
    <xf numFmtId="0" fontId="0" fillId="4" borderId="0" xfId="0" applyFill="1" applyAlignment="1">
      <alignment horizontal="center" vertical="center"/>
    </xf>
    <xf numFmtId="3" fontId="0" fillId="0" borderId="0" xfId="0" applyNumberFormat="1" applyAlignment="1">
      <alignment horizontal="center" vertical="center"/>
    </xf>
    <xf numFmtId="10" fontId="4" fillId="3" borderId="0" xfId="0" applyNumberFormat="1" applyFont="1" applyFill="1" applyAlignment="1">
      <alignment horizontal="center" vertical="center"/>
    </xf>
    <xf numFmtId="0" fontId="0" fillId="6" borderId="0" xfId="0" applyFill="1" applyAlignment="1">
      <alignment horizontal="center" vertical="center"/>
    </xf>
    <xf numFmtId="0" fontId="7" fillId="7" borderId="2" xfId="6" applyFont="1" applyFill="1" applyBorder="1" applyAlignment="1">
      <alignment horizontal="center" vertical="center" wrapText="1"/>
    </xf>
    <xf numFmtId="0" fontId="7" fillId="8" borderId="2" xfId="6" applyFont="1" applyFill="1" applyBorder="1" applyAlignment="1">
      <alignment horizontal="center" vertical="center" wrapText="1"/>
    </xf>
    <xf numFmtId="0" fontId="2" fillId="9" borderId="2" xfId="2" applyFill="1" applyBorder="1" applyAlignment="1">
      <alignment horizontal="center" vertical="center" wrapText="1"/>
    </xf>
    <xf numFmtId="165" fontId="7" fillId="7" borderId="3" xfId="0" applyNumberFormat="1" applyFont="1" applyFill="1" applyBorder="1" applyAlignment="1">
      <alignment horizontal="center" vertical="center" wrapText="1"/>
    </xf>
    <xf numFmtId="0" fontId="9" fillId="7" borderId="0" xfId="0" applyFont="1" applyFill="1" applyAlignment="1">
      <alignment horizontal="center" vertical="center"/>
    </xf>
    <xf numFmtId="0" fontId="5" fillId="12" borderId="4" xfId="0" applyFont="1" applyFill="1" applyBorder="1" applyAlignment="1">
      <alignment horizontal="center" vertical="center" wrapText="1"/>
    </xf>
    <xf numFmtId="167" fontId="5" fillId="12" borderId="4" xfId="7" applyNumberFormat="1" applyFont="1" applyFill="1" applyBorder="1" applyAlignment="1">
      <alignment horizontal="center" vertical="center" wrapText="1"/>
    </xf>
    <xf numFmtId="167" fontId="10" fillId="7" borderId="4" xfId="7" applyNumberFormat="1" applyFont="1" applyFill="1" applyBorder="1" applyAlignment="1">
      <alignment horizontal="center" vertical="center" wrapText="1"/>
    </xf>
    <xf numFmtId="168" fontId="10" fillId="7" borderId="4" xfId="7" applyNumberFormat="1" applyFont="1" applyFill="1" applyBorder="1" applyAlignment="1">
      <alignment horizontal="center" vertical="center" wrapText="1"/>
    </xf>
    <xf numFmtId="167" fontId="11" fillId="7" borderId="4" xfId="7" applyNumberFormat="1" applyFont="1" applyFill="1" applyBorder="1" applyAlignment="1">
      <alignment horizontal="center" vertical="center" wrapText="1"/>
    </xf>
    <xf numFmtId="0" fontId="5" fillId="4" borderId="4" xfId="0" applyFont="1" applyFill="1" applyBorder="1" applyAlignment="1">
      <alignment horizontal="center" vertical="center" wrapText="1"/>
    </xf>
    <xf numFmtId="3" fontId="5" fillId="4" borderId="4" xfId="0" applyNumberFormat="1" applyFont="1" applyFill="1" applyBorder="1" applyAlignment="1">
      <alignment horizontal="center" vertical="center" wrapText="1"/>
    </xf>
    <xf numFmtId="3" fontId="5" fillId="14" borderId="4" xfId="0" applyNumberFormat="1" applyFont="1" applyFill="1" applyBorder="1" applyAlignment="1">
      <alignment horizontal="center" vertical="center" wrapText="1"/>
    </xf>
    <xf numFmtId="3" fontId="10" fillId="7" borderId="4" xfId="0" applyNumberFormat="1" applyFont="1" applyFill="1" applyBorder="1" applyAlignment="1">
      <alignment horizontal="center" vertical="center" wrapText="1"/>
    </xf>
    <xf numFmtId="3" fontId="10" fillId="7" borderId="4" xfId="0" applyNumberFormat="1" applyFont="1" applyFill="1" applyBorder="1" applyAlignment="1">
      <alignment horizontal="center" vertical="center"/>
    </xf>
    <xf numFmtId="3" fontId="5" fillId="15" borderId="4" xfId="0" applyNumberFormat="1" applyFont="1" applyFill="1" applyBorder="1" applyAlignment="1">
      <alignment horizontal="center" vertical="center" wrapText="1"/>
    </xf>
    <xf numFmtId="3" fontId="12" fillId="15" borderId="4" xfId="0" applyNumberFormat="1" applyFont="1" applyFill="1" applyBorder="1" applyAlignment="1">
      <alignment horizontal="center" vertical="center" wrapText="1"/>
    </xf>
    <xf numFmtId="3" fontId="12" fillId="13" borderId="4" xfId="0" applyNumberFormat="1" applyFont="1" applyFill="1" applyBorder="1" applyAlignment="1">
      <alignment horizontal="center" vertical="center" wrapText="1"/>
    </xf>
    <xf numFmtId="3" fontId="5" fillId="15" borderId="4" xfId="0" applyNumberFormat="1" applyFont="1" applyFill="1" applyBorder="1" applyAlignment="1" applyProtection="1">
      <alignment horizontal="center" vertical="center" wrapText="1"/>
      <protection locked="0"/>
    </xf>
    <xf numFmtId="3" fontId="3" fillId="15" borderId="4" xfId="8" applyNumberFormat="1" applyFill="1" applyBorder="1" applyAlignment="1">
      <alignment horizontal="center" vertical="center" wrapText="1"/>
    </xf>
    <xf numFmtId="3" fontId="5" fillId="16" borderId="4" xfId="0" applyNumberFormat="1" applyFont="1" applyFill="1" applyBorder="1" applyAlignment="1">
      <alignment horizontal="center" vertical="center" wrapText="1"/>
    </xf>
    <xf numFmtId="3" fontId="3" fillId="16" borderId="4" xfId="8" applyNumberFormat="1" applyFill="1" applyBorder="1" applyAlignment="1">
      <alignment horizontal="center" vertical="center" wrapText="1"/>
    </xf>
    <xf numFmtId="0" fontId="5" fillId="17" borderId="4" xfId="0" applyFont="1" applyFill="1" applyBorder="1" applyAlignment="1">
      <alignment horizontal="center" vertical="center" wrapText="1"/>
    </xf>
    <xf numFmtId="165" fontId="13" fillId="11" borderId="4" xfId="0" applyNumberFormat="1" applyFont="1" applyFill="1" applyBorder="1" applyAlignment="1">
      <alignment horizontal="center" vertical="center" wrapText="1"/>
    </xf>
    <xf numFmtId="0" fontId="0" fillId="0" borderId="6" xfId="0" applyBorder="1"/>
    <xf numFmtId="3" fontId="12" fillId="4" borderId="4" xfId="0" applyNumberFormat="1" applyFont="1" applyFill="1" applyBorder="1" applyAlignment="1">
      <alignment horizontal="center" vertical="center" wrapText="1"/>
    </xf>
    <xf numFmtId="4" fontId="12" fillId="15" borderId="4" xfId="0" applyNumberFormat="1" applyFont="1" applyFill="1" applyBorder="1" applyAlignment="1">
      <alignment horizontal="center" vertical="center" wrapText="1"/>
    </xf>
    <xf numFmtId="4" fontId="5" fillId="4" borderId="4" xfId="0" applyNumberFormat="1" applyFont="1" applyFill="1" applyBorder="1" applyAlignment="1">
      <alignment horizontal="center" vertical="center" wrapText="1"/>
    </xf>
    <xf numFmtId="167" fontId="5" fillId="13" borderId="4" xfId="7"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3" fontId="5" fillId="18" borderId="4" xfId="0" applyNumberFormat="1" applyFont="1" applyFill="1" applyBorder="1" applyAlignment="1">
      <alignment horizontal="center" vertical="center" wrapText="1"/>
    </xf>
    <xf numFmtId="0" fontId="5" fillId="19" borderId="4" xfId="0" applyFont="1" applyFill="1" applyBorder="1" applyAlignment="1">
      <alignment horizontal="center" vertical="center" wrapText="1"/>
    </xf>
    <xf numFmtId="1" fontId="5" fillId="19" borderId="4" xfId="0" applyNumberFormat="1" applyFont="1" applyFill="1" applyBorder="1" applyAlignment="1">
      <alignment horizontal="center" vertical="center" wrapText="1"/>
    </xf>
    <xf numFmtId="3" fontId="3" fillId="16" borderId="4" xfId="3" applyNumberFormat="1" applyFill="1" applyBorder="1" applyAlignment="1">
      <alignment horizontal="center" vertical="center" wrapText="1"/>
    </xf>
    <xf numFmtId="0" fontId="5" fillId="20" borderId="4" xfId="0" applyFont="1" applyFill="1" applyBorder="1" applyAlignment="1">
      <alignment horizontal="center" vertical="center" wrapText="1"/>
    </xf>
    <xf numFmtId="0" fontId="5" fillId="12" borderId="6"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18" borderId="3" xfId="0" applyFont="1" applyFill="1" applyBorder="1" applyAlignment="1">
      <alignment horizontal="center" vertical="center" wrapText="1"/>
    </xf>
    <xf numFmtId="0" fontId="5" fillId="18" borderId="4" xfId="0" applyFont="1" applyFill="1" applyBorder="1" applyAlignment="1">
      <alignment horizontal="center" vertical="center" wrapText="1"/>
    </xf>
    <xf numFmtId="3" fontId="10" fillId="18" borderId="4" xfId="0" applyNumberFormat="1" applyFont="1" applyFill="1" applyBorder="1" applyAlignment="1">
      <alignment horizontal="center" vertical="center" wrapText="1"/>
    </xf>
    <xf numFmtId="3" fontId="10" fillId="18" borderId="4" xfId="0" applyNumberFormat="1" applyFont="1" applyFill="1" applyBorder="1" applyAlignment="1">
      <alignment horizontal="center" vertical="center"/>
    </xf>
    <xf numFmtId="3" fontId="12" fillId="18" borderId="4" xfId="0" applyNumberFormat="1" applyFont="1" applyFill="1" applyBorder="1" applyAlignment="1">
      <alignment horizontal="center" vertical="center" wrapText="1"/>
    </xf>
    <xf numFmtId="0" fontId="5" fillId="21" borderId="4" xfId="0" applyFont="1" applyFill="1" applyBorder="1" applyAlignment="1">
      <alignment horizontal="center" vertical="center" wrapText="1"/>
    </xf>
    <xf numFmtId="0" fontId="5" fillId="22" borderId="4" xfId="0" applyFont="1" applyFill="1" applyBorder="1" applyAlignment="1">
      <alignment horizontal="center" vertical="center" wrapText="1"/>
    </xf>
    <xf numFmtId="3" fontId="5" fillId="19" borderId="4" xfId="0" applyNumberFormat="1" applyFont="1" applyFill="1" applyBorder="1" applyAlignment="1">
      <alignment horizontal="center" vertical="center" wrapText="1"/>
    </xf>
    <xf numFmtId="3" fontId="5" fillId="21" borderId="4" xfId="0" applyNumberFormat="1" applyFont="1" applyFill="1" applyBorder="1" applyAlignment="1">
      <alignment horizontal="center" vertical="center" wrapText="1"/>
    </xf>
    <xf numFmtId="3" fontId="5" fillId="22" borderId="4"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3" fontId="15" fillId="15" borderId="4" xfId="0" applyNumberFormat="1" applyFont="1" applyFill="1" applyBorder="1" applyAlignment="1">
      <alignment horizontal="center" vertical="center" wrapText="1"/>
    </xf>
    <xf numFmtId="0" fontId="10" fillId="7" borderId="4" xfId="0" applyFont="1" applyFill="1" applyBorder="1" applyAlignment="1">
      <alignment horizontal="center" vertical="center" wrapText="1"/>
    </xf>
    <xf numFmtId="3" fontId="11" fillId="7" borderId="4" xfId="0" applyNumberFormat="1" applyFont="1" applyFill="1" applyBorder="1" applyAlignment="1">
      <alignment horizontal="center" vertical="center" wrapText="1"/>
    </xf>
    <xf numFmtId="3" fontId="10" fillId="15" borderId="4" xfId="0" applyNumberFormat="1" applyFont="1" applyFill="1" applyBorder="1" applyAlignment="1">
      <alignment horizontal="center" vertical="center" wrapText="1"/>
    </xf>
    <xf numFmtId="0" fontId="16" fillId="23" borderId="4" xfId="0" applyFont="1" applyFill="1" applyBorder="1" applyAlignment="1">
      <alignment horizontal="center" vertical="center" wrapText="1"/>
    </xf>
    <xf numFmtId="3" fontId="5" fillId="7" borderId="4" xfId="0" applyNumberFormat="1" applyFont="1" applyFill="1" applyBorder="1" applyAlignment="1">
      <alignment horizontal="center" vertical="center" wrapText="1"/>
    </xf>
    <xf numFmtId="167" fontId="5" fillId="6" borderId="4" xfId="7" applyNumberFormat="1" applyFont="1" applyFill="1" applyBorder="1" applyAlignment="1">
      <alignment horizontal="center" vertical="center" wrapText="1"/>
    </xf>
    <xf numFmtId="9" fontId="5" fillId="4" borderId="3" xfId="0" applyNumberFormat="1" applyFont="1" applyFill="1" applyBorder="1" applyAlignment="1">
      <alignment horizontal="center" vertical="center" wrapText="1"/>
    </xf>
    <xf numFmtId="9" fontId="5" fillId="14" borderId="3" xfId="0" applyNumberFormat="1" applyFont="1" applyFill="1" applyBorder="1" applyAlignment="1">
      <alignment horizontal="center" vertical="center" wrapText="1"/>
    </xf>
    <xf numFmtId="9" fontId="10" fillId="7" borderId="3" xfId="0" applyNumberFormat="1" applyFont="1" applyFill="1" applyBorder="1" applyAlignment="1">
      <alignment horizontal="center" vertical="center" wrapText="1"/>
    </xf>
    <xf numFmtId="9" fontId="10" fillId="7" borderId="4" xfId="9" applyFont="1" applyFill="1" applyBorder="1" applyAlignment="1">
      <alignment horizontal="center" vertical="center"/>
    </xf>
    <xf numFmtId="9" fontId="10" fillId="7" borderId="3" xfId="9" applyFont="1" applyFill="1" applyBorder="1" applyAlignment="1">
      <alignment horizontal="center" vertical="center" wrapText="1"/>
    </xf>
    <xf numFmtId="9" fontId="5" fillId="4" borderId="3" xfId="9" applyFont="1" applyFill="1" applyBorder="1" applyAlignment="1">
      <alignment horizontal="center" vertical="center" wrapText="1"/>
    </xf>
    <xf numFmtId="9" fontId="5" fillId="15" borderId="3" xfId="9" applyFont="1" applyFill="1" applyBorder="1" applyAlignment="1">
      <alignment horizontal="center" vertical="center" wrapText="1"/>
    </xf>
    <xf numFmtId="10" fontId="12" fillId="15" borderId="4" xfId="9" applyNumberFormat="1" applyFont="1" applyFill="1" applyBorder="1" applyAlignment="1">
      <alignment horizontal="center" vertical="center" wrapText="1"/>
    </xf>
    <xf numFmtId="10" fontId="12" fillId="13" borderId="3" xfId="9" applyNumberFormat="1" applyFont="1" applyFill="1" applyBorder="1" applyAlignment="1">
      <alignment horizontal="center" vertical="center" wrapText="1"/>
    </xf>
    <xf numFmtId="9" fontId="5" fillId="4" borderId="4" xfId="9" applyFont="1" applyFill="1" applyBorder="1" applyAlignment="1">
      <alignment horizontal="center" vertical="center" wrapText="1"/>
    </xf>
    <xf numFmtId="9" fontId="10" fillId="7" borderId="4" xfId="9" applyFont="1" applyFill="1" applyBorder="1" applyAlignment="1">
      <alignment horizontal="center" vertical="center" wrapText="1"/>
    </xf>
    <xf numFmtId="3" fontId="17" fillId="15" borderId="4" xfId="8" applyNumberFormat="1" applyFont="1" applyFill="1" applyBorder="1" applyAlignment="1">
      <alignment horizontal="center" vertical="center" wrapText="1"/>
    </xf>
    <xf numFmtId="3" fontId="17" fillId="7" borderId="4" xfId="8" applyNumberFormat="1" applyFont="1" applyFill="1" applyBorder="1" applyAlignment="1">
      <alignment horizontal="center" vertical="center" wrapText="1"/>
    </xf>
    <xf numFmtId="10" fontId="10" fillId="7" borderId="4" xfId="9" applyNumberFormat="1" applyFont="1" applyFill="1" applyBorder="1" applyAlignment="1">
      <alignment horizontal="center" vertical="center" wrapText="1"/>
    </xf>
    <xf numFmtId="0" fontId="18" fillId="19" borderId="4" xfId="0" applyFont="1" applyFill="1" applyBorder="1" applyAlignment="1">
      <alignment horizontal="center" vertical="center" wrapText="1"/>
    </xf>
    <xf numFmtId="3" fontId="18" fillId="19" borderId="4" xfId="0" applyNumberFormat="1" applyFont="1" applyFill="1" applyBorder="1" applyAlignment="1">
      <alignment horizontal="center" vertical="center" wrapText="1"/>
    </xf>
    <xf numFmtId="0" fontId="19" fillId="19" borderId="4" xfId="0" applyFont="1" applyFill="1" applyBorder="1" applyAlignment="1">
      <alignment horizontal="center" vertical="center" wrapText="1"/>
    </xf>
    <xf numFmtId="3" fontId="10" fillId="24" borderId="4" xfId="0" applyNumberFormat="1" applyFont="1" applyFill="1" applyBorder="1" applyAlignment="1">
      <alignment horizontal="center" vertical="center" wrapText="1"/>
    </xf>
    <xf numFmtId="3" fontId="20" fillId="25" borderId="4" xfId="0" applyNumberFormat="1" applyFont="1" applyFill="1" applyBorder="1" applyAlignment="1">
      <alignment horizontal="center" vertical="center" wrapText="1"/>
    </xf>
    <xf numFmtId="3" fontId="20" fillId="25" borderId="4" xfId="0" applyNumberFormat="1" applyFont="1" applyFill="1" applyBorder="1" applyAlignment="1" applyProtection="1">
      <alignment horizontal="center" vertical="center" wrapText="1"/>
      <protection locked="0"/>
    </xf>
    <xf numFmtId="3" fontId="20" fillId="26" borderId="4" xfId="0" applyNumberFormat="1" applyFont="1" applyFill="1" applyBorder="1" applyAlignment="1" applyProtection="1">
      <alignment horizontal="center" vertical="center" wrapText="1"/>
      <protection locked="0"/>
    </xf>
    <xf numFmtId="3" fontId="5" fillId="15" borderId="4" xfId="0" applyNumberFormat="1" applyFont="1" applyFill="1" applyBorder="1" applyAlignment="1">
      <alignment horizontal="left" vertical="center" wrapText="1"/>
    </xf>
    <xf numFmtId="3" fontId="18" fillId="25" borderId="4" xfId="0" applyNumberFormat="1" applyFont="1" applyFill="1" applyBorder="1" applyAlignment="1">
      <alignment horizontal="center" vertical="center" wrapText="1"/>
    </xf>
    <xf numFmtId="3" fontId="15" fillId="27" borderId="4" xfId="0" applyNumberFormat="1" applyFont="1" applyFill="1" applyBorder="1" applyAlignment="1">
      <alignment horizontal="center" vertical="center" wrapText="1"/>
    </xf>
    <xf numFmtId="3" fontId="18" fillId="27" borderId="4" xfId="0" applyNumberFormat="1" applyFont="1" applyFill="1" applyBorder="1" applyAlignment="1">
      <alignment horizontal="center" vertical="center" wrapText="1"/>
    </xf>
    <xf numFmtId="3" fontId="3" fillId="27" borderId="4" xfId="3" applyNumberFormat="1" applyFill="1" applyBorder="1" applyAlignment="1">
      <alignment horizontal="center" vertical="center" wrapText="1"/>
    </xf>
    <xf numFmtId="0" fontId="5" fillId="10" borderId="4" xfId="0" applyFont="1" applyFill="1" applyBorder="1" applyAlignment="1">
      <alignment horizontal="center" vertical="center" wrapText="1"/>
    </xf>
    <xf numFmtId="0" fontId="5" fillId="4" borderId="4" xfId="0" applyFont="1" applyFill="1" applyBorder="1" applyAlignment="1">
      <alignment vertical="center" wrapText="1"/>
    </xf>
    <xf numFmtId="3" fontId="12" fillId="15" borderId="4" xfId="0" applyNumberFormat="1" applyFont="1" applyFill="1" applyBorder="1" applyAlignment="1" applyProtection="1">
      <alignment horizontal="center" vertical="center" wrapText="1"/>
      <protection locked="0"/>
    </xf>
    <xf numFmtId="3" fontId="12" fillId="13" borderId="4" xfId="0" applyNumberFormat="1" applyFont="1" applyFill="1" applyBorder="1" applyAlignment="1" applyProtection="1">
      <alignment horizontal="center" vertical="center" wrapText="1"/>
      <protection locked="0"/>
    </xf>
    <xf numFmtId="3" fontId="5" fillId="15" borderId="4" xfId="0" applyNumberFormat="1" applyFont="1" applyFill="1" applyBorder="1" applyAlignment="1" applyProtection="1">
      <alignment horizontal="left" vertical="center" wrapText="1"/>
      <protection locked="0"/>
    </xf>
    <xf numFmtId="3" fontId="15" fillId="16" borderId="4" xfId="0" applyNumberFormat="1" applyFont="1" applyFill="1" applyBorder="1" applyAlignment="1">
      <alignment horizontal="center" vertical="center" wrapText="1"/>
    </xf>
    <xf numFmtId="3" fontId="5" fillId="25" borderId="4" xfId="0" applyNumberFormat="1" applyFont="1" applyFill="1" applyBorder="1" applyAlignment="1" applyProtection="1">
      <alignment horizontal="center" vertical="center" wrapText="1"/>
      <protection locked="0"/>
    </xf>
    <xf numFmtId="0" fontId="5" fillId="18" borderId="4" xfId="0" applyFont="1" applyFill="1" applyBorder="1" applyAlignment="1">
      <alignment vertical="center" wrapText="1"/>
    </xf>
    <xf numFmtId="3" fontId="3" fillId="18" borderId="4" xfId="3" applyNumberFormat="1" applyFill="1" applyBorder="1" applyAlignment="1">
      <alignment horizontal="center" vertical="center" wrapText="1"/>
    </xf>
    <xf numFmtId="171" fontId="10" fillId="7" borderId="4" xfId="0" applyNumberFormat="1" applyFont="1" applyFill="1" applyBorder="1" applyAlignment="1">
      <alignment horizontal="center" vertical="center" wrapText="1"/>
    </xf>
    <xf numFmtId="168" fontId="10" fillId="7" borderId="4" xfId="0" applyNumberFormat="1" applyFont="1" applyFill="1" applyBorder="1" applyAlignment="1">
      <alignment horizontal="center" vertical="center" wrapText="1"/>
    </xf>
    <xf numFmtId="171" fontId="11" fillId="7" borderId="4" xfId="0" applyNumberFormat="1" applyFont="1" applyFill="1" applyBorder="1" applyAlignment="1">
      <alignment horizontal="center" vertical="center" wrapText="1"/>
    </xf>
    <xf numFmtId="171" fontId="5" fillId="13" borderId="4" xfId="0" applyNumberFormat="1" applyFont="1" applyFill="1" applyBorder="1" applyAlignment="1">
      <alignment horizontal="center" vertical="center" wrapText="1"/>
    </xf>
    <xf numFmtId="10" fontId="5" fillId="4" borderId="4" xfId="9" applyNumberFormat="1" applyFont="1" applyFill="1" applyBorder="1" applyAlignment="1">
      <alignment horizontal="center" vertical="center" wrapText="1"/>
    </xf>
    <xf numFmtId="9" fontId="5" fillId="14" borderId="4" xfId="0" applyNumberFormat="1" applyFont="1" applyFill="1" applyBorder="1" applyAlignment="1">
      <alignment horizontal="center" vertical="center" wrapText="1"/>
    </xf>
    <xf numFmtId="169" fontId="10" fillId="7" borderId="4" xfId="0" applyNumberFormat="1" applyFont="1" applyFill="1" applyBorder="1" applyAlignment="1">
      <alignment horizontal="center" vertical="center" wrapText="1"/>
    </xf>
    <xf numFmtId="169" fontId="5" fillId="4" borderId="4" xfId="0" applyNumberFormat="1" applyFont="1" applyFill="1" applyBorder="1" applyAlignment="1">
      <alignment horizontal="center" vertical="center" wrapText="1"/>
    </xf>
    <xf numFmtId="169" fontId="5" fillId="15" borderId="4" xfId="0" applyNumberFormat="1" applyFont="1" applyFill="1" applyBorder="1" applyAlignment="1">
      <alignment horizontal="center" vertical="center" wrapText="1"/>
    </xf>
    <xf numFmtId="10" fontId="12" fillId="13" borderId="4" xfId="9" applyNumberFormat="1" applyFont="1" applyFill="1" applyBorder="1" applyAlignment="1">
      <alignment horizontal="center" vertical="center" wrapText="1"/>
    </xf>
    <xf numFmtId="10" fontId="5" fillId="4" borderId="3" xfId="9" applyNumberFormat="1" applyFont="1" applyFill="1" applyBorder="1" applyAlignment="1">
      <alignment horizontal="center" vertical="center" wrapText="1"/>
    </xf>
    <xf numFmtId="9" fontId="5" fillId="15" borderId="4" xfId="9" applyFont="1" applyFill="1" applyBorder="1" applyAlignment="1" applyProtection="1">
      <alignment horizontal="center" vertical="center" wrapText="1"/>
      <protection locked="0"/>
    </xf>
    <xf numFmtId="9" fontId="5" fillId="15" borderId="4" xfId="9" applyFont="1" applyFill="1" applyBorder="1" applyAlignment="1">
      <alignment horizontal="center" vertical="top" wrapText="1"/>
    </xf>
    <xf numFmtId="9" fontId="5" fillId="15" borderId="4" xfId="9" applyFont="1" applyFill="1" applyBorder="1" applyAlignment="1">
      <alignment horizontal="center" vertical="center" wrapText="1"/>
    </xf>
    <xf numFmtId="9" fontId="3" fillId="15" borderId="4" xfId="8" applyNumberFormat="1" applyFill="1" applyBorder="1" applyAlignment="1">
      <alignment horizontal="center" vertical="center" wrapText="1"/>
    </xf>
    <xf numFmtId="0" fontId="21" fillId="16" borderId="4" xfId="8" applyFont="1" applyFill="1" applyBorder="1" applyAlignment="1">
      <alignment horizontal="center" vertical="top" wrapText="1"/>
    </xf>
    <xf numFmtId="0" fontId="21" fillId="16" borderId="3" xfId="8" applyFont="1" applyFill="1" applyBorder="1" applyAlignment="1">
      <alignment horizontal="center" vertical="top" wrapText="1"/>
    </xf>
    <xf numFmtId="9" fontId="3" fillId="16" borderId="4" xfId="8" applyNumberFormat="1" applyFill="1" applyBorder="1" applyAlignment="1">
      <alignment horizontal="center" vertical="center" wrapText="1"/>
    </xf>
    <xf numFmtId="9" fontId="22" fillId="16" borderId="4" xfId="3" applyNumberFormat="1" applyFont="1" applyFill="1" applyBorder="1" applyAlignment="1">
      <alignment horizontal="center" vertical="center" wrapText="1"/>
    </xf>
    <xf numFmtId="0" fontId="5" fillId="29" borderId="4" xfId="0" applyFont="1" applyFill="1" applyBorder="1" applyAlignment="1">
      <alignment horizontal="center" vertical="center" wrapText="1"/>
    </xf>
    <xf numFmtId="169" fontId="5" fillId="4" borderId="4" xfId="9" applyNumberFormat="1" applyFont="1" applyFill="1" applyBorder="1" applyAlignment="1">
      <alignment horizontal="center" vertical="center" wrapText="1"/>
    </xf>
    <xf numFmtId="10" fontId="5" fillId="14" borderId="4" xfId="0" applyNumberFormat="1" applyFont="1" applyFill="1" applyBorder="1" applyAlignment="1">
      <alignment horizontal="center" vertical="center" wrapText="1"/>
    </xf>
    <xf numFmtId="3" fontId="5" fillId="4" borderId="3" xfId="0" applyNumberFormat="1" applyFont="1" applyFill="1" applyBorder="1" applyAlignment="1">
      <alignment horizontal="center" vertical="center" wrapText="1"/>
    </xf>
    <xf numFmtId="3" fontId="5" fillId="14" borderId="3" xfId="0" applyNumberFormat="1" applyFont="1" applyFill="1" applyBorder="1" applyAlignment="1">
      <alignment horizontal="center" vertical="center" wrapText="1"/>
    </xf>
    <xf numFmtId="3" fontId="5" fillId="14" borderId="3" xfId="0" applyNumberFormat="1" applyFont="1" applyFill="1" applyBorder="1" applyAlignment="1">
      <alignment horizontal="center" vertical="top" wrapText="1"/>
    </xf>
    <xf numFmtId="3" fontId="10" fillId="7" borderId="3" xfId="0" applyNumberFormat="1" applyFont="1" applyFill="1" applyBorder="1" applyAlignment="1">
      <alignment horizontal="center" vertical="center" wrapText="1"/>
    </xf>
    <xf numFmtId="3" fontId="5" fillId="15" borderId="3" xfId="0" applyNumberFormat="1" applyFont="1" applyFill="1" applyBorder="1" applyAlignment="1">
      <alignment horizontal="center" vertical="center" wrapText="1"/>
    </xf>
    <xf numFmtId="3" fontId="12" fillId="15" borderId="3" xfId="0" applyNumberFormat="1" applyFont="1" applyFill="1" applyBorder="1" applyAlignment="1">
      <alignment horizontal="center" vertical="center" wrapText="1"/>
    </xf>
    <xf numFmtId="3" fontId="12" fillId="13" borderId="3" xfId="0" applyNumberFormat="1" applyFont="1" applyFill="1" applyBorder="1" applyAlignment="1">
      <alignment horizontal="center" vertical="center" wrapText="1"/>
    </xf>
    <xf numFmtId="3" fontId="5" fillId="15" borderId="4" xfId="0" applyNumberFormat="1" applyFont="1" applyFill="1" applyBorder="1" applyAlignment="1">
      <alignment horizontal="center" vertical="top" wrapText="1"/>
    </xf>
    <xf numFmtId="3" fontId="5" fillId="15" borderId="3" xfId="0" applyNumberFormat="1" applyFont="1" applyFill="1" applyBorder="1" applyAlignment="1" applyProtection="1">
      <alignment horizontal="center" vertical="center" wrapText="1"/>
      <protection locked="0"/>
    </xf>
    <xf numFmtId="3" fontId="3" fillId="15" borderId="3" xfId="8" applyNumberFormat="1" applyFill="1" applyBorder="1" applyAlignment="1">
      <alignment horizontal="center" vertical="center" wrapText="1"/>
    </xf>
    <xf numFmtId="3" fontId="3" fillId="16" borderId="3" xfId="8" applyNumberFormat="1" applyFill="1" applyBorder="1" applyAlignment="1">
      <alignment horizontal="center" vertical="center" wrapText="1"/>
    </xf>
    <xf numFmtId="3" fontId="22" fillId="16" borderId="3" xfId="8" applyNumberFormat="1" applyFont="1" applyFill="1" applyBorder="1" applyAlignment="1">
      <alignment horizontal="center" vertical="center" wrapText="1"/>
    </xf>
    <xf numFmtId="0" fontId="4" fillId="30" borderId="0" xfId="0" applyFont="1" applyFill="1" applyAlignment="1">
      <alignment horizontal="center" vertical="center"/>
    </xf>
    <xf numFmtId="0" fontId="5" fillId="4" borderId="3" xfId="0" applyFont="1" applyFill="1" applyBorder="1" applyAlignment="1">
      <alignment vertical="center" wrapText="1"/>
    </xf>
    <xf numFmtId="3" fontId="12" fillId="4" borderId="3" xfId="0" applyNumberFormat="1" applyFont="1" applyFill="1" applyBorder="1" applyAlignment="1">
      <alignment horizontal="center" vertical="center" wrapText="1"/>
    </xf>
    <xf numFmtId="3" fontId="23" fillId="15" borderId="7" xfId="0" applyNumberFormat="1" applyFont="1" applyFill="1" applyBorder="1" applyAlignment="1">
      <alignment horizontal="center" vertical="center" wrapText="1"/>
    </xf>
    <xf numFmtId="3" fontId="5" fillId="18" borderId="3" xfId="0" applyNumberFormat="1" applyFont="1" applyFill="1" applyBorder="1" applyAlignment="1">
      <alignment horizontal="center" vertical="center" wrapText="1"/>
    </xf>
    <xf numFmtId="3" fontId="5" fillId="15" borderId="7" xfId="0" applyNumberFormat="1" applyFont="1" applyFill="1" applyBorder="1" applyAlignment="1">
      <alignment horizontal="center" vertical="center" wrapText="1"/>
    </xf>
    <xf numFmtId="3" fontId="5" fillId="15" borderId="3" xfId="0" applyNumberFormat="1" applyFont="1" applyFill="1" applyBorder="1" applyAlignment="1" applyProtection="1">
      <alignment horizontal="left" vertical="center" wrapText="1"/>
      <protection locked="0"/>
    </xf>
    <xf numFmtId="3" fontId="5" fillId="31" borderId="4" xfId="0" applyNumberFormat="1" applyFont="1" applyFill="1" applyBorder="1" applyAlignment="1">
      <alignment horizontal="left" vertical="center" wrapText="1"/>
    </xf>
    <xf numFmtId="3" fontId="5" fillId="31" borderId="4" xfId="0" applyNumberFormat="1" applyFont="1" applyFill="1" applyBorder="1" applyAlignment="1">
      <alignment horizontal="center" vertical="center" wrapText="1"/>
    </xf>
    <xf numFmtId="3" fontId="5" fillId="4" borderId="0" xfId="0" applyNumberFormat="1" applyFont="1" applyFill="1" applyAlignment="1">
      <alignment horizontal="center" vertical="center" wrapText="1"/>
    </xf>
    <xf numFmtId="3" fontId="5" fillId="16" borderId="3" xfId="0" applyNumberFormat="1" applyFont="1" applyFill="1" applyBorder="1" applyAlignment="1">
      <alignment horizontal="left" vertical="center" wrapText="1"/>
    </xf>
    <xf numFmtId="3" fontId="5" fillId="16" borderId="3" xfId="0" applyNumberFormat="1" applyFont="1" applyFill="1" applyBorder="1" applyAlignment="1">
      <alignment horizontal="center" vertical="center" wrapText="1"/>
    </xf>
    <xf numFmtId="0" fontId="5" fillId="11" borderId="4" xfId="0" applyFont="1" applyFill="1" applyBorder="1" applyAlignment="1">
      <alignment vertical="center" wrapText="1"/>
    </xf>
    <xf numFmtId="0" fontId="5" fillId="11" borderId="4" xfId="0" applyFont="1" applyFill="1" applyBorder="1" applyAlignment="1">
      <alignment horizontal="center" vertical="center" wrapText="1"/>
    </xf>
    <xf numFmtId="0" fontId="5" fillId="18" borderId="3" xfId="0" applyFont="1" applyFill="1" applyBorder="1" applyAlignment="1">
      <alignment vertical="center" wrapText="1"/>
    </xf>
    <xf numFmtId="3" fontId="23" fillId="15" borderId="0" xfId="0" applyNumberFormat="1" applyFont="1" applyFill="1" applyAlignment="1">
      <alignment horizontal="center" vertical="center" wrapText="1"/>
    </xf>
    <xf numFmtId="3" fontId="5" fillId="15" borderId="0" xfId="0" applyNumberFormat="1" applyFont="1" applyFill="1" applyAlignment="1">
      <alignment horizontal="center" vertical="center" wrapText="1"/>
    </xf>
    <xf numFmtId="164" fontId="10" fillId="7" borderId="4" xfId="4" applyFont="1" applyFill="1" applyBorder="1" applyAlignment="1">
      <alignment horizontal="center" vertical="center" wrapText="1"/>
    </xf>
    <xf numFmtId="167" fontId="11" fillId="7" borderId="4" xfId="0" applyNumberFormat="1" applyFont="1" applyFill="1" applyBorder="1" applyAlignment="1">
      <alignment horizontal="center" vertical="center" wrapText="1"/>
    </xf>
    <xf numFmtId="167" fontId="10" fillId="7" borderId="4" xfId="0" applyNumberFormat="1" applyFont="1" applyFill="1" applyBorder="1" applyAlignment="1">
      <alignment horizontal="center" vertical="center" wrapText="1"/>
    </xf>
    <xf numFmtId="167" fontId="5" fillId="13" borderId="4" xfId="0" applyNumberFormat="1" applyFont="1" applyFill="1" applyBorder="1" applyAlignment="1">
      <alignment horizontal="center" vertical="center" wrapText="1"/>
    </xf>
    <xf numFmtId="9" fontId="5" fillId="14" borderId="4" xfId="9" applyFont="1" applyFill="1" applyBorder="1" applyAlignment="1">
      <alignment horizontal="center" vertical="center" wrapText="1"/>
    </xf>
    <xf numFmtId="9" fontId="5" fillId="4" borderId="4" xfId="0" applyNumberFormat="1" applyFont="1" applyFill="1" applyBorder="1" applyAlignment="1">
      <alignment horizontal="center" vertical="center" wrapText="1"/>
    </xf>
    <xf numFmtId="0" fontId="5" fillId="15" borderId="4" xfId="0" applyFont="1" applyFill="1" applyBorder="1" applyAlignment="1" applyProtection="1">
      <alignment horizontal="center" vertical="center" wrapText="1"/>
      <protection locked="0"/>
    </xf>
    <xf numFmtId="0" fontId="5" fillId="15" borderId="4" xfId="0" applyFont="1" applyFill="1" applyBorder="1" applyAlignment="1">
      <alignment horizontal="center" vertical="center" wrapText="1"/>
    </xf>
    <xf numFmtId="0" fontId="3" fillId="15" borderId="4" xfId="8" applyFill="1" applyBorder="1" applyAlignment="1">
      <alignment horizontal="center" vertical="center" wrapText="1"/>
    </xf>
    <xf numFmtId="9" fontId="5" fillId="4" borderId="4" xfId="1" applyFont="1" applyFill="1" applyBorder="1" applyAlignment="1">
      <alignment horizontal="center" vertical="center" wrapText="1"/>
    </xf>
    <xf numFmtId="0" fontId="1" fillId="16" borderId="4" xfId="8" applyFont="1" applyFill="1" applyBorder="1" applyAlignment="1">
      <alignment horizontal="center" vertical="center" wrapText="1"/>
    </xf>
    <xf numFmtId="0" fontId="3" fillId="16" borderId="4" xfId="3" applyFill="1" applyBorder="1" applyAlignment="1">
      <alignment horizontal="center" vertical="center" wrapText="1"/>
    </xf>
    <xf numFmtId="0" fontId="3" fillId="16" borderId="4" xfId="8" applyFill="1" applyBorder="1" applyAlignment="1">
      <alignment horizontal="center" vertical="center" wrapText="1"/>
    </xf>
    <xf numFmtId="0" fontId="5" fillId="32" borderId="4" xfId="0" applyFont="1" applyFill="1" applyBorder="1" applyAlignment="1">
      <alignment horizontal="center" vertical="center" wrapText="1"/>
    </xf>
    <xf numFmtId="4" fontId="12" fillId="13" borderId="4" xfId="0" applyNumberFormat="1" applyFont="1" applyFill="1" applyBorder="1" applyAlignment="1">
      <alignment horizontal="center" vertical="center" wrapText="1"/>
    </xf>
    <xf numFmtId="3" fontId="24" fillId="15" borderId="3" xfId="0" applyNumberFormat="1" applyFont="1" applyFill="1" applyBorder="1" applyAlignment="1">
      <alignment horizontal="justify" vertical="center" wrapText="1"/>
    </xf>
    <xf numFmtId="3" fontId="24" fillId="15" borderId="3" xfId="0" applyNumberFormat="1" applyFont="1" applyFill="1" applyBorder="1" applyAlignment="1">
      <alignment horizontal="center" vertical="center" wrapText="1"/>
    </xf>
    <xf numFmtId="3" fontId="23" fillId="15" borderId="4" xfId="0" applyNumberFormat="1" applyFont="1" applyFill="1" applyBorder="1" applyAlignment="1">
      <alignment horizontal="center" vertical="center" wrapText="1"/>
    </xf>
    <xf numFmtId="0" fontId="5" fillId="11" borderId="4" xfId="0" applyFont="1" applyFill="1" applyBorder="1" applyAlignment="1">
      <alignment horizontal="center" vertical="center"/>
    </xf>
    <xf numFmtId="0" fontId="5" fillId="14" borderId="4" xfId="0" applyFont="1" applyFill="1" applyBorder="1" applyAlignment="1">
      <alignment horizontal="center" vertical="center" wrapText="1"/>
    </xf>
    <xf numFmtId="3" fontId="5" fillId="25" borderId="4" xfId="0" applyNumberFormat="1" applyFont="1" applyFill="1" applyBorder="1" applyAlignment="1">
      <alignment horizontal="center" vertical="center" wrapText="1"/>
    </xf>
    <xf numFmtId="9" fontId="23" fillId="15" borderId="4" xfId="9" applyFont="1" applyFill="1" applyBorder="1" applyAlignment="1">
      <alignment horizontal="center" vertical="center" wrapText="1"/>
    </xf>
    <xf numFmtId="3" fontId="5" fillId="33" borderId="4" xfId="0" applyNumberFormat="1" applyFont="1" applyFill="1" applyBorder="1" applyAlignment="1">
      <alignment horizontal="center" vertical="center" wrapText="1"/>
    </xf>
    <xf numFmtId="3" fontId="10" fillId="7" borderId="4" xfId="9" applyNumberFormat="1" applyFont="1" applyFill="1" applyBorder="1" applyAlignment="1">
      <alignment horizontal="center" vertical="center" wrapText="1"/>
    </xf>
    <xf numFmtId="172" fontId="5" fillId="4" borderId="4" xfId="0" applyNumberFormat="1" applyFont="1" applyFill="1" applyBorder="1" applyAlignment="1">
      <alignment horizontal="center" vertical="center" wrapText="1"/>
    </xf>
    <xf numFmtId="0" fontId="5" fillId="34" borderId="4" xfId="0" applyFont="1" applyFill="1" applyBorder="1" applyAlignment="1">
      <alignment horizontal="center" vertical="center" wrapText="1"/>
    </xf>
    <xf numFmtId="3" fontId="12" fillId="7" borderId="4" xfId="0" applyNumberFormat="1" applyFont="1" applyFill="1" applyBorder="1" applyAlignment="1">
      <alignment horizontal="center" vertical="center" wrapText="1"/>
    </xf>
    <xf numFmtId="172" fontId="5" fillId="7" borderId="4" xfId="0" applyNumberFormat="1" applyFont="1" applyFill="1" applyBorder="1" applyAlignment="1">
      <alignment horizontal="center" vertical="center" wrapText="1"/>
    </xf>
    <xf numFmtId="3" fontId="5" fillId="7" borderId="4" xfId="0" applyNumberFormat="1" applyFont="1" applyFill="1" applyBorder="1" applyAlignment="1" applyProtection="1">
      <alignment horizontal="center" vertical="center" wrapText="1"/>
      <protection locked="0"/>
    </xf>
    <xf numFmtId="3" fontId="3" fillId="7" borderId="4" xfId="8" applyNumberFormat="1" applyFill="1" applyBorder="1" applyAlignment="1">
      <alignment horizontal="center" vertical="center" wrapText="1"/>
    </xf>
    <xf numFmtId="173" fontId="10" fillId="7" borderId="4" xfId="7" applyNumberFormat="1" applyFont="1" applyFill="1" applyBorder="1" applyAlignment="1">
      <alignment horizontal="center" vertical="center" wrapText="1"/>
    </xf>
    <xf numFmtId="3" fontId="5" fillId="14" borderId="4" xfId="0" applyNumberFormat="1" applyFont="1" applyFill="1" applyBorder="1" applyAlignment="1">
      <alignment horizontal="left" vertical="center" wrapText="1"/>
    </xf>
    <xf numFmtId="3" fontId="12" fillId="35" borderId="4" xfId="0" applyNumberFormat="1" applyFont="1" applyFill="1" applyBorder="1" applyAlignment="1">
      <alignment horizontal="center" vertical="center" wrapText="1"/>
    </xf>
    <xf numFmtId="3" fontId="20" fillId="35" borderId="4" xfId="0" applyNumberFormat="1" applyFont="1" applyFill="1" applyBorder="1" applyAlignment="1" applyProtection="1">
      <alignment horizontal="center" vertical="center" wrapText="1"/>
      <protection locked="0"/>
    </xf>
    <xf numFmtId="172" fontId="5" fillId="35" borderId="4" xfId="0" applyNumberFormat="1" applyFont="1" applyFill="1" applyBorder="1" applyAlignment="1">
      <alignment horizontal="center" vertical="center" wrapText="1"/>
    </xf>
    <xf numFmtId="3" fontId="5" fillId="35" borderId="4" xfId="0" applyNumberFormat="1" applyFont="1" applyFill="1" applyBorder="1" applyAlignment="1">
      <alignment horizontal="center" vertical="center" wrapText="1"/>
    </xf>
    <xf numFmtId="3" fontId="3" fillId="16" borderId="4" xfId="10" applyNumberFormat="1" applyFill="1" applyBorder="1" applyAlignment="1">
      <alignment horizontal="center" vertical="center" wrapText="1"/>
    </xf>
    <xf numFmtId="167" fontId="11" fillId="7" borderId="4" xfId="7" applyNumberFormat="1" applyFont="1" applyFill="1" applyBorder="1" applyAlignment="1" applyProtection="1">
      <alignment horizontal="center" vertical="center" wrapText="1"/>
      <protection locked="0"/>
    </xf>
    <xf numFmtId="3" fontId="5" fillId="16" borderId="4" xfId="8" applyNumberFormat="1" applyFont="1" applyFill="1" applyBorder="1" applyAlignment="1">
      <alignment horizontal="center" vertical="center" wrapText="1"/>
    </xf>
    <xf numFmtId="3" fontId="25" fillId="16" borderId="4" xfId="3" applyNumberFormat="1" applyFont="1" applyFill="1" applyBorder="1" applyAlignment="1">
      <alignment horizontal="center" vertical="center" wrapText="1"/>
    </xf>
    <xf numFmtId="0" fontId="5" fillId="8" borderId="4" xfId="0" applyFont="1" applyFill="1" applyBorder="1" applyAlignment="1">
      <alignment horizontal="center" vertical="center" wrapText="1"/>
    </xf>
    <xf numFmtId="9" fontId="12" fillId="4" borderId="4" xfId="9" applyFont="1" applyFill="1" applyBorder="1" applyAlignment="1">
      <alignment horizontal="center" vertical="center" wrapText="1"/>
    </xf>
    <xf numFmtId="0" fontId="5" fillId="16" borderId="4" xfId="0" applyFont="1" applyFill="1" applyBorder="1" applyAlignment="1">
      <alignment horizontal="center" vertical="center" wrapText="1"/>
    </xf>
    <xf numFmtId="0" fontId="5" fillId="36" borderId="4" xfId="0" applyFont="1" applyFill="1" applyBorder="1" applyAlignment="1">
      <alignment horizontal="center" vertical="center" wrapText="1"/>
    </xf>
    <xf numFmtId="3" fontId="5" fillId="25" borderId="4" xfId="0" applyNumberFormat="1" applyFont="1" applyFill="1" applyBorder="1" applyAlignment="1" applyProtection="1">
      <alignment horizontal="left" vertical="center" wrapText="1"/>
      <protection locked="0"/>
    </xf>
    <xf numFmtId="3" fontId="5" fillId="4" borderId="8" xfId="0" applyNumberFormat="1" applyFont="1" applyFill="1" applyBorder="1" applyAlignment="1">
      <alignment horizontal="center" vertical="center" wrapText="1"/>
    </xf>
    <xf numFmtId="3" fontId="5" fillId="18" borderId="0" xfId="0" applyNumberFormat="1" applyFont="1" applyFill="1" applyAlignment="1">
      <alignment horizontal="center" vertical="center" wrapText="1"/>
    </xf>
    <xf numFmtId="3" fontId="10" fillId="37" borderId="7" xfId="0" applyNumberFormat="1" applyFont="1" applyFill="1" applyBorder="1" applyAlignment="1">
      <alignment horizontal="center" vertical="center" wrapText="1"/>
    </xf>
    <xf numFmtId="3" fontId="12" fillId="38" borderId="7" xfId="0" applyNumberFormat="1" applyFont="1" applyFill="1" applyBorder="1" applyAlignment="1">
      <alignment horizontal="center" vertical="center" wrapText="1"/>
    </xf>
    <xf numFmtId="3" fontId="12" fillId="31" borderId="7" xfId="0" applyNumberFormat="1" applyFont="1" applyFill="1" applyBorder="1" applyAlignment="1">
      <alignment horizontal="center" vertical="center" wrapText="1"/>
    </xf>
    <xf numFmtId="3" fontId="12" fillId="39" borderId="7" xfId="0" applyNumberFormat="1" applyFont="1" applyFill="1" applyBorder="1" applyAlignment="1">
      <alignment horizontal="center" vertical="center" wrapText="1"/>
    </xf>
    <xf numFmtId="3" fontId="5" fillId="31" borderId="4" xfId="0" applyNumberFormat="1" applyFont="1" applyFill="1" applyBorder="1" applyAlignment="1" applyProtection="1">
      <alignment horizontal="left" vertical="center" wrapText="1"/>
      <protection locked="0"/>
    </xf>
    <xf numFmtId="3" fontId="5" fillId="31" borderId="4" xfId="0" applyNumberFormat="1" applyFont="1" applyFill="1" applyBorder="1" applyAlignment="1" applyProtection="1">
      <alignment horizontal="center" vertical="center" wrapText="1"/>
      <protection locked="0"/>
    </xf>
    <xf numFmtId="3" fontId="5" fillId="38" borderId="9" xfId="0" applyNumberFormat="1" applyFont="1" applyFill="1" applyBorder="1" applyAlignment="1">
      <alignment horizontal="center" vertical="center" wrapText="1"/>
    </xf>
    <xf numFmtId="3" fontId="5" fillId="4" borderId="6" xfId="0" applyNumberFormat="1" applyFont="1" applyFill="1" applyBorder="1" applyAlignment="1">
      <alignment horizontal="center" vertical="center" wrapText="1"/>
    </xf>
    <xf numFmtId="3" fontId="10" fillId="7" borderId="7" xfId="0" applyNumberFormat="1" applyFont="1" applyFill="1" applyBorder="1" applyAlignment="1">
      <alignment horizontal="center" vertical="center" wrapText="1"/>
    </xf>
    <xf numFmtId="3" fontId="10" fillId="7" borderId="0" xfId="0" applyNumberFormat="1" applyFont="1" applyFill="1" applyAlignment="1">
      <alignment horizontal="center" vertical="center" wrapText="1"/>
    </xf>
    <xf numFmtId="3" fontId="10" fillId="37" borderId="6" xfId="0" applyNumberFormat="1" applyFont="1" applyFill="1" applyBorder="1" applyAlignment="1" applyProtection="1">
      <alignment horizontal="left" vertical="center" wrapText="1"/>
      <protection locked="0"/>
    </xf>
    <xf numFmtId="3" fontId="10" fillId="37" borderId="6" xfId="0" applyNumberFormat="1" applyFont="1" applyFill="1" applyBorder="1" applyAlignment="1" applyProtection="1">
      <alignment horizontal="center" vertical="center" wrapText="1"/>
      <protection locked="0"/>
    </xf>
    <xf numFmtId="3" fontId="10" fillId="31" borderId="4" xfId="0" applyNumberFormat="1" applyFont="1" applyFill="1" applyBorder="1" applyAlignment="1">
      <alignment horizontal="center" vertical="center" wrapText="1"/>
    </xf>
    <xf numFmtId="3" fontId="11" fillId="4" borderId="4" xfId="0" applyNumberFormat="1" applyFont="1" applyFill="1" applyBorder="1" applyAlignment="1">
      <alignment horizontal="center" vertical="center" wrapText="1"/>
    </xf>
    <xf numFmtId="3" fontId="24" fillId="35" borderId="3" xfId="0" applyNumberFormat="1" applyFont="1" applyFill="1" applyBorder="1" applyAlignment="1">
      <alignment horizontal="justify" vertical="center" wrapText="1"/>
    </xf>
    <xf numFmtId="3" fontId="12" fillId="14" borderId="4" xfId="0" applyNumberFormat="1" applyFont="1" applyFill="1" applyBorder="1" applyAlignment="1">
      <alignment horizontal="center" vertical="center" wrapText="1"/>
    </xf>
    <xf numFmtId="3" fontId="12" fillId="38" borderId="10" xfId="0" applyNumberFormat="1" applyFont="1" applyFill="1" applyBorder="1" applyAlignment="1">
      <alignment horizontal="center" vertical="center" wrapText="1"/>
    </xf>
    <xf numFmtId="9" fontId="26" fillId="16" borderId="4" xfId="9" applyFont="1" applyFill="1" applyBorder="1" applyAlignment="1">
      <alignment horizontal="center" vertical="center" wrapText="1"/>
    </xf>
    <xf numFmtId="3" fontId="5" fillId="40" borderId="4" xfId="0" applyNumberFormat="1" applyFont="1" applyFill="1" applyBorder="1" applyAlignment="1">
      <alignment horizontal="center" vertical="center" wrapText="1"/>
    </xf>
    <xf numFmtId="9" fontId="5" fillId="14" borderId="4" xfId="0" applyNumberFormat="1" applyFont="1" applyFill="1" applyBorder="1" applyAlignment="1">
      <alignment horizontal="left" vertical="center" wrapText="1"/>
    </xf>
    <xf numFmtId="9" fontId="10" fillId="7" borderId="4" xfId="0" applyNumberFormat="1" applyFont="1" applyFill="1" applyBorder="1" applyAlignment="1">
      <alignment horizontal="center" vertical="center" wrapText="1"/>
    </xf>
    <xf numFmtId="9" fontId="12" fillId="4" borderId="4" xfId="0" applyNumberFormat="1" applyFont="1" applyFill="1" applyBorder="1" applyAlignment="1">
      <alignment horizontal="center" vertical="center" wrapText="1"/>
    </xf>
    <xf numFmtId="9" fontId="5" fillId="15" borderId="4" xfId="0" applyNumberFormat="1" applyFont="1" applyFill="1" applyBorder="1" applyAlignment="1">
      <alignment horizontal="center" vertical="center" wrapText="1"/>
    </xf>
    <xf numFmtId="9" fontId="5" fillId="15" borderId="4" xfId="9" applyFont="1" applyFill="1" applyBorder="1" applyAlignment="1">
      <alignment horizontal="left" vertical="center" wrapText="1"/>
    </xf>
    <xf numFmtId="9" fontId="5" fillId="16" borderId="4" xfId="9" applyFont="1" applyFill="1" applyBorder="1" applyAlignment="1">
      <alignment horizontal="center" vertical="center" wrapText="1"/>
    </xf>
    <xf numFmtId="9" fontId="5" fillId="15" borderId="4" xfId="9" applyFont="1" applyFill="1" applyBorder="1" applyAlignment="1" applyProtection="1">
      <alignment horizontal="left" vertical="center" wrapText="1"/>
      <protection locked="0"/>
    </xf>
    <xf numFmtId="9" fontId="11" fillId="4" borderId="4" xfId="9" applyFont="1" applyFill="1" applyBorder="1" applyAlignment="1">
      <alignment horizontal="center" vertical="center" wrapText="1"/>
    </xf>
    <xf numFmtId="3" fontId="10" fillId="7" borderId="4" xfId="9" applyNumberFormat="1" applyFont="1" applyFill="1" applyBorder="1" applyAlignment="1">
      <alignment horizontal="center" vertical="center"/>
    </xf>
    <xf numFmtId="9" fontId="12" fillId="13" borderId="4" xfId="9" applyFont="1" applyFill="1" applyBorder="1" applyAlignment="1">
      <alignment horizontal="center" vertical="center" wrapText="1"/>
    </xf>
    <xf numFmtId="3" fontId="5" fillId="15" borderId="4" xfId="9" applyNumberFormat="1" applyFont="1" applyFill="1" applyBorder="1" applyAlignment="1" applyProtection="1">
      <alignment horizontal="left" vertical="center" wrapText="1"/>
      <protection locked="0"/>
    </xf>
    <xf numFmtId="3" fontId="5" fillId="15" borderId="4" xfId="9" applyNumberFormat="1" applyFont="1" applyFill="1" applyBorder="1" applyAlignment="1">
      <alignment horizontal="left" vertical="center" wrapText="1"/>
    </xf>
    <xf numFmtId="3" fontId="11" fillId="4" borderId="4" xfId="9" applyNumberFormat="1" applyFont="1" applyFill="1" applyBorder="1" applyAlignment="1">
      <alignment horizontal="center" vertical="center" wrapText="1"/>
    </xf>
    <xf numFmtId="9" fontId="12" fillId="15" borderId="4" xfId="9" applyFont="1" applyFill="1" applyBorder="1" applyAlignment="1">
      <alignment horizontal="center" vertical="center" wrapText="1"/>
    </xf>
    <xf numFmtId="3" fontId="11" fillId="15" borderId="4" xfId="0" applyNumberFormat="1" applyFont="1" applyFill="1" applyBorder="1" applyAlignment="1">
      <alignment horizontal="center" vertical="center" wrapText="1"/>
    </xf>
    <xf numFmtId="3" fontId="5" fillId="15" borderId="4" xfId="9" applyNumberFormat="1" applyFont="1" applyFill="1" applyBorder="1" applyAlignment="1">
      <alignment horizontal="center" vertical="center" wrapText="1"/>
    </xf>
    <xf numFmtId="3" fontId="5" fillId="16" borderId="4" xfId="9" applyNumberFormat="1" applyFont="1" applyFill="1" applyBorder="1" applyAlignment="1">
      <alignment horizontal="center" vertical="center" wrapText="1"/>
    </xf>
    <xf numFmtId="0" fontId="11" fillId="7" borderId="4" xfId="0" applyFont="1" applyFill="1" applyBorder="1" applyAlignment="1">
      <alignment horizontal="center" vertical="center" wrapText="1"/>
    </xf>
    <xf numFmtId="9" fontId="11" fillId="7" borderId="4" xfId="0" applyNumberFormat="1" applyFont="1" applyFill="1" applyBorder="1" applyAlignment="1">
      <alignment horizontal="center" vertical="center" wrapText="1"/>
    </xf>
    <xf numFmtId="9" fontId="5" fillId="7" borderId="4" xfId="0" applyNumberFormat="1" applyFont="1" applyFill="1" applyBorder="1" applyAlignment="1">
      <alignment horizontal="center" vertical="center" wrapText="1"/>
    </xf>
    <xf numFmtId="168" fontId="10" fillId="7" borderId="4" xfId="4" applyNumberFormat="1" applyFont="1" applyFill="1" applyBorder="1" applyAlignment="1">
      <alignment horizontal="center" vertical="center" wrapText="1"/>
    </xf>
    <xf numFmtId="0" fontId="5" fillId="41" borderId="4" xfId="0" applyFont="1" applyFill="1" applyBorder="1" applyAlignment="1">
      <alignment horizontal="center" vertical="center" wrapText="1"/>
    </xf>
    <xf numFmtId="3" fontId="4" fillId="15" borderId="4" xfId="0" applyNumberFormat="1" applyFont="1" applyFill="1" applyBorder="1" applyAlignment="1">
      <alignment horizontal="left" vertical="center" wrapText="1"/>
    </xf>
    <xf numFmtId="0" fontId="4" fillId="15" borderId="4" xfId="0" applyFont="1" applyFill="1" applyBorder="1" applyAlignment="1" applyProtection="1">
      <alignment horizontal="center" vertical="center" wrapText="1"/>
      <protection locked="0"/>
    </xf>
    <xf numFmtId="0" fontId="4" fillId="15" borderId="4" xfId="0" applyFont="1" applyFill="1" applyBorder="1" applyAlignment="1">
      <alignment horizontal="center" vertical="center" wrapText="1"/>
    </xf>
    <xf numFmtId="3" fontId="5" fillId="15" borderId="4" xfId="0" applyNumberFormat="1" applyFont="1" applyFill="1" applyBorder="1" applyAlignment="1" applyProtection="1">
      <alignment horizontal="justify" vertical="center" wrapText="1"/>
      <protection locked="0"/>
    </xf>
    <xf numFmtId="0" fontId="0" fillId="16" borderId="4" xfId="0" applyFill="1" applyBorder="1" applyAlignment="1">
      <alignment vertical="center" wrapText="1"/>
    </xf>
    <xf numFmtId="3" fontId="27" fillId="16" borderId="4" xfId="8" applyNumberFormat="1" applyFont="1" applyFill="1" applyBorder="1" applyAlignment="1">
      <alignment horizontal="center" vertical="center" wrapText="1"/>
    </xf>
    <xf numFmtId="3" fontId="28" fillId="4" borderId="4" xfId="0" applyNumberFormat="1" applyFont="1" applyFill="1" applyBorder="1" applyAlignment="1">
      <alignment horizontal="center" vertical="center" wrapText="1"/>
    </xf>
    <xf numFmtId="3" fontId="28" fillId="15" borderId="4" xfId="0" applyNumberFormat="1" applyFont="1" applyFill="1" applyBorder="1" applyAlignment="1">
      <alignment horizontal="center" vertical="center" wrapText="1"/>
    </xf>
    <xf numFmtId="3" fontId="28" fillId="13" borderId="4" xfId="0" applyNumberFormat="1" applyFont="1" applyFill="1" applyBorder="1" applyAlignment="1">
      <alignment horizontal="center" vertical="center" wrapText="1"/>
    </xf>
    <xf numFmtId="3" fontId="15" fillId="4" borderId="4" xfId="0" applyNumberFormat="1" applyFont="1" applyFill="1" applyBorder="1" applyAlignment="1">
      <alignment horizontal="center" vertical="center" wrapText="1"/>
    </xf>
    <xf numFmtId="1" fontId="11" fillId="7" borderId="4" xfId="0" applyNumberFormat="1" applyFont="1" applyFill="1" applyBorder="1" applyAlignment="1">
      <alignment horizontal="center" vertical="center" wrapText="1"/>
    </xf>
    <xf numFmtId="1" fontId="10" fillId="7" borderId="4" xfId="0" applyNumberFormat="1" applyFont="1" applyFill="1" applyBorder="1" applyAlignment="1">
      <alignment horizontal="center" vertical="center" wrapText="1"/>
    </xf>
    <xf numFmtId="1" fontId="5" fillId="6" borderId="4" xfId="0" applyNumberFormat="1" applyFont="1" applyFill="1" applyBorder="1" applyAlignment="1">
      <alignment horizontal="center" vertical="center" wrapText="1"/>
    </xf>
    <xf numFmtId="3" fontId="5" fillId="43" borderId="4" xfId="0" applyNumberFormat="1" applyFont="1" applyFill="1" applyBorder="1" applyAlignment="1">
      <alignment horizontal="center" vertical="center" wrapText="1"/>
    </xf>
    <xf numFmtId="3" fontId="12" fillId="19" borderId="4" xfId="0" applyNumberFormat="1" applyFont="1" applyFill="1" applyBorder="1" applyAlignment="1">
      <alignment horizontal="center" vertical="center" wrapText="1"/>
    </xf>
    <xf numFmtId="3" fontId="12" fillId="25" borderId="4" xfId="0" applyNumberFormat="1" applyFont="1" applyFill="1" applyBorder="1" applyAlignment="1">
      <alignment horizontal="center" vertical="center" wrapText="1"/>
    </xf>
    <xf numFmtId="3" fontId="12" fillId="26" borderId="4" xfId="0" applyNumberFormat="1" applyFont="1" applyFill="1" applyBorder="1" applyAlignment="1">
      <alignment horizontal="center" vertical="center" wrapText="1"/>
    </xf>
    <xf numFmtId="3" fontId="29" fillId="16" borderId="4" xfId="8" applyNumberFormat="1" applyFont="1" applyFill="1" applyBorder="1" applyAlignment="1">
      <alignment horizontal="center" vertical="center" wrapText="1"/>
    </xf>
    <xf numFmtId="3" fontId="14" fillId="16" borderId="4" xfId="8" applyNumberFormat="1" applyFont="1" applyFill="1" applyBorder="1" applyAlignment="1">
      <alignment horizontal="center" vertical="center" wrapText="1"/>
    </xf>
    <xf numFmtId="0" fontId="5" fillId="44" borderId="4" xfId="0" applyFont="1" applyFill="1" applyBorder="1" applyAlignment="1">
      <alignment horizontal="center" vertical="center" wrapText="1"/>
    </xf>
    <xf numFmtId="3" fontId="5" fillId="15" borderId="4" xfId="0" applyNumberFormat="1" applyFont="1" applyFill="1" applyBorder="1" applyAlignment="1" applyProtection="1">
      <alignment horizontal="center" vertical="top" wrapText="1"/>
      <protection locked="0"/>
    </xf>
    <xf numFmtId="0" fontId="5" fillId="45" borderId="4" xfId="0" applyFont="1" applyFill="1" applyBorder="1" applyAlignment="1">
      <alignment horizontal="center" vertical="center" wrapText="1"/>
    </xf>
    <xf numFmtId="167" fontId="5" fillId="4" borderId="4" xfId="7" applyNumberFormat="1" applyFont="1" applyFill="1" applyBorder="1" applyAlignment="1">
      <alignment horizontal="center" vertical="center" wrapText="1"/>
    </xf>
    <xf numFmtId="9" fontId="5" fillId="19" borderId="4" xfId="0" applyNumberFormat="1" applyFont="1" applyFill="1" applyBorder="1" applyAlignment="1">
      <alignment horizontal="center" vertical="center" wrapText="1"/>
    </xf>
    <xf numFmtId="9" fontId="5" fillId="43" borderId="4" xfId="0" applyNumberFormat="1" applyFont="1" applyFill="1" applyBorder="1" applyAlignment="1">
      <alignment horizontal="center" vertical="center" wrapText="1"/>
    </xf>
    <xf numFmtId="9" fontId="20" fillId="13" borderId="4" xfId="9" applyFont="1" applyFill="1" applyBorder="1" applyAlignment="1" applyProtection="1">
      <alignment horizontal="center" vertical="center" wrapText="1"/>
      <protection locked="0"/>
    </xf>
    <xf numFmtId="9" fontId="14" fillId="16" borderId="4" xfId="8" applyNumberFormat="1" applyFont="1" applyFill="1" applyBorder="1" applyAlignment="1">
      <alignment horizontal="center" vertical="center" wrapText="1"/>
    </xf>
    <xf numFmtId="9" fontId="3" fillId="16" borderId="4" xfId="3" applyNumberFormat="1" applyFill="1" applyBorder="1" applyAlignment="1">
      <alignment horizontal="center" vertical="center" wrapText="1"/>
    </xf>
    <xf numFmtId="0" fontId="5" fillId="42" borderId="4" xfId="0" applyFont="1" applyFill="1" applyBorder="1" applyAlignment="1">
      <alignment horizontal="center" vertical="center" wrapText="1"/>
    </xf>
    <xf numFmtId="9" fontId="10" fillId="24" borderId="4" xfId="0" applyNumberFormat="1" applyFont="1" applyFill="1" applyBorder="1" applyAlignment="1">
      <alignment horizontal="center" vertical="center" wrapText="1"/>
    </xf>
    <xf numFmtId="9" fontId="12" fillId="19" borderId="4" xfId="0" applyNumberFormat="1" applyFont="1" applyFill="1" applyBorder="1" applyAlignment="1">
      <alignment horizontal="center" vertical="center" wrapText="1"/>
    </xf>
    <xf numFmtId="10" fontId="12" fillId="25" borderId="4" xfId="9" applyNumberFormat="1" applyFont="1" applyFill="1" applyBorder="1" applyAlignment="1">
      <alignment horizontal="center" vertical="center" wrapText="1"/>
    </xf>
    <xf numFmtId="10" fontId="12" fillId="26" borderId="4" xfId="9" applyNumberFormat="1" applyFont="1" applyFill="1" applyBorder="1" applyAlignment="1">
      <alignment horizontal="center" vertical="center" wrapText="1"/>
    </xf>
    <xf numFmtId="0" fontId="5" fillId="35" borderId="4" xfId="0" applyFont="1" applyFill="1" applyBorder="1" applyAlignment="1">
      <alignment horizontal="center" vertical="center" wrapText="1"/>
    </xf>
    <xf numFmtId="3" fontId="24" fillId="15" borderId="4" xfId="0" applyNumberFormat="1" applyFont="1" applyFill="1" applyBorder="1" applyAlignment="1">
      <alignment horizontal="justify" vertical="center" wrapText="1"/>
    </xf>
    <xf numFmtId="3" fontId="5" fillId="15" borderId="4" xfId="0" applyNumberFormat="1" applyFont="1" applyFill="1" applyBorder="1" applyAlignment="1">
      <alignment horizontal="justify" vertical="center" wrapText="1"/>
    </xf>
    <xf numFmtId="167" fontId="12" fillId="13" borderId="4" xfId="0" applyNumberFormat="1" applyFont="1" applyFill="1" applyBorder="1" applyAlignment="1">
      <alignment horizontal="center" vertical="center" wrapText="1"/>
    </xf>
    <xf numFmtId="0" fontId="5" fillId="19" borderId="4" xfId="0" applyFont="1" applyFill="1" applyBorder="1" applyAlignment="1">
      <alignment horizontal="justify" vertical="center" wrapText="1"/>
    </xf>
    <xf numFmtId="3" fontId="31" fillId="15" borderId="4" xfId="0" applyNumberFormat="1" applyFont="1" applyFill="1" applyBorder="1" applyAlignment="1">
      <alignment horizontal="justify" vertical="center" wrapText="1"/>
    </xf>
    <xf numFmtId="0" fontId="0" fillId="15" borderId="0" xfId="0" applyFill="1" applyAlignment="1">
      <alignment vertical="top" wrapText="1"/>
    </xf>
    <xf numFmtId="0" fontId="32" fillId="16" borderId="4" xfId="0" applyFont="1" applyFill="1" applyBorder="1" applyAlignment="1">
      <alignment horizontal="left" vertical="center" wrapText="1"/>
    </xf>
    <xf numFmtId="0" fontId="3" fillId="16" borderId="4" xfId="3" applyFill="1" applyBorder="1" applyAlignment="1">
      <alignment horizontal="center" vertical="center"/>
    </xf>
    <xf numFmtId="0" fontId="5" fillId="46" borderId="4" xfId="0" applyFont="1" applyFill="1" applyBorder="1" applyAlignment="1">
      <alignment horizontal="center" vertical="center" wrapText="1"/>
    </xf>
    <xf numFmtId="0" fontId="5" fillId="19" borderId="4" xfId="0" applyFont="1" applyFill="1" applyBorder="1" applyAlignment="1">
      <alignment vertical="center" wrapText="1"/>
    </xf>
    <xf numFmtId="9" fontId="33" fillId="14" borderId="4" xfId="0" applyNumberFormat="1" applyFont="1" applyFill="1" applyBorder="1" applyAlignment="1">
      <alignment horizontal="justify" vertical="center" wrapText="1"/>
    </xf>
    <xf numFmtId="1" fontId="5" fillId="4" borderId="4" xfId="0" applyNumberFormat="1" applyFont="1" applyFill="1" applyBorder="1" applyAlignment="1">
      <alignment horizontal="center" vertical="center" wrapText="1"/>
    </xf>
    <xf numFmtId="1" fontId="5" fillId="15" borderId="4" xfId="0" applyNumberFormat="1" applyFont="1" applyFill="1" applyBorder="1" applyAlignment="1">
      <alignment horizontal="center" vertical="center" wrapText="1"/>
    </xf>
    <xf numFmtId="0" fontId="12" fillId="15" borderId="4" xfId="9" applyNumberFormat="1" applyFont="1" applyFill="1" applyBorder="1" applyAlignment="1">
      <alignment horizontal="center" vertical="center" wrapText="1"/>
    </xf>
    <xf numFmtId="0" fontId="12" fillId="13" borderId="4" xfId="9" applyNumberFormat="1" applyFont="1" applyFill="1" applyBorder="1" applyAlignment="1">
      <alignment horizontal="center" vertical="center" wrapText="1"/>
    </xf>
    <xf numFmtId="0" fontId="5" fillId="4" borderId="4" xfId="9" applyNumberFormat="1" applyFont="1" applyFill="1" applyBorder="1" applyAlignment="1">
      <alignment horizontal="center" vertical="center" wrapText="1"/>
    </xf>
    <xf numFmtId="9" fontId="5" fillId="15" borderId="4" xfId="9" applyFont="1" applyFill="1" applyBorder="1" applyAlignment="1" applyProtection="1">
      <alignment horizontal="justify" vertical="center" wrapText="1"/>
      <protection locked="0"/>
    </xf>
    <xf numFmtId="0" fontId="5" fillId="47" borderId="4" xfId="0" applyFont="1" applyFill="1" applyBorder="1" applyAlignment="1">
      <alignment horizontal="center" vertical="center" wrapText="1"/>
    </xf>
    <xf numFmtId="0" fontId="10" fillId="24" borderId="4" xfId="0" applyFont="1" applyFill="1" applyBorder="1" applyAlignment="1">
      <alignment vertical="center" wrapText="1"/>
    </xf>
    <xf numFmtId="1" fontId="34" fillId="7" borderId="4" xfId="0" applyNumberFormat="1" applyFont="1" applyFill="1" applyBorder="1" applyAlignment="1">
      <alignment horizontal="center" vertical="center" wrapText="1"/>
    </xf>
    <xf numFmtId="3" fontId="35" fillId="7" borderId="3" xfId="0" applyNumberFormat="1" applyFont="1" applyFill="1" applyBorder="1" applyAlignment="1">
      <alignment horizontal="justify" vertical="center" wrapText="1"/>
    </xf>
    <xf numFmtId="9" fontId="34" fillId="15" borderId="4" xfId="9" applyFont="1" applyFill="1" applyBorder="1" applyAlignment="1">
      <alignment horizontal="left" vertical="center" wrapText="1"/>
    </xf>
    <xf numFmtId="3" fontId="35" fillId="15" borderId="3" xfId="0" applyNumberFormat="1" applyFont="1" applyFill="1" applyBorder="1" applyAlignment="1">
      <alignment horizontal="justify" vertical="center" wrapText="1"/>
    </xf>
    <xf numFmtId="0" fontId="10" fillId="7" borderId="4" xfId="9" applyNumberFormat="1" applyFont="1" applyFill="1" applyBorder="1" applyAlignment="1">
      <alignment horizontal="center" vertical="center" wrapText="1"/>
    </xf>
    <xf numFmtId="3" fontId="10" fillId="7" borderId="4" xfId="0" applyNumberFormat="1" applyFont="1" applyFill="1" applyBorder="1" applyAlignment="1">
      <alignment horizontal="justify" vertical="center" wrapText="1"/>
    </xf>
    <xf numFmtId="9" fontId="10" fillId="7" borderId="4" xfId="9" applyFont="1" applyFill="1" applyBorder="1" applyAlignment="1" applyProtection="1">
      <alignment horizontal="justify" vertical="center" wrapText="1"/>
      <protection locked="0"/>
    </xf>
    <xf numFmtId="9" fontId="10" fillId="7" borderId="4" xfId="9" applyFont="1" applyFill="1" applyBorder="1" applyAlignment="1" applyProtection="1">
      <alignment horizontal="center" vertical="center" wrapText="1"/>
      <protection locked="0"/>
    </xf>
    <xf numFmtId="9" fontId="10" fillId="15" borderId="4" xfId="9" applyFont="1" applyFill="1" applyBorder="1" applyAlignment="1" applyProtection="1">
      <alignment horizontal="justify" vertical="center" wrapText="1"/>
      <protection locked="0"/>
    </xf>
    <xf numFmtId="9" fontId="10" fillId="15" borderId="4" xfId="9" applyFont="1" applyFill="1" applyBorder="1" applyAlignment="1">
      <alignment horizontal="justify" vertical="center" wrapText="1"/>
    </xf>
    <xf numFmtId="9" fontId="10" fillId="7" borderId="4" xfId="9" applyFont="1" applyFill="1" applyBorder="1" applyAlignment="1">
      <alignment horizontal="justify" vertical="center" wrapText="1"/>
    </xf>
    <xf numFmtId="3" fontId="10" fillId="7" borderId="4" xfId="0" applyNumberFormat="1" applyFont="1" applyFill="1" applyBorder="1" applyAlignment="1" applyProtection="1">
      <alignment horizontal="justify" vertical="center" wrapText="1"/>
      <protection locked="0"/>
    </xf>
    <xf numFmtId="9" fontId="10" fillId="15" borderId="4" xfId="9" applyFont="1" applyFill="1" applyBorder="1" applyAlignment="1">
      <alignment horizontal="center" vertical="center" wrapText="1"/>
    </xf>
    <xf numFmtId="3" fontId="33" fillId="14" borderId="4" xfId="0" applyNumberFormat="1" applyFont="1" applyFill="1" applyBorder="1" applyAlignment="1">
      <alignment horizontal="justify" vertical="center" wrapText="1"/>
    </xf>
    <xf numFmtId="3" fontId="36" fillId="15" borderId="4" xfId="0" applyNumberFormat="1" applyFont="1" applyFill="1" applyBorder="1" applyAlignment="1">
      <alignment horizontal="center" vertical="center" wrapText="1"/>
    </xf>
    <xf numFmtId="0" fontId="3" fillId="16" borderId="0" xfId="3" applyFill="1" applyAlignment="1">
      <alignment horizontal="center" vertical="center"/>
    </xf>
    <xf numFmtId="3" fontId="33" fillId="14" borderId="4" xfId="0" applyNumberFormat="1" applyFont="1" applyFill="1" applyBorder="1" applyAlignment="1" applyProtection="1">
      <alignment horizontal="justify" vertical="center" wrapText="1"/>
      <protection locked="0"/>
    </xf>
    <xf numFmtId="3" fontId="35" fillId="7" borderId="4" xfId="0" applyNumberFormat="1" applyFont="1" applyFill="1" applyBorder="1" applyAlignment="1">
      <alignment horizontal="center" vertical="center" wrapText="1"/>
    </xf>
    <xf numFmtId="3" fontId="35" fillId="7" borderId="4" xfId="0" applyNumberFormat="1" applyFont="1" applyFill="1" applyBorder="1" applyAlignment="1">
      <alignment horizontal="center" vertical="center"/>
    </xf>
    <xf numFmtId="172" fontId="12" fillId="15" borderId="4" xfId="0" applyNumberFormat="1" applyFont="1" applyFill="1" applyBorder="1" applyAlignment="1">
      <alignment horizontal="center" vertical="center" wrapText="1"/>
    </xf>
    <xf numFmtId="9" fontId="4" fillId="16" borderId="4" xfId="9" applyFont="1" applyFill="1" applyBorder="1" applyAlignment="1">
      <alignment horizontal="center" vertical="center" wrapText="1"/>
    </xf>
    <xf numFmtId="3" fontId="15" fillId="15" borderId="4" xfId="0" applyNumberFormat="1" applyFont="1" applyFill="1" applyBorder="1" applyAlignment="1" applyProtection="1">
      <alignment horizontal="left" vertical="center" wrapText="1"/>
      <protection locked="0"/>
    </xf>
    <xf numFmtId="171" fontId="11" fillId="7" borderId="4" xfId="4" applyNumberFormat="1" applyFont="1" applyFill="1" applyBorder="1" applyAlignment="1">
      <alignment horizontal="center" vertical="center" wrapText="1"/>
    </xf>
    <xf numFmtId="9" fontId="12" fillId="15" borderId="4" xfId="9" applyFont="1" applyFill="1" applyBorder="1" applyAlignment="1" applyProtection="1">
      <alignment horizontal="center" vertical="center" wrapText="1"/>
      <protection locked="0"/>
    </xf>
    <xf numFmtId="0" fontId="30" fillId="15" borderId="0" xfId="0" applyFont="1" applyFill="1" applyAlignment="1">
      <alignment vertical="top" wrapText="1"/>
    </xf>
    <xf numFmtId="0" fontId="5" fillId="48" borderId="4" xfId="0" applyFont="1" applyFill="1" applyBorder="1" applyAlignment="1">
      <alignment horizontal="center" vertical="center" wrapText="1"/>
    </xf>
    <xf numFmtId="9" fontId="12" fillId="25" borderId="4" xfId="9" applyFont="1" applyFill="1" applyBorder="1" applyAlignment="1" applyProtection="1">
      <alignment horizontal="center" vertical="center" wrapText="1"/>
      <protection locked="0"/>
    </xf>
    <xf numFmtId="3" fontId="3" fillId="15" borderId="4" xfId="8" applyNumberFormat="1" applyFill="1" applyBorder="1" applyAlignment="1" applyProtection="1">
      <alignment horizontal="center" vertical="center" wrapText="1"/>
      <protection locked="0"/>
    </xf>
    <xf numFmtId="3" fontId="5" fillId="49" borderId="4" xfId="0" applyNumberFormat="1" applyFont="1" applyFill="1" applyBorder="1" applyAlignment="1">
      <alignment horizontal="center" vertical="center" wrapText="1"/>
    </xf>
    <xf numFmtId="164" fontId="11" fillId="7" borderId="4" xfId="4" applyFont="1" applyFill="1" applyBorder="1" applyAlignment="1" applyProtection="1">
      <alignment horizontal="center" vertical="center" wrapText="1"/>
      <protection locked="0"/>
    </xf>
    <xf numFmtId="3" fontId="5" fillId="15" borderId="4" xfId="0" applyNumberFormat="1" applyFont="1" applyFill="1" applyBorder="1" applyAlignment="1">
      <alignment horizontal="left" vertical="top" wrapText="1"/>
    </xf>
    <xf numFmtId="9" fontId="5" fillId="15" borderId="4" xfId="9" applyFont="1" applyFill="1" applyBorder="1" applyAlignment="1" applyProtection="1">
      <alignment horizontal="left" vertical="top" wrapText="1"/>
      <protection locked="0"/>
    </xf>
    <xf numFmtId="9" fontId="1" fillId="16" borderId="4" xfId="8" applyNumberFormat="1" applyFont="1" applyFill="1" applyBorder="1" applyAlignment="1">
      <alignment horizontal="left" vertical="center" wrapText="1"/>
    </xf>
    <xf numFmtId="9" fontId="1" fillId="16" borderId="4" xfId="8" applyNumberFormat="1" applyFont="1" applyFill="1" applyBorder="1" applyAlignment="1">
      <alignment horizontal="center" vertical="center" wrapText="1"/>
    </xf>
    <xf numFmtId="3" fontId="5" fillId="50" borderId="4" xfId="0" applyNumberFormat="1" applyFont="1" applyFill="1" applyBorder="1" applyAlignment="1">
      <alignment horizontal="center" vertical="center" wrapText="1"/>
    </xf>
    <xf numFmtId="0" fontId="5" fillId="19" borderId="3" xfId="0" applyFont="1" applyFill="1" applyBorder="1" applyAlignment="1">
      <alignment vertical="center" wrapText="1"/>
    </xf>
    <xf numFmtId="9" fontId="10" fillId="24" borderId="4" xfId="9" applyFont="1" applyFill="1" applyBorder="1" applyAlignment="1">
      <alignment horizontal="center" vertical="center" wrapText="1"/>
    </xf>
    <xf numFmtId="9" fontId="12" fillId="19" borderId="11" xfId="9" applyFont="1" applyFill="1" applyBorder="1" applyAlignment="1">
      <alignment horizontal="center" vertical="center" wrapText="1"/>
    </xf>
    <xf numFmtId="169" fontId="12" fillId="25" borderId="4" xfId="9" applyNumberFormat="1" applyFont="1" applyFill="1" applyBorder="1" applyAlignment="1">
      <alignment horizontal="center" vertical="center" wrapText="1"/>
    </xf>
    <xf numFmtId="3" fontId="39" fillId="15" borderId="4" xfId="0" applyNumberFormat="1" applyFont="1" applyFill="1" applyBorder="1" applyAlignment="1">
      <alignment horizontal="justify" vertical="top" wrapText="1"/>
    </xf>
    <xf numFmtId="0" fontId="5" fillId="15" borderId="4" xfId="0" applyFont="1" applyFill="1" applyBorder="1" applyAlignment="1" applyProtection="1">
      <alignment horizontal="justify" vertical="top" wrapText="1"/>
      <protection locked="0"/>
    </xf>
    <xf numFmtId="0" fontId="4" fillId="15" borderId="4" xfId="0" applyFont="1" applyFill="1" applyBorder="1" applyAlignment="1">
      <alignment horizontal="left" vertical="center" wrapText="1"/>
    </xf>
    <xf numFmtId="9" fontId="5" fillId="19" borderId="4" xfId="9" applyFont="1" applyFill="1" applyBorder="1" applyAlignment="1">
      <alignment horizontal="center" vertical="center" wrapText="1"/>
    </xf>
    <xf numFmtId="9" fontId="5" fillId="19" borderId="4" xfId="1" applyFont="1" applyFill="1" applyBorder="1" applyAlignment="1">
      <alignment horizontal="center" vertical="center" wrapText="1"/>
    </xf>
    <xf numFmtId="0" fontId="14" fillId="16" borderId="4" xfId="8" applyFont="1" applyFill="1" applyBorder="1" applyAlignment="1">
      <alignment horizontal="left" vertical="top" wrapText="1"/>
    </xf>
    <xf numFmtId="0" fontId="40" fillId="16" borderId="4" xfId="8" applyFont="1" applyFill="1" applyBorder="1" applyAlignment="1">
      <alignment horizontal="center" vertical="center" wrapText="1"/>
    </xf>
    <xf numFmtId="0" fontId="10" fillId="24" borderId="3" xfId="0" applyFont="1" applyFill="1" applyBorder="1" applyAlignment="1">
      <alignment vertical="center" wrapText="1"/>
    </xf>
    <xf numFmtId="3" fontId="10" fillId="7" borderId="11" xfId="0" applyNumberFormat="1" applyFont="1" applyFill="1" applyBorder="1" applyAlignment="1">
      <alignment horizontal="center" vertical="center" wrapText="1"/>
    </xf>
    <xf numFmtId="4" fontId="10" fillId="7" borderId="4" xfId="0" applyNumberFormat="1" applyFont="1" applyFill="1" applyBorder="1" applyAlignment="1">
      <alignment horizontal="center" vertical="center" wrapText="1"/>
    </xf>
    <xf numFmtId="3" fontId="35" fillId="7" borderId="4" xfId="0" applyNumberFormat="1" applyFont="1" applyFill="1" applyBorder="1" applyAlignment="1">
      <alignment horizontal="left" vertical="center" wrapText="1"/>
    </xf>
    <xf numFmtId="0" fontId="10" fillId="7" borderId="4" xfId="0" applyFont="1" applyFill="1" applyBorder="1" applyAlignment="1" applyProtection="1">
      <alignment horizontal="justify" vertical="top" wrapText="1"/>
      <protection locked="0"/>
    </xf>
    <xf numFmtId="0" fontId="6" fillId="15" borderId="4" xfId="0" applyFont="1" applyFill="1" applyBorder="1" applyAlignment="1">
      <alignment horizontal="left" vertical="center" wrapText="1"/>
    </xf>
    <xf numFmtId="0" fontId="17" fillId="15" borderId="4" xfId="8" applyFont="1" applyFill="1" applyBorder="1" applyAlignment="1">
      <alignment horizontal="center" vertical="center" wrapText="1"/>
    </xf>
    <xf numFmtId="0" fontId="17" fillId="7" borderId="4" xfId="8" applyFont="1" applyFill="1" applyBorder="1" applyAlignment="1">
      <alignment horizontal="center" vertical="center" wrapText="1"/>
    </xf>
    <xf numFmtId="168" fontId="5" fillId="12" borderId="6" xfId="0" applyNumberFormat="1" applyFont="1" applyFill="1" applyBorder="1" applyAlignment="1">
      <alignment horizontal="center" vertical="center" wrapText="1"/>
    </xf>
    <xf numFmtId="0" fontId="5" fillId="19" borderId="6" xfId="0" applyFont="1" applyFill="1" applyBorder="1" applyAlignment="1">
      <alignment horizontal="center" vertical="center" wrapText="1"/>
    </xf>
    <xf numFmtId="167" fontId="5" fillId="4" borderId="6" xfId="7" applyNumberFormat="1" applyFont="1" applyFill="1" applyBorder="1" applyAlignment="1">
      <alignment horizontal="center" vertical="center" wrapText="1"/>
    </xf>
    <xf numFmtId="3" fontId="5" fillId="14" borderId="6" xfId="0" applyNumberFormat="1" applyFont="1" applyFill="1" applyBorder="1" applyAlignment="1">
      <alignment horizontal="center" vertical="center" wrapText="1"/>
    </xf>
    <xf numFmtId="3" fontId="10" fillId="24" borderId="6" xfId="0" applyNumberFormat="1" applyFont="1" applyFill="1" applyBorder="1" applyAlignment="1">
      <alignment horizontal="center" vertical="center" wrapText="1"/>
    </xf>
    <xf numFmtId="3" fontId="10" fillId="7" borderId="6" xfId="0" applyNumberFormat="1" applyFont="1" applyFill="1" applyBorder="1" applyAlignment="1">
      <alignment horizontal="center" vertical="center"/>
    </xf>
    <xf numFmtId="3" fontId="10" fillId="7" borderId="6" xfId="0" applyNumberFormat="1" applyFont="1" applyFill="1" applyBorder="1" applyAlignment="1">
      <alignment horizontal="center" vertical="center" wrapText="1"/>
    </xf>
    <xf numFmtId="3" fontId="12" fillId="35" borderId="6" xfId="0" applyNumberFormat="1" applyFont="1" applyFill="1" applyBorder="1" applyAlignment="1">
      <alignment horizontal="center" vertical="center" wrapText="1"/>
    </xf>
    <xf numFmtId="4" fontId="12" fillId="35" borderId="6" xfId="0" applyNumberFormat="1" applyFont="1" applyFill="1" applyBorder="1" applyAlignment="1">
      <alignment horizontal="center" vertical="center" wrapText="1"/>
    </xf>
    <xf numFmtId="3" fontId="20" fillId="35" borderId="6" xfId="0" applyNumberFormat="1" applyFont="1" applyFill="1" applyBorder="1" applyAlignment="1" applyProtection="1">
      <alignment horizontal="center" vertical="center" wrapText="1"/>
      <protection locked="0"/>
    </xf>
    <xf numFmtId="3" fontId="24" fillId="35" borderId="6" xfId="0" applyNumberFormat="1" applyFont="1" applyFill="1" applyBorder="1" applyAlignment="1">
      <alignment horizontal="justify" vertical="center" wrapText="1"/>
    </xf>
    <xf numFmtId="3" fontId="24" fillId="15" borderId="6" xfId="0" applyNumberFormat="1" applyFont="1" applyFill="1" applyBorder="1" applyAlignment="1">
      <alignment horizontal="justify" vertical="center" wrapText="1"/>
    </xf>
    <xf numFmtId="4" fontId="5" fillId="4" borderId="6" xfId="0" applyNumberFormat="1" applyFont="1" applyFill="1" applyBorder="1" applyAlignment="1">
      <alignment horizontal="center" vertical="center" wrapText="1"/>
    </xf>
    <xf numFmtId="3" fontId="5" fillId="35" borderId="3" xfId="0" applyNumberFormat="1" applyFont="1" applyFill="1" applyBorder="1" applyAlignment="1">
      <alignment vertical="center" wrapText="1"/>
    </xf>
    <xf numFmtId="43" fontId="11" fillId="7" borderId="4" xfId="7" applyNumberFormat="1" applyFont="1" applyFill="1" applyBorder="1" applyAlignment="1">
      <alignment horizontal="center" vertical="center" wrapText="1"/>
    </xf>
    <xf numFmtId="164" fontId="10" fillId="7" borderId="4" xfId="11" applyFont="1" applyFill="1" applyBorder="1" applyAlignment="1">
      <alignment horizontal="center" vertical="center" wrapText="1"/>
    </xf>
    <xf numFmtId="9" fontId="10" fillId="7" borderId="0" xfId="0" applyNumberFormat="1" applyFont="1" applyFill="1" applyAlignment="1">
      <alignment horizontal="center" vertical="center" wrapText="1"/>
    </xf>
    <xf numFmtId="9" fontId="12" fillId="4" borderId="0" xfId="0" applyNumberFormat="1" applyFont="1" applyFill="1" applyAlignment="1">
      <alignment horizontal="center" vertical="center" wrapText="1"/>
    </xf>
    <xf numFmtId="10" fontId="4" fillId="15" borderId="4" xfId="9" applyNumberFormat="1" applyFont="1" applyFill="1" applyBorder="1" applyAlignment="1">
      <alignment horizontal="center" vertical="center"/>
    </xf>
    <xf numFmtId="0" fontId="5" fillId="51" borderId="4" xfId="0" applyFont="1" applyFill="1" applyBorder="1" applyAlignment="1">
      <alignment horizontal="center" vertical="center" wrapText="1"/>
    </xf>
    <xf numFmtId="0" fontId="6" fillId="7" borderId="0" xfId="0" applyFont="1" applyFill="1" applyAlignment="1">
      <alignment horizontal="center" vertical="center"/>
    </xf>
    <xf numFmtId="10" fontId="12" fillId="14" borderId="4" xfId="9" applyNumberFormat="1" applyFont="1" applyFill="1" applyBorder="1" applyAlignment="1">
      <alignment horizontal="center" vertical="center" wrapText="1"/>
    </xf>
    <xf numFmtId="9" fontId="4" fillId="3" borderId="0" xfId="9" applyFont="1" applyFill="1" applyAlignment="1">
      <alignment horizontal="center" vertical="center"/>
    </xf>
    <xf numFmtId="0" fontId="0" fillId="0" borderId="0" xfId="0" applyAlignment="1">
      <alignment wrapText="1"/>
    </xf>
    <xf numFmtId="0" fontId="0" fillId="14" borderId="0" xfId="0" applyFill="1" applyAlignment="1">
      <alignment horizontal="center"/>
    </xf>
    <xf numFmtId="0" fontId="0" fillId="14" borderId="0" xfId="0" applyFill="1"/>
    <xf numFmtId="0" fontId="0" fillId="14" borderId="0" xfId="0" applyFill="1" applyAlignment="1">
      <alignment wrapText="1"/>
    </xf>
    <xf numFmtId="0" fontId="0" fillId="14" borderId="0" xfId="0" applyFill="1" applyAlignment="1">
      <alignment horizontal="center" vertical="center"/>
    </xf>
    <xf numFmtId="0" fontId="0" fillId="14" borderId="0" xfId="0" applyFill="1" applyAlignment="1">
      <alignment horizontal="center" vertical="center" wrapText="1"/>
    </xf>
    <xf numFmtId="0" fontId="0" fillId="15" borderId="0" xfId="0" applyFill="1" applyAlignment="1">
      <alignment wrapText="1"/>
    </xf>
    <xf numFmtId="0" fontId="0" fillId="15" borderId="0" xfId="0" applyFill="1"/>
    <xf numFmtId="0" fontId="0" fillId="52" borderId="0" xfId="0" applyFill="1" applyAlignment="1">
      <alignment wrapText="1"/>
    </xf>
    <xf numFmtId="10" fontId="5" fillId="4" borderId="4" xfId="0" applyNumberFormat="1" applyFont="1" applyFill="1" applyBorder="1" applyAlignment="1">
      <alignment horizontal="center" vertical="center" wrapText="1"/>
    </xf>
    <xf numFmtId="10" fontId="5" fillId="4" borderId="4" xfId="1" applyNumberFormat="1" applyFont="1" applyFill="1" applyBorder="1" applyAlignment="1">
      <alignment horizontal="center" vertical="center" wrapText="1"/>
    </xf>
    <xf numFmtId="0" fontId="5" fillId="12" borderId="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12" borderId="6" xfId="0" applyFont="1" applyFill="1" applyBorder="1" applyAlignment="1">
      <alignment horizontal="center" vertical="center" wrapText="1"/>
    </xf>
    <xf numFmtId="0" fontId="5" fillId="12" borderId="4" xfId="0" applyFont="1" applyFill="1" applyBorder="1" applyAlignment="1">
      <alignment horizontal="center" vertical="center"/>
    </xf>
    <xf numFmtId="0" fontId="5" fillId="12" borderId="6" xfId="0" applyFont="1" applyFill="1" applyBorder="1" applyAlignment="1">
      <alignment horizontal="center" vertical="center"/>
    </xf>
    <xf numFmtId="167" fontId="11" fillId="7" borderId="4" xfId="7" applyNumberFormat="1" applyFont="1" applyFill="1" applyBorder="1" applyAlignment="1">
      <alignment horizontal="center" vertical="center" wrapText="1"/>
    </xf>
    <xf numFmtId="167" fontId="10" fillId="7" borderId="3" xfId="7" applyNumberFormat="1" applyFont="1" applyFill="1" applyBorder="1" applyAlignment="1">
      <alignment horizontal="center" vertical="center" wrapText="1"/>
    </xf>
    <xf numFmtId="167" fontId="10" fillId="7" borderId="5" xfId="7" applyNumberFormat="1" applyFont="1" applyFill="1" applyBorder="1" applyAlignment="1">
      <alignment horizontal="center" vertical="center" wrapText="1"/>
    </xf>
    <xf numFmtId="167" fontId="10" fillId="7" borderId="6" xfId="7" applyNumberFormat="1" applyFont="1" applyFill="1" applyBorder="1" applyAlignment="1">
      <alignment horizontal="center" vertical="center" wrapText="1"/>
    </xf>
    <xf numFmtId="167" fontId="5" fillId="13" borderId="3" xfId="7" applyNumberFormat="1" applyFont="1" applyFill="1" applyBorder="1" applyAlignment="1">
      <alignment horizontal="center" vertical="center" wrapText="1"/>
    </xf>
    <xf numFmtId="167" fontId="5" fillId="13" borderId="5" xfId="7" applyNumberFormat="1" applyFont="1" applyFill="1" applyBorder="1" applyAlignment="1">
      <alignment horizontal="center" vertical="center" wrapText="1"/>
    </xf>
    <xf numFmtId="167" fontId="5" fillId="13" borderId="6" xfId="7" applyNumberFormat="1" applyFont="1" applyFill="1" applyBorder="1" applyAlignment="1">
      <alignment horizontal="center" vertical="center" wrapText="1"/>
    </xf>
    <xf numFmtId="167" fontId="5" fillId="12" borderId="4" xfId="7" applyNumberFormat="1" applyFont="1" applyFill="1" applyBorder="1" applyAlignment="1">
      <alignment horizontal="center" vertical="center" wrapText="1"/>
    </xf>
    <xf numFmtId="167" fontId="10" fillId="7" borderId="4" xfId="7" applyNumberFormat="1" applyFont="1" applyFill="1" applyBorder="1" applyAlignment="1">
      <alignment horizontal="center" vertical="center" wrapText="1"/>
    </xf>
    <xf numFmtId="168" fontId="10" fillId="7" borderId="4" xfId="7" applyNumberFormat="1"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12" fillId="4" borderId="4" xfId="0" applyFont="1" applyFill="1" applyBorder="1" applyAlignment="1">
      <alignment horizontal="center" vertical="center" wrapText="1"/>
    </xf>
    <xf numFmtId="168" fontId="10" fillId="7" borderId="6" xfId="7" applyNumberFormat="1" applyFont="1" applyFill="1" applyBorder="1" applyAlignment="1">
      <alignment horizontal="center" vertical="center" wrapText="1"/>
    </xf>
    <xf numFmtId="167" fontId="11" fillId="7" borderId="6" xfId="7" applyNumberFormat="1" applyFont="1" applyFill="1" applyBorder="1" applyAlignment="1">
      <alignment horizontal="center" vertical="center" wrapText="1"/>
    </xf>
    <xf numFmtId="0" fontId="5" fillId="12" borderId="3" xfId="0" applyFont="1" applyFill="1" applyBorder="1" applyAlignment="1">
      <alignment horizontal="center" vertical="center" wrapText="1"/>
    </xf>
    <xf numFmtId="167" fontId="5" fillId="13" borderId="4" xfId="7" applyNumberFormat="1" applyFont="1" applyFill="1" applyBorder="1" applyAlignment="1">
      <alignment horizontal="center" vertical="center" wrapText="1"/>
    </xf>
    <xf numFmtId="167" fontId="11" fillId="7" borderId="3" xfId="7" applyNumberFormat="1" applyFont="1" applyFill="1" applyBorder="1" applyAlignment="1">
      <alignment horizontal="center" vertical="center" wrapText="1"/>
    </xf>
    <xf numFmtId="168" fontId="10" fillId="7" borderId="3" xfId="7" applyNumberFormat="1" applyFont="1" applyFill="1" applyBorder="1" applyAlignment="1">
      <alignment horizontal="center" vertical="center" wrapText="1"/>
    </xf>
    <xf numFmtId="0" fontId="5" fillId="12" borderId="5" xfId="0" applyFont="1" applyFill="1" applyBorder="1" applyAlignment="1">
      <alignment horizontal="center" vertical="center" wrapText="1"/>
    </xf>
    <xf numFmtId="170" fontId="11" fillId="7" borderId="4" xfId="7" applyNumberFormat="1" applyFont="1" applyFill="1" applyBorder="1" applyAlignment="1">
      <alignment horizontal="center" vertical="center" wrapText="1"/>
    </xf>
    <xf numFmtId="0" fontId="5" fillId="28" borderId="4" xfId="0" applyFont="1" applyFill="1" applyBorder="1" applyAlignment="1">
      <alignment horizontal="center" vertical="center" wrapText="1"/>
    </xf>
    <xf numFmtId="171" fontId="11" fillId="7" borderId="3" xfId="0" applyNumberFormat="1" applyFont="1" applyFill="1" applyBorder="1" applyAlignment="1">
      <alignment horizontal="center" vertical="center" wrapText="1"/>
    </xf>
    <xf numFmtId="171" fontId="11" fillId="7" borderId="5" xfId="0" applyNumberFormat="1" applyFont="1" applyFill="1" applyBorder="1" applyAlignment="1">
      <alignment horizontal="center" vertical="center" wrapText="1"/>
    </xf>
    <xf numFmtId="171" fontId="11" fillId="7" borderId="6" xfId="0" applyNumberFormat="1" applyFont="1" applyFill="1" applyBorder="1" applyAlignment="1">
      <alignment horizontal="center" vertical="center" wrapText="1"/>
    </xf>
    <xf numFmtId="171" fontId="10" fillId="7" borderId="3" xfId="0" applyNumberFormat="1" applyFont="1" applyFill="1" applyBorder="1" applyAlignment="1">
      <alignment horizontal="center" vertical="center" wrapText="1"/>
    </xf>
    <xf numFmtId="171" fontId="10" fillId="7" borderId="5" xfId="0" applyNumberFormat="1" applyFont="1" applyFill="1" applyBorder="1" applyAlignment="1">
      <alignment horizontal="center" vertical="center" wrapText="1"/>
    </xf>
    <xf numFmtId="171" fontId="10" fillId="7" borderId="6" xfId="0" applyNumberFormat="1" applyFont="1" applyFill="1" applyBorder="1" applyAlignment="1">
      <alignment horizontal="center" vertical="center" wrapText="1"/>
    </xf>
    <xf numFmtId="171" fontId="5" fillId="13" borderId="3" xfId="0" applyNumberFormat="1" applyFont="1" applyFill="1" applyBorder="1" applyAlignment="1">
      <alignment horizontal="center" vertical="center" wrapText="1"/>
    </xf>
    <xf numFmtId="171" fontId="5" fillId="13" borderId="5" xfId="0" applyNumberFormat="1" applyFont="1" applyFill="1" applyBorder="1" applyAlignment="1">
      <alignment horizontal="center" vertical="center" wrapText="1"/>
    </xf>
    <xf numFmtId="171" fontId="5" fillId="13" borderId="6" xfId="0" applyNumberFormat="1" applyFont="1" applyFill="1" applyBorder="1" applyAlignment="1">
      <alignment horizontal="center" vertical="center" wrapText="1"/>
    </xf>
    <xf numFmtId="168" fontId="10" fillId="7" borderId="3" xfId="0" applyNumberFormat="1" applyFont="1" applyFill="1" applyBorder="1" applyAlignment="1">
      <alignment horizontal="center" vertical="center" wrapText="1"/>
    </xf>
    <xf numFmtId="168" fontId="10" fillId="7" borderId="5" xfId="0" applyNumberFormat="1" applyFont="1" applyFill="1" applyBorder="1" applyAlignment="1">
      <alignment horizontal="center" vertical="center" wrapText="1"/>
    </xf>
    <xf numFmtId="168" fontId="10" fillId="7" borderId="6" xfId="0" applyNumberFormat="1" applyFont="1" applyFill="1" applyBorder="1" applyAlignment="1">
      <alignment horizontal="center" vertical="center" wrapText="1"/>
    </xf>
    <xf numFmtId="171" fontId="5" fillId="13" borderId="4" xfId="0" applyNumberFormat="1" applyFont="1" applyFill="1" applyBorder="1" applyAlignment="1">
      <alignment horizontal="center" vertical="center" wrapText="1"/>
    </xf>
    <xf numFmtId="171" fontId="10" fillId="7" borderId="4" xfId="0" applyNumberFormat="1" applyFont="1" applyFill="1" applyBorder="1" applyAlignment="1">
      <alignment horizontal="center" vertical="center" wrapText="1"/>
    </xf>
    <xf numFmtId="168" fontId="10" fillId="7" borderId="4" xfId="0" applyNumberFormat="1" applyFont="1" applyFill="1" applyBorder="1" applyAlignment="1">
      <alignment horizontal="center" vertical="center" wrapText="1"/>
    </xf>
    <xf numFmtId="171" fontId="11" fillId="7" borderId="4" xfId="0" applyNumberFormat="1" applyFont="1" applyFill="1" applyBorder="1" applyAlignment="1">
      <alignment horizontal="center" vertical="center" wrapText="1"/>
    </xf>
    <xf numFmtId="168" fontId="5" fillId="13" borderId="3" xfId="7" applyNumberFormat="1" applyFont="1" applyFill="1" applyBorder="1" applyAlignment="1">
      <alignment horizontal="center" vertical="center" wrapText="1"/>
    </xf>
    <xf numFmtId="168" fontId="5" fillId="13" borderId="6" xfId="7" applyNumberFormat="1" applyFont="1" applyFill="1" applyBorder="1" applyAlignment="1">
      <alignment horizontal="center" vertical="center" wrapText="1"/>
    </xf>
    <xf numFmtId="168" fontId="11" fillId="7" borderId="3" xfId="7" applyNumberFormat="1" applyFont="1" applyFill="1" applyBorder="1" applyAlignment="1">
      <alignment horizontal="center" vertical="center" wrapText="1"/>
    </xf>
    <xf numFmtId="168" fontId="11" fillId="7" borderId="6" xfId="7" applyNumberFormat="1" applyFont="1" applyFill="1" applyBorder="1" applyAlignment="1">
      <alignment horizontal="center" vertical="center" wrapText="1"/>
    </xf>
    <xf numFmtId="168" fontId="11" fillId="7" borderId="3" xfId="7" applyNumberFormat="1" applyFont="1" applyFill="1" applyBorder="1" applyAlignment="1" applyProtection="1">
      <alignment horizontal="center" vertical="center" wrapText="1"/>
      <protection locked="0"/>
    </xf>
    <xf numFmtId="168" fontId="11" fillId="7" borderId="6" xfId="7" applyNumberFormat="1" applyFont="1" applyFill="1" applyBorder="1" applyAlignment="1" applyProtection="1">
      <alignment horizontal="center" vertical="center" wrapText="1"/>
      <protection locked="0"/>
    </xf>
    <xf numFmtId="167" fontId="10" fillId="7" borderId="4" xfId="0" applyNumberFormat="1" applyFont="1" applyFill="1" applyBorder="1" applyAlignment="1">
      <alignment horizontal="center" vertical="center" wrapText="1"/>
    </xf>
    <xf numFmtId="167" fontId="5" fillId="13" borderId="4" xfId="0" applyNumberFormat="1" applyFont="1" applyFill="1" applyBorder="1" applyAlignment="1">
      <alignment horizontal="center" vertical="center" wrapText="1"/>
    </xf>
    <xf numFmtId="164" fontId="10" fillId="7" borderId="4" xfId="4" applyFont="1" applyFill="1" applyBorder="1" applyAlignment="1">
      <alignment horizontal="center" vertical="center" wrapText="1"/>
    </xf>
    <xf numFmtId="167" fontId="11" fillId="7" borderId="4" xfId="0" applyNumberFormat="1" applyFont="1" applyFill="1" applyBorder="1" applyAlignment="1">
      <alignment horizontal="center" vertical="center" wrapText="1"/>
    </xf>
    <xf numFmtId="167" fontId="11" fillId="7" borderId="3" xfId="0" applyNumberFormat="1" applyFont="1" applyFill="1" applyBorder="1" applyAlignment="1">
      <alignment horizontal="center" vertical="center" wrapText="1"/>
    </xf>
    <xf numFmtId="167" fontId="11" fillId="7" borderId="6" xfId="0" applyNumberFormat="1" applyFont="1" applyFill="1" applyBorder="1" applyAlignment="1">
      <alignment horizontal="center" vertical="center" wrapText="1"/>
    </xf>
    <xf numFmtId="164" fontId="10" fillId="7" borderId="3" xfId="4" applyFont="1" applyFill="1" applyBorder="1" applyAlignment="1">
      <alignment horizontal="center" vertical="center" wrapText="1"/>
    </xf>
    <xf numFmtId="164" fontId="10" fillId="7" borderId="6" xfId="4" applyFont="1" applyFill="1" applyBorder="1" applyAlignment="1">
      <alignment horizontal="center" vertical="center" wrapText="1"/>
    </xf>
    <xf numFmtId="168" fontId="11" fillId="7" borderId="4" xfId="7" applyNumberFormat="1" applyFont="1" applyFill="1" applyBorder="1" applyAlignment="1">
      <alignment horizontal="center" vertical="center" wrapText="1"/>
    </xf>
    <xf numFmtId="167" fontId="10" fillId="7" borderId="3" xfId="0" applyNumberFormat="1" applyFont="1" applyFill="1" applyBorder="1" applyAlignment="1">
      <alignment horizontal="center" vertical="center" wrapText="1"/>
    </xf>
    <xf numFmtId="167" fontId="10" fillId="7" borderId="6" xfId="0" applyNumberFormat="1" applyFont="1" applyFill="1" applyBorder="1" applyAlignment="1">
      <alignment horizontal="center" vertical="center" wrapText="1"/>
    </xf>
    <xf numFmtId="167" fontId="5" fillId="13" borderId="3" xfId="0" applyNumberFormat="1" applyFont="1" applyFill="1" applyBorder="1" applyAlignment="1">
      <alignment horizontal="center" vertical="center" wrapText="1"/>
    </xf>
    <xf numFmtId="167" fontId="5" fillId="13" borderId="6" xfId="0" applyNumberFormat="1" applyFont="1" applyFill="1" applyBorder="1" applyAlignment="1">
      <alignment horizontal="center" vertical="center" wrapText="1"/>
    </xf>
    <xf numFmtId="168" fontId="5" fillId="13" borderId="4" xfId="7" applyNumberFormat="1" applyFont="1" applyFill="1" applyBorder="1" applyAlignment="1">
      <alignment horizontal="center" vertical="center" wrapText="1"/>
    </xf>
    <xf numFmtId="168" fontId="11" fillId="7" borderId="4" xfId="0" applyNumberFormat="1" applyFont="1" applyFill="1" applyBorder="1" applyAlignment="1">
      <alignment horizontal="center" vertical="center" wrapText="1"/>
    </xf>
    <xf numFmtId="168" fontId="11" fillId="7" borderId="5" xfId="0" applyNumberFormat="1" applyFont="1" applyFill="1" applyBorder="1" applyAlignment="1">
      <alignment horizontal="center" vertical="center" wrapText="1"/>
    </xf>
    <xf numFmtId="168" fontId="11" fillId="7" borderId="4" xfId="0" applyNumberFormat="1" applyFont="1" applyFill="1" applyBorder="1" applyAlignment="1" applyProtection="1">
      <alignment horizontal="center" vertical="center" wrapText="1"/>
      <protection locked="0"/>
    </xf>
    <xf numFmtId="168" fontId="11" fillId="7" borderId="5" xfId="0" applyNumberFormat="1" applyFont="1" applyFill="1" applyBorder="1" applyAlignment="1" applyProtection="1">
      <alignment horizontal="center" vertical="center" wrapText="1"/>
      <protection locked="0"/>
    </xf>
    <xf numFmtId="167" fontId="11" fillId="7" borderId="4" xfId="7" applyNumberFormat="1" applyFont="1" applyFill="1" applyBorder="1" applyAlignment="1" applyProtection="1">
      <alignment horizontal="center" vertical="center" wrapText="1"/>
      <protection locked="0"/>
    </xf>
    <xf numFmtId="168" fontId="5" fillId="13" borderId="4" xfId="0" applyNumberFormat="1" applyFont="1" applyFill="1" applyBorder="1" applyAlignment="1">
      <alignment horizontal="center" vertical="center" wrapText="1"/>
    </xf>
    <xf numFmtId="168" fontId="5" fillId="13" borderId="5" xfId="0" applyNumberFormat="1" applyFont="1" applyFill="1" applyBorder="1" applyAlignment="1">
      <alignment horizontal="center" vertical="center" wrapText="1"/>
    </xf>
    <xf numFmtId="164" fontId="11" fillId="7" borderId="4" xfId="4" applyFont="1" applyFill="1" applyBorder="1" applyAlignment="1">
      <alignment horizontal="center" vertical="center" wrapText="1"/>
    </xf>
    <xf numFmtId="164" fontId="5" fillId="13" borderId="4" xfId="4" applyFont="1" applyFill="1" applyBorder="1" applyAlignment="1">
      <alignment horizontal="center" vertical="center" wrapText="1"/>
    </xf>
    <xf numFmtId="3" fontId="5" fillId="4" borderId="4" xfId="0" applyNumberFormat="1" applyFont="1" applyFill="1" applyBorder="1" applyAlignment="1">
      <alignment horizontal="center" vertical="center" wrapText="1"/>
    </xf>
    <xf numFmtId="168" fontId="10" fillId="7" borderId="4" xfId="4" applyNumberFormat="1" applyFont="1" applyFill="1" applyBorder="1" applyAlignment="1">
      <alignment horizontal="center" vertical="center" wrapText="1"/>
    </xf>
    <xf numFmtId="0" fontId="5" fillId="19" borderId="4" xfId="0" applyFont="1" applyFill="1" applyBorder="1" applyAlignment="1">
      <alignment horizontal="center" vertical="center" wrapText="1"/>
    </xf>
    <xf numFmtId="167" fontId="5" fillId="4" borderId="4" xfId="7" applyNumberFormat="1" applyFont="1" applyFill="1" applyBorder="1" applyAlignment="1">
      <alignment horizontal="center" vertical="center" wrapText="1"/>
    </xf>
    <xf numFmtId="171" fontId="11" fillId="7" borderId="4" xfId="4" applyNumberFormat="1" applyFont="1" applyFill="1" applyBorder="1" applyAlignment="1">
      <alignment horizontal="center" vertical="center" wrapText="1"/>
    </xf>
    <xf numFmtId="171" fontId="5" fillId="12" borderId="4" xfId="0" applyNumberFormat="1" applyFont="1" applyFill="1" applyBorder="1" applyAlignment="1">
      <alignment horizontal="center" vertical="center" wrapText="1"/>
    </xf>
    <xf numFmtId="168" fontId="5" fillId="12" borderId="4" xfId="0" applyNumberFormat="1" applyFont="1" applyFill="1" applyBorder="1" applyAlignment="1">
      <alignment horizontal="center" vertical="center" wrapText="1"/>
    </xf>
    <xf numFmtId="174" fontId="10" fillId="7" borderId="4" xfId="0" applyNumberFormat="1" applyFont="1" applyFill="1" applyBorder="1" applyAlignment="1">
      <alignment horizontal="center" vertical="center" wrapText="1"/>
    </xf>
    <xf numFmtId="168" fontId="5" fillId="4" borderId="4" xfId="0" applyNumberFormat="1" applyFont="1" applyFill="1" applyBorder="1" applyAlignment="1">
      <alignment horizontal="center" vertical="center" wrapText="1"/>
    </xf>
    <xf numFmtId="168" fontId="12" fillId="13" borderId="4" xfId="0" applyNumberFormat="1" applyFont="1" applyFill="1" applyBorder="1" applyAlignment="1">
      <alignment horizontal="center" vertical="center" wrapText="1"/>
    </xf>
    <xf numFmtId="0" fontId="0" fillId="0" borderId="0" xfId="0" applyAlignment="1">
      <alignment horizontal="center"/>
    </xf>
    <xf numFmtId="0" fontId="0" fillId="0" borderId="5" xfId="0" applyBorder="1" applyAlignment="1"/>
    <xf numFmtId="0" fontId="0" fillId="0" borderId="6" xfId="0" applyBorder="1" applyAlignment="1"/>
    <xf numFmtId="0" fontId="2" fillId="7" borderId="6" xfId="0" applyFont="1" applyFill="1" applyBorder="1" applyAlignment="1"/>
    <xf numFmtId="0" fontId="14" fillId="13" borderId="6" xfId="0" applyFont="1" applyFill="1" applyBorder="1" applyAlignment="1"/>
    <xf numFmtId="0" fontId="2" fillId="7" borderId="5" xfId="0" applyFont="1" applyFill="1" applyBorder="1" applyAlignment="1"/>
    <xf numFmtId="0" fontId="14" fillId="13" borderId="5" xfId="0" applyFont="1" applyFill="1" applyBorder="1" applyAlignment="1"/>
    <xf numFmtId="0" fontId="0" fillId="0" borderId="5" xfId="0" applyBorder="1" applyAlignment="1" applyProtection="1">
      <protection locked="0"/>
    </xf>
    <xf numFmtId="0" fontId="0" fillId="0" borderId="6" xfId="0" applyBorder="1" applyAlignment="1" applyProtection="1">
      <protection locked="0"/>
    </xf>
    <xf numFmtId="0" fontId="8" fillId="13" borderId="5" xfId="0" applyFont="1" applyFill="1" applyBorder="1" applyAlignment="1"/>
    <xf numFmtId="0" fontId="8" fillId="13" borderId="6" xfId="0" applyFont="1" applyFill="1" applyBorder="1" applyAlignment="1"/>
  </cellXfs>
  <cellStyles count="12">
    <cellStyle name="Celda de comprobación" xfId="2" builtinId="23"/>
    <cellStyle name="Celda de comprobación 2" xfId="6" xr:uid="{19A2E552-21CD-48E4-8B75-4C454833AEE2}"/>
    <cellStyle name="Hipervínculo" xfId="3" builtinId="8"/>
    <cellStyle name="Hipervínculo 2" xfId="8" xr:uid="{3495DEF9-7BAC-4AB2-9DDA-90CBB99E65EE}"/>
    <cellStyle name="Hyperlink" xfId="10" xr:uid="{C3DEF626-FA3E-40AA-8D80-38D60E4187C2}"/>
    <cellStyle name="Millares 2" xfId="5" xr:uid="{979BD137-5D59-4155-BB04-EB2DE8912F72}"/>
    <cellStyle name="Moneda [0] 2 2" xfId="7" xr:uid="{032D0E61-A901-4ABA-AE6E-B0EF5EA0681B}"/>
    <cellStyle name="Moneda 2" xfId="4" xr:uid="{830474F1-5853-4C58-8A1A-28C88F12CAC8}"/>
    <cellStyle name="Moneda 4" xfId="11" xr:uid="{08FE5D17-BED3-4875-9827-B2E243DA8784}"/>
    <cellStyle name="Normal" xfId="0" builtinId="0"/>
    <cellStyle name="Porcentaje" xfId="1" builtinId="5"/>
    <cellStyle name="Porcentaje 2" xfId="9" xr:uid="{22703552-866B-4366-B4F0-68530702B3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49</xdr:col>
      <xdr:colOff>0</xdr:colOff>
      <xdr:row>0</xdr:row>
      <xdr:rowOff>88290</xdr:rowOff>
    </xdr:from>
    <xdr:to>
      <xdr:col>59</xdr:col>
      <xdr:colOff>0</xdr:colOff>
      <xdr:row>4</xdr:row>
      <xdr:rowOff>9876</xdr:rowOff>
    </xdr:to>
    <xdr:pic>
      <xdr:nvPicPr>
        <xdr:cNvPr id="2" name="Imagen 1" descr="Logotipo, nombre de la empresa&#10;&#10;Descripción generada automáticamente">
          <a:extLst>
            <a:ext uri="{FF2B5EF4-FFF2-40B4-BE49-F238E27FC236}">
              <a16:creationId xmlns:a16="http://schemas.microsoft.com/office/drawing/2014/main" id="{89D721CB-F0D7-458A-A954-4BB4A44B50D9}"/>
            </a:ext>
          </a:extLst>
        </xdr:cNvPr>
        <xdr:cNvPicPr>
          <a:picLocks noChangeAspect="1"/>
        </xdr:cNvPicPr>
      </xdr:nvPicPr>
      <xdr:blipFill>
        <a:blip xmlns:r="http://schemas.openxmlformats.org/officeDocument/2006/relationships" r:embed="rId1" cstate="screen"/>
        <a:stretch>
          <a:fillRect/>
        </a:stretch>
      </xdr:blipFill>
      <xdr:spPr>
        <a:xfrm>
          <a:off x="88171020" y="88290"/>
          <a:ext cx="10424160" cy="338430"/>
        </a:xfrm>
        <a:prstGeom prst="rect">
          <a:avLst/>
        </a:prstGeom>
        <a:ln>
          <a:prstDash val="solid"/>
        </a:ln>
      </xdr:spPr>
    </xdr:pic>
    <xdr:clientData/>
  </xdr:twoCellAnchor>
  <xdr:twoCellAnchor>
    <xdr:from>
      <xdr:col>72</xdr:col>
      <xdr:colOff>1673920</xdr:colOff>
      <xdr:row>0</xdr:row>
      <xdr:rowOff>151848</xdr:rowOff>
    </xdr:from>
    <xdr:to>
      <xdr:col>72</xdr:col>
      <xdr:colOff>2282020</xdr:colOff>
      <xdr:row>3</xdr:row>
      <xdr:rowOff>41413</xdr:rowOff>
    </xdr:to>
    <xdr:pic>
      <xdr:nvPicPr>
        <xdr:cNvPr id="3" name="Imagen 2" descr="Logotipo, nombre de la empresa&#10;&#10;Descripción generada automáticamente">
          <a:extLst>
            <a:ext uri="{FF2B5EF4-FFF2-40B4-BE49-F238E27FC236}">
              <a16:creationId xmlns:a16="http://schemas.microsoft.com/office/drawing/2014/main" id="{CECB2833-E585-4938-80FA-DAF42FFFAA61}"/>
            </a:ext>
          </a:extLst>
        </xdr:cNvPr>
        <xdr:cNvPicPr>
          <a:picLocks noChangeAspect="1"/>
        </xdr:cNvPicPr>
      </xdr:nvPicPr>
      <xdr:blipFill>
        <a:blip xmlns:r="http://schemas.openxmlformats.org/officeDocument/2006/relationships" r:embed="rId1" cstate="screen"/>
        <a:stretch>
          <a:fillRect/>
        </a:stretch>
      </xdr:blipFill>
      <xdr:spPr>
        <a:xfrm>
          <a:off x="115631020" y="151848"/>
          <a:ext cx="608100" cy="247705"/>
        </a:xfrm>
        <a:prstGeom prst="rect">
          <a:avLst/>
        </a:prstGeom>
        <a:ln>
          <a:prstDash val="solid"/>
        </a:ln>
      </xdr:spPr>
    </xdr:pic>
    <xdr:clientData/>
  </xdr:twoCellAnchor>
  <xdr:twoCellAnchor>
    <xdr:from>
      <xdr:col>0</xdr:col>
      <xdr:colOff>0</xdr:colOff>
      <xdr:row>0</xdr:row>
      <xdr:rowOff>0</xdr:rowOff>
    </xdr:from>
    <xdr:to>
      <xdr:col>0</xdr:col>
      <xdr:colOff>952501</xdr:colOff>
      <xdr:row>7</xdr:row>
      <xdr:rowOff>1732</xdr:rowOff>
    </xdr:to>
    <xdr:pic>
      <xdr:nvPicPr>
        <xdr:cNvPr id="4" name="Imagen 3" descr="Logotipo, nombre de la empresa&#10;&#10;Descripción generada automáticamente">
          <a:extLst>
            <a:ext uri="{FF2B5EF4-FFF2-40B4-BE49-F238E27FC236}">
              <a16:creationId xmlns:a16="http://schemas.microsoft.com/office/drawing/2014/main" id="{DAF8E0F0-659F-4E09-9510-8136AAB9D28B}"/>
            </a:ext>
          </a:extLst>
        </xdr:cNvPr>
        <xdr:cNvPicPr>
          <a:picLocks noChangeAspect="1"/>
        </xdr:cNvPicPr>
      </xdr:nvPicPr>
      <xdr:blipFill>
        <a:blip xmlns:r="http://schemas.openxmlformats.org/officeDocument/2006/relationships" r:embed="rId1" cstate="screen"/>
        <a:stretch>
          <a:fillRect/>
        </a:stretch>
      </xdr:blipFill>
      <xdr:spPr>
        <a:xfrm>
          <a:off x="0" y="0"/>
          <a:ext cx="952501" cy="1274272"/>
        </a:xfrm>
        <a:prstGeom prst="rect">
          <a:avLst/>
        </a:prstGeom>
        <a:ln>
          <a:prstDash val="solid"/>
        </a:ln>
      </xdr:spPr>
    </xdr:pic>
    <xdr:clientData/>
  </xdr:twoCellAnchor>
  <xdr:twoCellAnchor>
    <xdr:from>
      <xdr:col>0</xdr:col>
      <xdr:colOff>38100</xdr:colOff>
      <xdr:row>0</xdr:row>
      <xdr:rowOff>0</xdr:rowOff>
    </xdr:from>
    <xdr:to>
      <xdr:col>72</xdr:col>
      <xdr:colOff>19050</xdr:colOff>
      <xdr:row>7</xdr:row>
      <xdr:rowOff>0</xdr:rowOff>
    </xdr:to>
    <xdr:sp macro="" textlink="">
      <xdr:nvSpPr>
        <xdr:cNvPr id="5" name="CuadroTexto 4">
          <a:extLst>
            <a:ext uri="{FF2B5EF4-FFF2-40B4-BE49-F238E27FC236}">
              <a16:creationId xmlns:a16="http://schemas.microsoft.com/office/drawing/2014/main" id="{9F8332D5-0E1A-4EBA-B0D2-17281F606649}"/>
            </a:ext>
          </a:extLst>
        </xdr:cNvPr>
        <xdr:cNvSpPr txBox="1"/>
      </xdr:nvSpPr>
      <xdr:spPr>
        <a:xfrm>
          <a:off x="38100" y="0"/>
          <a:ext cx="113938050" cy="1272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3200" b="1">
              <a:latin typeface="Arial" panose="020B0604020202020204" pitchFamily="34" charset="0"/>
              <a:cs typeface="Arial" panose="020B0604020202020204" pitchFamily="34" charset="0"/>
            </a:rPr>
            <a:t>PLAN ESTRATEGICO INSTITUCIONAL PEI 1T 2026</a:t>
          </a:r>
        </a:p>
      </xdr:txBody>
    </xdr:sp>
    <xdr:clientData/>
  </xdr:twoCellAnchor>
  <xdr:twoCellAnchor>
    <xdr:from>
      <xdr:col>0</xdr:col>
      <xdr:colOff>38100</xdr:colOff>
      <xdr:row>0</xdr:row>
      <xdr:rowOff>0</xdr:rowOff>
    </xdr:from>
    <xdr:to>
      <xdr:col>0</xdr:col>
      <xdr:colOff>990601</xdr:colOff>
      <xdr:row>7</xdr:row>
      <xdr:rowOff>1732</xdr:rowOff>
    </xdr:to>
    <xdr:pic>
      <xdr:nvPicPr>
        <xdr:cNvPr id="6" name="Imagen 5" descr="Logotipo, nombre de la empresa&#10;&#10;Descripción generada automáticamente">
          <a:extLst>
            <a:ext uri="{FF2B5EF4-FFF2-40B4-BE49-F238E27FC236}">
              <a16:creationId xmlns:a16="http://schemas.microsoft.com/office/drawing/2014/main" id="{76B29762-7C8D-4000-B526-9105767BEE3D}"/>
            </a:ext>
          </a:extLst>
        </xdr:cNvPr>
        <xdr:cNvPicPr>
          <a:picLocks noChangeAspect="1"/>
        </xdr:cNvPicPr>
      </xdr:nvPicPr>
      <xdr:blipFill>
        <a:blip xmlns:r="http://schemas.openxmlformats.org/officeDocument/2006/relationships" r:embed="rId1" cstate="screen"/>
        <a:stretch>
          <a:fillRect/>
        </a:stretch>
      </xdr:blipFill>
      <xdr:spPr>
        <a:xfrm>
          <a:off x="38100" y="0"/>
          <a:ext cx="952501" cy="1274272"/>
        </a:xfrm>
        <a:prstGeom prst="rect">
          <a:avLst/>
        </a:prstGeom>
        <a:ln>
          <a:prstDash val="solid"/>
        </a:ln>
      </xdr:spPr>
    </xdr:pic>
    <xdr:clientData/>
  </xdr:twoCellAnchor>
  <xdr:twoCellAnchor>
    <xdr:from>
      <xdr:col>71</xdr:col>
      <xdr:colOff>1657350</xdr:colOff>
      <xdr:row>0</xdr:row>
      <xdr:rowOff>0</xdr:rowOff>
    </xdr:from>
    <xdr:to>
      <xdr:col>72</xdr:col>
      <xdr:colOff>1</xdr:colOff>
      <xdr:row>7</xdr:row>
      <xdr:rowOff>1732</xdr:rowOff>
    </xdr:to>
    <xdr:pic>
      <xdr:nvPicPr>
        <xdr:cNvPr id="7" name="Imagen 6" descr="Logotipo, nombre de la empresa&#10;&#10;Descripción generada automáticamente">
          <a:extLst>
            <a:ext uri="{FF2B5EF4-FFF2-40B4-BE49-F238E27FC236}">
              <a16:creationId xmlns:a16="http://schemas.microsoft.com/office/drawing/2014/main" id="{A3879424-349C-426A-9552-EE83286F817D}"/>
            </a:ext>
          </a:extLst>
        </xdr:cNvPr>
        <xdr:cNvPicPr>
          <a:picLocks noChangeAspect="1"/>
        </xdr:cNvPicPr>
      </xdr:nvPicPr>
      <xdr:blipFill>
        <a:blip xmlns:r="http://schemas.openxmlformats.org/officeDocument/2006/relationships" r:embed="rId1" cstate="screen"/>
        <a:stretch>
          <a:fillRect/>
        </a:stretch>
      </xdr:blipFill>
      <xdr:spPr>
        <a:xfrm>
          <a:off x="113008410" y="0"/>
          <a:ext cx="948691" cy="1274272"/>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2540</xdr:colOff>
      <xdr:row>0</xdr:row>
      <xdr:rowOff>180974</xdr:rowOff>
    </xdr:to>
    <xdr:pic>
      <xdr:nvPicPr>
        <xdr:cNvPr id="2" name="Imagen 1" descr="Logotipo, nombre de la empresa&#10;&#10;Descripción generada automáticamente">
          <a:extLst>
            <a:ext uri="{FF2B5EF4-FFF2-40B4-BE49-F238E27FC236}">
              <a16:creationId xmlns:a16="http://schemas.microsoft.com/office/drawing/2014/main" id="{75BC56B0-D84B-46EF-979A-BB4FD554BDCB}"/>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0"/>
          <a:ext cx="2540" cy="180974"/>
        </a:xfrm>
        <a:prstGeom prst="rect">
          <a:avLst/>
        </a:prstGeom>
      </xdr:spPr>
    </xdr:pic>
    <xdr:clientData/>
  </xdr:twoCellAnchor>
  <xdr:twoCellAnchor editAs="oneCell">
    <xdr:from>
      <xdr:col>0</xdr:col>
      <xdr:colOff>0</xdr:colOff>
      <xdr:row>1</xdr:row>
      <xdr:rowOff>0</xdr:rowOff>
    </xdr:from>
    <xdr:to>
      <xdr:col>0</xdr:col>
      <xdr:colOff>2540</xdr:colOff>
      <xdr:row>1</xdr:row>
      <xdr:rowOff>523874</xdr:rowOff>
    </xdr:to>
    <xdr:pic>
      <xdr:nvPicPr>
        <xdr:cNvPr id="3" name="Imagen 2" descr="Logotipo, nombre de la empresa&#10;&#10;Descripción generada automáticamente">
          <a:extLst>
            <a:ext uri="{FF2B5EF4-FFF2-40B4-BE49-F238E27FC236}">
              <a16:creationId xmlns:a16="http://schemas.microsoft.com/office/drawing/2014/main" id="{8C07088D-9DAB-49B1-817C-14FFB77FEA1C}"/>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807720"/>
          <a:ext cx="2540" cy="523874"/>
        </a:xfrm>
        <a:prstGeom prst="rect">
          <a:avLst/>
        </a:prstGeom>
      </xdr:spPr>
    </xdr:pic>
    <xdr:clientData/>
  </xdr:twoCellAnchor>
  <xdr:twoCellAnchor editAs="oneCell">
    <xdr:from>
      <xdr:col>0</xdr:col>
      <xdr:colOff>12192000</xdr:colOff>
      <xdr:row>0</xdr:row>
      <xdr:rowOff>0</xdr:rowOff>
    </xdr:from>
    <xdr:to>
      <xdr:col>0</xdr:col>
      <xdr:colOff>13063220</xdr:colOff>
      <xdr:row>0</xdr:row>
      <xdr:rowOff>746760</xdr:rowOff>
    </xdr:to>
    <xdr:pic>
      <xdr:nvPicPr>
        <xdr:cNvPr id="4" name="Imagen 3" descr="Logotipo, nombre de la empresa&#10;&#10;Descripción generada automáticamente">
          <a:extLst>
            <a:ext uri="{FF2B5EF4-FFF2-40B4-BE49-F238E27FC236}">
              <a16:creationId xmlns:a16="http://schemas.microsoft.com/office/drawing/2014/main" id="{009C3F3D-CF3F-4BF4-B60B-44F3A8EECE73}"/>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2192000" y="0"/>
          <a:ext cx="871220" cy="746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12832080</xdr:colOff>
      <xdr:row>0</xdr:row>
      <xdr:rowOff>0</xdr:rowOff>
    </xdr:from>
    <xdr:to>
      <xdr:col>0</xdr:col>
      <xdr:colOff>13703300</xdr:colOff>
      <xdr:row>2</xdr:row>
      <xdr:rowOff>381000</xdr:rowOff>
    </xdr:to>
    <xdr:pic>
      <xdr:nvPicPr>
        <xdr:cNvPr id="2" name="Imagen 1" descr="Logotipo, nombre de la empresa&#10;&#10;Descripción generada automáticamente">
          <a:extLst>
            <a:ext uri="{FF2B5EF4-FFF2-40B4-BE49-F238E27FC236}">
              <a16:creationId xmlns:a16="http://schemas.microsoft.com/office/drawing/2014/main" id="{608D73E9-A540-45EC-A930-2D9859BD6FFA}"/>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2832080" y="0"/>
          <a:ext cx="871220" cy="7467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mongait\AppData\Local\Microsoft\Windows\Temporary%20Internet%20Files\Content.Outlook\PWTGWUBG\FMF2016_Formatocapacidades_ARC.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rcarroll/Documents/2014/00%20Plan%20de%20acci&#243;n/07%20PA2015/Indicadores%20Plan%20Vive%20Digital%20OAPES.xlsx" TargetMode="External"/><Relationship Id="rId1" Type="http://schemas.openxmlformats.org/officeDocument/2006/relationships/externalLinkPath" Target="/Users/rcarroll/Documents/2014/00%20Plan%20de%20acci&#243;n/07%20PA2015/Indicadores%20Plan%20Vive%20Digital%20OAP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mada"/>
      <sheetName val="enunciado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Entorno-Regionalización VDII"/>
      <sheetName val="Hoja1"/>
    </sheetNames>
    <sheetDataSet>
      <sheetData sheetId="0"/>
      <sheetData sheetId="1"/>
    </sheetDataSet>
  </externalBook>
</externalLink>
</file>

<file path=xl/persons/person.xml><?xml version="1.0" encoding="utf-8"?>
<personList xmlns="http://schemas.microsoft.com/office/spreadsheetml/2018/threadedcomments" xmlns:x="http://schemas.openxmlformats.org/spreadsheetml/2006/main">
  <person displayName="carolina monroy" id="{9F21C390-0F02-4D15-A37B-E979752050E8}" userId="958bd3b3218e229f" providerId="Windows Live"/>
  <person displayName="Ruth Carolina Monroy Cely" id="{79CA1FC8-FBC2-4B11-AD39-49C6393AADFA}" userId="S::rmonroy@mintic.gov.co::a6338a95-63f7-42fa-b168-1c141b5745c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W8" dT="2025-12-16T19:10:25.14" personId="{9F21C390-0F02-4D15-A37B-E979752050E8}" id="{B6645D2D-015D-4EB9-A734-B7EF763C1A3A}">
    <text>Seleccionar de la lista desplegable la opción que se ajuste a lo requerido</text>
  </threadedComment>
  <threadedComment ref="AV9" dT="2026-03-18T16:48:55.16" personId="{79CA1FC8-FBC2-4B11-AD39-49C6393AADFA}" id="{DF663E96-931F-4D9A-B2C1-D7DBE69C4F46}">
    <text>El 18 de marzo se solicita desde el area modificacion pasando de 2000 a 4311, esta pendiente oficializacion en plan de accion</text>
  </threadedComment>
  <threadedComment ref="AV48" dT="2026-01-21T23:28:29.48" personId="{79CA1FC8-FBC2-4B11-AD39-49C6393AADFA}" id="{58FFD7A3-FD9F-4A21-94B9-13BC11D161A4}">
    <text>Son 5000 para la vigencia peroen mi excel voy a tener en cuenta el tema de la tipologia “capacidad y se indluye la linea base y serian 32822</text>
  </threadedComment>
  <threadedComment ref="AY53" dT="2026-01-21T23:26:09.82" personId="{79CA1FC8-FBC2-4B11-AD39-49C6393AADFA}" id="{4DA56B93-62DD-45EC-8681-E015A4F8DDA0}">
    <text>SE INCLUYEN 3000 EN LA PROGRAMACIO QUE SON LOS QUE CORRESPONDEN AL SOBRECUMPLIMIENTO DEL MES DE DICIEMBRE DE 2025, ESTO SOLO EN PES DADO QUE PLAN DE ACCION ES ANUAL Y PES CUATRIENIAL</text>
  </threadedComment>
  <threadedComment ref="AZ53" dT="2026-01-21T23:26:09.82" personId="{79CA1FC8-FBC2-4B11-AD39-49C6393AADFA}" id="{0736F7AE-C5F4-420E-B768-0A805B4289EA}">
    <text>SE INCLUYEN 3000 EN LA PROGRAMACIO QUE SON LOS QUE CORRESPONDEN AL SOBRECUMPLIMIENTO DEL MES DE DICIEMBRE DE 2025, ESTO SOLO EN PES DADO QUE PLAN DE ACCION ES ANUAL Y PES CUATRIENIAL</text>
  </threadedComment>
</ThreadedComments>
</file>

<file path=xl/worksheets/_rels/sheet1.xml.rels><?xml version="1.0" encoding="UTF-8" standalone="yes"?>
<Relationships xmlns="http://schemas.openxmlformats.org/package/2006/relationships"><Relationship Id="rId26" Type="http://schemas.openxmlformats.org/officeDocument/2006/relationships/hyperlink" Target="https://mintic-my.sharepoint.com/:f:/r/personal/subdireccionth_mintic_gov_co/Documents/SUBDIRECCI%C3%93N%20TH/ENTREGABLES%20CLARITY%202025/01.%20PLANEACI%C3%93N/1.1?csf=1&amp;web=1&amp;e=QurMkk" TargetMode="External"/><Relationship Id="rId21" Type="http://schemas.openxmlformats.org/officeDocument/2006/relationships/hyperlink" Target="../../SEGUIMIENTOS%202026/:f:/g/personal/dircom_mintic_gov_co/IgAYp3HZht1cRbkbHBlQzgeCATyBKEOWu9rEDvw_Kmk0XoY%3fe=9HKFv9" TargetMode="External"/><Relationship Id="rId42" Type="http://schemas.openxmlformats.org/officeDocument/2006/relationships/hyperlink" Target="http://mintic.sharepoint.com/planeacion/Entregables%20Clarity%202025/Forms/AllItems.aspx" TargetMode="External"/><Relationship Id="rId47" Type="http://schemas.openxmlformats.org/officeDocument/2006/relationships/hyperlink" Target="https://d.docs.live.net/:f:/r/sites/GITdeGruposdeIntersyGestinDocumental/Documentos%20compartidos/2025/Entregables%20Clarity%202025/E2-D3-7000%20Fortalecimiento%20del%20relacionamiento%20con%20los%20grupos%20de%20inter%C3%A9s?csf=1&amp;web=1&amp;e=evUgBz" TargetMode="External"/><Relationship Id="rId63" Type="http://schemas.openxmlformats.org/officeDocument/2006/relationships/hyperlink" Target="https://mintic-my.sharepoint.com/personal/oficinadeplaneacion_mintic_gov_co/_layouts/15/onedrive.aspx?id=%2Fpersonal%2Foficinadeplaneacion%5Fmintic%5Fgov%5Fco%2FDocuments%2FOficina%20Asesora%20de%20Planeaci%C3%B3n%2FGIT%20de%20Estadisticas%20y%20Estudios%20Sectoriales%2FGrupo%2FASPA%2F2026&amp;viewid=c9284704%2D9892%2D4481%2D9cd1%2D5ee2d9539b52&amp;ct=1676907977726&amp;or=OWA%2DNT" TargetMode="External"/><Relationship Id="rId68" Type="http://schemas.openxmlformats.org/officeDocument/2006/relationships/hyperlink" Target="https://d.docs.live.net/:f:/r/direccion_economia_digital/Documentos%20compartidos/PLANEACI%C3%93N/PLAN%20ESTRAT%C3%89GICO%20S/2023-2026/2026/Formaciones%20finalizadas%20en%20habilidades%20digitales/PRIMER%20TRIMESTRE?csf=1&amp;web=1&amp;e=k6HMlN" TargetMode="External"/><Relationship Id="rId84" Type="http://schemas.openxmlformats.org/officeDocument/2006/relationships/hyperlink" Target="https://d.docs.live.net/:f:/g/gel/IgCGrroSwoD2TaXHxBWFkSekAQdGprUZxg8nJSRNS_5d1Ao?e=wjgEgS" TargetMode="External"/><Relationship Id="rId89" Type="http://schemas.openxmlformats.org/officeDocument/2006/relationships/hyperlink" Target="https://d.docs.live.net/:f:/r/sites/OficinaAsesoradePrensa/Documentos%20compartidos/2026/INDICADORES/REPORTES/CLARITY/Evidencias/MARZO?csf=1&amp;web=1&amp;e=Gm0B5p" TargetMode="External"/><Relationship Id="rId112" Type="http://schemas.microsoft.com/office/2017/10/relationships/threadedComment" Target="../threadedComments/threadedComment1.xml"/><Relationship Id="rId16" Type="http://schemas.openxmlformats.org/officeDocument/2006/relationships/hyperlink" Target="https://mintic.sharepoint.com/:b:/r/Dir_Vigilancia_Control/Clarity%202025/2025%20Informe%20consolidado-%20Clarity.pdf?csf=1&amp;web=1&amp;e=UBVDC2" TargetMode="External"/><Relationship Id="rId107" Type="http://schemas.openxmlformats.org/officeDocument/2006/relationships/hyperlink" Target="https://mintic-my.sharepoint.com/:f:/r/personal/consensosocial_mintic_gov_co/Documents/REPOSITORIO%20CONSENSO%20SOCIAL/Planeaci%C3%B3n%20estrat%C3%A9gica/Entregables%20Clarity%20Planeaci%C3%B3n%202026?csf=1&amp;web=1&amp;e=1611S4" TargetMode="External"/><Relationship Id="rId11" Type="http://schemas.openxmlformats.org/officeDocument/2006/relationships/hyperlink" Target="https://d.docs.live.net/:f:/g/gel/IgDqD_EP-lNgQbISejazhs3gAfGzKEJxdk2dSNYG0gNKJ1g?e=meRi7P" TargetMode="External"/><Relationship Id="rId32" Type="http://schemas.openxmlformats.org/officeDocument/2006/relationships/hyperlink" Target="../../SEGUIMIENTOS%202026/dfvargas_mintic_gov_co/_layouts/15/onedrive.aspx" TargetMode="External"/><Relationship Id="rId37" Type="http://schemas.openxmlformats.org/officeDocument/2006/relationships/hyperlink" Target="https://d.docs.live.net/:f:/r/Subdireccion_Financiera/Entregables%20CLARITY%202025/E2-D2-3000%20Gesti%C3%B3n%20Adecuada%20de%20Recursos%20MinTIC/1.%20Informes%20de%20Seguimiento%20de%20Orden%20Financiero/1.1%20Informes%20del%20seguimiento%20a%20la%20ejecuci%C3%B3n%20presupuestal%20de%20gastos%20del%20MinTIC?csf=1&amp;web=1&amp;e=ZLUz5U" TargetMode="External"/><Relationship Id="rId53" Type="http://schemas.openxmlformats.org/officeDocument/2006/relationships/hyperlink" Target="http://mintic.sharepoint.com/planeacion/Entregables%20Clarity%202025/Forms/AllItems.aspx" TargetMode="External"/><Relationship Id="rId58" Type="http://schemas.openxmlformats.org/officeDocument/2006/relationships/hyperlink" Target="https://d.docs.live.net/:f:/r/oficina_internacional/entregables_aspa/0.4%20CLARITY%202026/ENTREGABLES%20CLARITY%202026/1.2.%20INFORME%20DE%20COOPERACI%C3%93N%20INTERNACIONAL?csf=1&amp;web=1&amp;e=Lc3gB2" TargetMode="External"/><Relationship Id="rId74" Type="http://schemas.openxmlformats.org/officeDocument/2006/relationships/hyperlink" Target="https://mintic-my.sharepoint.com/:x:/r/personal/lmongui_mintic_gov_co/_layouts/15/doc2.aspx?sourcedoc=%7B54035F4B-1136-47B6-B83D-39C90DC5595A%7D&amp;file=Registro%20de%20actividades%20GIT%20DSJ%202026.xlsx&amp;wdLOR=c0E3EEF04-E6D6-465F-8332-4F4382CC1B20&amp;fromShare=true&amp;action=default&amp;mobileredirect=true" TargetMode="External"/><Relationship Id="rId79" Type="http://schemas.openxmlformats.org/officeDocument/2006/relationships/hyperlink" Target="https://d.docs.live.net/:f:/g/personal/esierram_mintic_gov_co/IgAw1LOIt_cIQIc17JupKNYjAWt3BpSCJUi8QDqEGY8J2Ag" TargetMode="External"/><Relationship Id="rId102" Type="http://schemas.openxmlformats.org/officeDocument/2006/relationships/hyperlink" Target="https://mintic-my.sharepoint.com/:f:/g/personal/jferia_mintic_gov_co/IgCeXmaQAokoQIxdAaAudzfwAcel0quJx6ekhGiuA7mgRQs?e=U6u60u" TargetMode="External"/><Relationship Id="rId5" Type="http://schemas.openxmlformats.org/officeDocument/2006/relationships/hyperlink" Target="file:///C:\:f:\g\personal\acbonilla_mintic_gov_co\IgCcoV561EZOTJzLUrAra3XEAZqs40xu-0xTYInzhwUP6fo%3femail=esierram@mintic.gov.co&amp;e=8YmmCi" TargetMode="External"/><Relationship Id="rId90" Type="http://schemas.openxmlformats.org/officeDocument/2006/relationships/hyperlink" Target="https://mintic-my.sharepoint.com/my?id=%2Fpersonal%2Fcvillamizarl%5Fmintic%5Fgov%5Fco%2FDocuments%2FControles%2FControles%20UAT%2F3%2Dmarzo&amp;viewid=36cc13e5%2D36d1%2D48a9%2Db448%2D2259746a9a81&amp;ct=1773257743783&amp;or=Teams%2DHL&amp;LOF=1" TargetMode="External"/><Relationship Id="rId95" Type="http://schemas.openxmlformats.org/officeDocument/2006/relationships/hyperlink" Target="https://d.docs.live.net/Oficina_Gestion_Ingresos_Fondo/Entregables%20PESPEI%202026/Forms/AllItems.aspx" TargetMode="External"/><Relationship Id="rId22" Type="http://schemas.openxmlformats.org/officeDocument/2006/relationships/hyperlink" Target="https://mintic-my.sharepoint.com/:f:/r/personal/dmarino_mintic_gov_co/Documents/RESOLUCIONES%202023/ARCHIVO%20INTEGRATIC%202023?csf=1&amp;web=1&amp;e=18NcWj" TargetMode="External"/><Relationship Id="rId27" Type="http://schemas.openxmlformats.org/officeDocument/2006/relationships/hyperlink" Target="https://mintic-my.sharepoint.com/:f:/r/personal/subdireccionth_mintic_gov_co/Documents/SUBDIRECCI%C3%93N%20TH/ENTREGABLES%20CLARITY%202025/02.%20INGRESO/2.1?csf=1&amp;web=1&amp;e=UBQDHi" TargetMode="External"/><Relationship Id="rId43" Type="http://schemas.openxmlformats.org/officeDocument/2006/relationships/hyperlink" Target="https://d.docs.live.net/oficina_internacional/COOPERACION/Forms/AllItems.aspx" TargetMode="External"/><Relationship Id="rId48" Type="http://schemas.openxmlformats.org/officeDocument/2006/relationships/hyperlink" Target="https://d.docs.live.net/:f:/r/sites/GITdeGruposdeIntersyGestinDocumental/Documentos%20compartidos/2025/Entregables%20Clarity%202025/E2-D3-7000%20Fortalecimiento%20del%20relacionamiento%20con%20los%20grupos%20de%20inter%C3%A9s?csf=1&amp;web=1&amp;e=evUgBz" TargetMode="External"/><Relationship Id="rId64" Type="http://schemas.openxmlformats.org/officeDocument/2006/relationships/hyperlink" Target="https://mintic-my.sharepoint.com/personal/oficinadeplaneacion_mintic_gov_co/_layouts/15/onedrive.aspx?id=%2Fpersonal%2Foficinadeplaneacion%5Fmintic%5Fgov%5Fco%2FDocuments%2FOficina%20Asesora%20de%20Planeaci%C3%B3n%2FGIT%20de%20Estadisticas%20y%20Estudios%20Sectoriales%2FGrupo%2FASPA%2F2026&amp;viewid=c9284704%2D9892%2D4481%2D9cd1%2D5ee2d9539b52&amp;ct=1676907977726&amp;or=OWA%2DNT" TargetMode="External"/><Relationship Id="rId69" Type="http://schemas.openxmlformats.org/officeDocument/2006/relationships/hyperlink" Target="https://d.docs.live.net/:f:/r/direccion_economia_digital/Documentos%20compartidos/PLANEACI%C3%93N/PLAN%20ESTRAT%C3%89GICO%20S/2023-2026/2025/Empresas%20y%20empresarios%20que%20adoptan%20tecnolog%C3%ADas%20para%20la%20transformaci%C3%B3n%20digital/I%20TRIMESTRE?csf=1&amp;web=1&amp;e=DFrBo0" TargetMode="External"/><Relationship Id="rId80" Type="http://schemas.openxmlformats.org/officeDocument/2006/relationships/hyperlink" Target="https://d.docs.live.net/:f:/g/personal/esierram_mintic_gov_co/IgAw1LOIt_cIQIc17JupKNYjAWt3BpSCJUi8QDqEGY8J2Ag" TargetMode="External"/><Relationship Id="rId85" Type="http://schemas.openxmlformats.org/officeDocument/2006/relationships/hyperlink" Target="https://www.mintic.gov.co/portal/inicio/Sala-de-prensa/Noticias/426183:Avanza-proposito-del-Gobierno-de-conectar-a-las-poblaciones-rurales-y-mas-apartadas-del-pais" TargetMode="External"/><Relationship Id="rId12" Type="http://schemas.openxmlformats.org/officeDocument/2006/relationships/hyperlink" Target="https://d.docs.live.net/:f:/g/gel/IgCGDkeQHJedQYuwfYeuMzmFATinYbjNnWDMs_HheI5BbwE?e=P2M0vf" TargetMode="External"/><Relationship Id="rId17" Type="http://schemas.openxmlformats.org/officeDocument/2006/relationships/hyperlink" Target="https://mintic.sharepoint.com/:b:/r/Dir_Vigilancia_Control/Clarity%202025/2025%20Informe%20consolidado-%20Clarity.pdf?csf=1&amp;web=1&amp;e=UBVDC2" TargetMode="External"/><Relationship Id="rId33" Type="http://schemas.openxmlformats.org/officeDocument/2006/relationships/hyperlink" Target="https://d.docs.live.net/Oficina_Gestion_Ingresos_Fondo/Entregables%20PESPEI%202025/Forms/AllItems.aspx" TargetMode="External"/><Relationship Id="rId38" Type="http://schemas.openxmlformats.org/officeDocument/2006/relationships/hyperlink" Target="https://d.docs.live.net/:f:/r/Subdireccion_Financiera/Entregables%20CLARITY%202025/E2-D2-3000%20Gesti%C3%B3n%20Adecuada%20de%20Recursos%20MinTIC/1.%20Informes%20de%20Seguimiento%20de%20Orden%20Financiero/1.1%20Informes%20del%20seguimiento%20a%20la%20ejecuci%C3%B3n%20presupuestal%20de%20gastos%20del%20MinTIC?csf=1&amp;web=1&amp;e=ZLUz5U" TargetMode="External"/><Relationship Id="rId59" Type="http://schemas.openxmlformats.org/officeDocument/2006/relationships/hyperlink" Target="https://d.docs.live.net/dfvargas_mintic_gov_co/_layouts/15/onedrive.aspx?id=%2Fpersonal%2Fdfvargas%5Fmintic%5Fgov%5Fco%2FDocuments%2F%2EPRESUPUESTO%5FPROYECTO%5FINVERSION%5FOFICINA%5FTI%2FProyecto%5FInversion%5FOficina%5FTI%2FVigencia%5F2026%2FSeguimiento%5FPIIP%5F2026&amp;sortField=Modified&amp;isAscending=false&amp;viewid=c9284704%2D9892%2D4481%2D9cd1%2D5ee2d9539b52&amp;LOF=1&amp;pageCorrelationId=788703a2%2De089%2D0000%2D8683%2Dbe3594752dcc&amp;timeStamp=1775520120305" TargetMode="External"/><Relationship Id="rId103" Type="http://schemas.openxmlformats.org/officeDocument/2006/relationships/hyperlink" Target="https://mintic-my.sharepoint.com/:f:/g/personal/jferia_mintic_gov_co/IgA2d3kngFZ7QqQeOMlTYajAAZ4O6ID2mb1ThYy_9Fe-Oz8?e=8GTXsc" TargetMode="External"/><Relationship Id="rId108" Type="http://schemas.openxmlformats.org/officeDocument/2006/relationships/printerSettings" Target="../printerSettings/printerSettings1.bin"/><Relationship Id="rId54" Type="http://schemas.openxmlformats.org/officeDocument/2006/relationships/hyperlink" Target="https://mintic-my.sharepoint.com/personal/oficinadeplaneacion_mintic_gov_co/_layouts/15/onedrive.aspx?id=%2Fpersonal%2Foficinadeplaneacion%5Fmintic%5Fgov%5Fco%2FDocuments%2FOficina%20Asesora%20de%20Planeaci%C3%B3n%2FGIT%20de%20Estadisticas%20y%20Estudios%20Sectoriales%2FGrupo%2FASPA%2F2025%2FEntregables%20Clarity%202025&amp;viewid=c9284704%2D9892%2D4481%2D9cd1%2D5ee2d9539b52&amp;CT=1767019453347&amp;OR=OWA%2DNT%2DMail&amp;CID=668f083c%2D0efa%2Db647%2D1100%2Dbcc558530a4c&amp;ga=1" TargetMode="External"/><Relationship Id="rId70" Type="http://schemas.openxmlformats.org/officeDocument/2006/relationships/hyperlink" Target="https://d.docs.live.net/:f:/r/direccion_economia_digital/Documentos%20compartidos/PLANEACI%C3%93N/PLAN%20ESTRAT%C3%89GICO%20S/2023-2026/2025/Empresas%20y%20empresarios%20que%20adoptan%20tecnolog%C3%ADas%20para%20la%20transformaci%C3%B3n%20digital/I%20TRIMESTRE?csf=1&amp;web=1&amp;e=DFrBo0" TargetMode="External"/><Relationship Id="rId75" Type="http://schemas.openxmlformats.org/officeDocument/2006/relationships/hyperlink" Target="https://mintic-my.sharepoint.com/:x:/r/personal/lmongui_mintic_gov_co/_layouts/15/doc2.aspx?sourcedoc=%7B54035F4B-1136-47B6-B83D-39C90DC5595A%7D&amp;file=Registro%20de%20actividades%20GIT%20DSJ%202026.xlsx&amp;wdLOR=c0E3EEF04-E6D6-465F-8332-4F4382CC1B20&amp;fromShare=true&amp;action=default&amp;mobileredirect=true" TargetMode="External"/><Relationship Id="rId91" Type="http://schemas.openxmlformats.org/officeDocument/2006/relationships/hyperlink" Target="https://mintic-my.sharepoint.com/my?id=%2Fpersonal%2Fcvillamizarl%5Fmintic%5Fgov%5Fco%2FDocuments%2FControles%2FControles%20UAT%2F3%2Dmarzo%2FCUAT%204&amp;viewid=36cc13e5%2D36d1%2D48a9%2Db448%2D2259746a9a81&amp;ct=1773257743783&amp;or=Teams%2DHL&amp;LOF=1" TargetMode="External"/><Relationship Id="rId96" Type="http://schemas.openxmlformats.org/officeDocument/2006/relationships/hyperlink" Target="https://d.docs.live.net/GITdeGruposdeIntersyGestinDocumental/Documentos%20compartidos/Forms/AllItems.aspx?id=%2Fsites%2FGITdeGruposdeIntersyGestinDocumental%2FDocumentos%20compartidos%2F2026%2FEntregables%20Clarity%202026%2FE2%2DD2%2D5000%20Fortalecimiento%20de%20la%20gesti%C3%B3n%20documental%20en%20MINTIC&amp;viewid=0c6f63ab%2D306c%2D4e9e%2Db9b7%2D300d0ca8c1b0&amp;p=true" TargetMode="External"/><Relationship Id="rId1" Type="http://schemas.openxmlformats.org/officeDocument/2006/relationships/hyperlink" Target="https://mintic.sharepoint.com/:b:/r/Dir_Vigilancia_Control/Clarity%202025/2025%20Informe%20consolidado-%20Clarity.pdf?csf=1&amp;web=1&amp;e=UBVDC2" TargetMode="External"/><Relationship Id="rId6" Type="http://schemas.openxmlformats.org/officeDocument/2006/relationships/hyperlink" Target="file:///C:\:f:\g\personal\acbonilla_mintic_gov_co\IgCcoV561EZOTJzLUrAra3XEAZqs40xu-0xTYInzhwUP6fo%3femail=esierram@mintic.gov.co&amp;e=8YmmCi" TargetMode="External"/><Relationship Id="rId15" Type="http://schemas.openxmlformats.org/officeDocument/2006/relationships/hyperlink" Target="https://d.docs.live.net/:f:/r/Dir_Apropiacion/Entregables%20Clarity%202025/2025_E1-L3-4000%20Internet%20Seguro%20y%20Responsable/1.CiberPaz%20Sensibilizaciones/1.1%20Personas%20sensibilizadas%20en%20el%20Uso%20Seguro%20y%20Responsable%20de%20las%20TIC?csf=1&amp;web=1&amp;e=ZCFA2I" TargetMode="External"/><Relationship Id="rId23" Type="http://schemas.openxmlformats.org/officeDocument/2006/relationships/hyperlink" Target="https://d.docs.live.net/direccion_economia_digital/Entregables%20Clarity%202025/Forms/AllItems.aspx?id=%2Fdireccion%5Feconomia%5Fdigital%2FEntregables%20Clarity%202025%2FEntregables%20Clarity%202025%2FE1%2DL2%2D7000&amp;viewid=1365bc49%2D5262%2D46be%2D96ba%2D3ff812940ea3&amp;e=hBSoPI&amp;sharingv2=true&amp;fromShare=true&amp;at=9&amp;clickparams=eyAiWC1BcHBOYW1lIiA6ICJNaWNyb3NvZnQgT3V0bG9vayIsICJYLUFwcFZlcnNpb24iIDogIjE2LjAuMTk0MjYuMjAyMTgiLCAiT1MiIDogIldpbmRvd3MiIH0%3D&amp;CID=e7ede9a1%2D6001%2D0000%2D2c59%2D743ad3db8fb4&amp;cidOR=SPO&amp;FolderCTID=0x01200000DAB5A882332946963C2717AFA73A64" TargetMode="External"/><Relationship Id="rId28" Type="http://schemas.openxmlformats.org/officeDocument/2006/relationships/hyperlink" Target="https://mintic-my.sharepoint.com/:f:/r/personal/subdireccionth_mintic_gov_co/Documents/SUBDIRECCI%C3%93N%20TH/ENTREGABLES%20CLARITY%202025/03.%20DESARROLLO/3.3?csf=1&amp;web=1&amp;e=FJgZ3E" TargetMode="External"/><Relationship Id="rId36" Type="http://schemas.openxmlformats.org/officeDocument/2006/relationships/hyperlink" Target="https://d.docs.live.net/Oficina_Gestion_Ingresos_Fondo/Entregables%20PESPEI%202025/Forms/AllItems.aspx" TargetMode="External"/><Relationship Id="rId49" Type="http://schemas.openxmlformats.org/officeDocument/2006/relationships/hyperlink" Target="https://d.docs.live.net/Oficina_Control_Interno/Entregables%20ASPA%202025/Forms/AllItems.aspx?viewpath=%2FOficina%5FControl%5FInterno%2FEntregables%20ASPA%202025%2FForms%2FAllItems%2Easpx" TargetMode="External"/><Relationship Id="rId57" Type="http://schemas.openxmlformats.org/officeDocument/2006/relationships/hyperlink" Target="https://d.docs.live.net/:f:/r/Oficina_Control_Interno/ENTREGABLES%20CLARITY%202026/2.%20Informaci%C3%B3n%20Soporte/1.%20Indicador%20Clarity/1.%2024-04-2026?csf=1&amp;web=1&amp;e=mHBHoX" TargetMode="External"/><Relationship Id="rId106" Type="http://schemas.openxmlformats.org/officeDocument/2006/relationships/hyperlink" Target="https://mintic-my.sharepoint.com/:f:/r/personal/consensosocial_mintic_gov_co/Documents/REPOSITORIO%20CONSENSO%20SOCIAL/Planeaci%C3%B3n%20estrat%C3%A9gica/Entregables%20Clarity%20Planeaci%C3%B3n%202026?csf=1&amp;web=1&amp;e=1611S4" TargetMode="External"/><Relationship Id="rId10" Type="http://schemas.openxmlformats.org/officeDocument/2006/relationships/hyperlink" Target="https://d.docs.live.net/:f:/g/gel/IgALkjFiCDThT6cKXcd-9zXXAZvKOWXV3sS7PISiYeviG8s?e=LlLvk2" TargetMode="External"/><Relationship Id="rId31" Type="http://schemas.openxmlformats.org/officeDocument/2006/relationships/hyperlink" Target="http://https/mintic-my.sharepoint.com/:f:/r/personal/subdireccionth_mintic_gov_co/Documents/SUBDIRECCI%C3%93N%20TH/ENTREGABLES%20CLARITY%202025/01.%20PLANEACI%C3%93N/1.2?csf=1&amp;web=1&amp;e=aPsaVn" TargetMode="External"/><Relationship Id="rId44" Type="http://schemas.openxmlformats.org/officeDocument/2006/relationships/hyperlink" Target="../../SEGUIMIENTOS%202026/SEGUIMIENTO%201T%202026/para%20validacion%20y%20publicacion/SEGUIMIENTO%203T/AppData/Local/Microsoft/Windows/INetCache/Content.Outlook/AppData/:f:/r/personal/jtorresm_mintic_gov_co/Documents/Documentos/2025/CLARITY/INFORMES%3fcsf=1&amp;web=1&amp;e=6scfek" TargetMode="External"/><Relationship Id="rId52" Type="http://schemas.openxmlformats.org/officeDocument/2006/relationships/hyperlink" Target="http://mintic.sharepoint.com/planeacion/Entregables%20Clarity%202025/Forms/AllItems.aspx" TargetMode="External"/><Relationship Id="rId60" Type="http://schemas.openxmlformats.org/officeDocument/2006/relationships/hyperlink" Target="https://d.docs.live.net/dfvargas_mintic_gov_co/_layouts/15/onedrive.aspx?id=%2Fpersonal%2Fdfvargas%5Fmintic%5Fgov%5Fco%2FDocuments%2F%2EPRESUPUESTO%5FPROYECTO%5FINVERSION%5FOFICINA%5FTI%2FProyecto%5FInversion%5FOficina%5FTI%2FVigencia%5F2026%2FSeguimiento%5FPIIP%5F2026&amp;sortField=Modified&amp;isAscending=false&amp;viewid=c9284704%2D9892%2D4481%2D9cd1%2D5ee2d9539b52&amp;LOF=1&amp;pageCorrelationId=788703a2%2De089%2D0000%2D8683%2Dbe3594752dcc&amp;timeStamp=1775520120305" TargetMode="External"/><Relationship Id="rId65" Type="http://schemas.openxmlformats.org/officeDocument/2006/relationships/hyperlink" Target="https://mintic-my.sharepoint.com/:f:/r/personal/contacto_colcert_gov_co/Documents/OneDrive%20COLCERT/General/2026/PES%202026?csf=1&amp;web=1&amp;e=47xPjp" TargetMode="External"/><Relationship Id="rId73" Type="http://schemas.openxmlformats.org/officeDocument/2006/relationships/hyperlink" Target="https://d.docs.live.net/:f:/r/ViceministerioTI/GITFSMP/Documentos%20compartidos/Soportes%20Plan%20Estrat%C3%A9gico%202023/Estudios%20e%20informes%20de%20medici%C3%B3n%20de%20audiencias%20e%20impacto%20de%20contenidos?csf=1&amp;web=1&amp;e=Se1n6k" TargetMode="External"/><Relationship Id="rId78" Type="http://schemas.openxmlformats.org/officeDocument/2006/relationships/hyperlink" Target="https://d.docs.live.net/:f:/g/personal/esierram_mintic_gov_co/IgAw1LOIt_cIQIc17JupKNYjAWt3BpSCJUi8QDqEGY8J2Ag" TargetMode="External"/><Relationship Id="rId81" Type="http://schemas.openxmlformats.org/officeDocument/2006/relationships/hyperlink" Target="https://d.docs.live.net/:f:/g/personal/esierram_mintic_gov_co/IgAw1LOIt_cIQIc17JupKNYjAWt3BpSCJUi8QDqEGY8J2Ag" TargetMode="External"/><Relationship Id="rId86" Type="http://schemas.openxmlformats.org/officeDocument/2006/relationships/hyperlink" Target="https://mintic-my.sharepoint.com/:b:/g/personal/ldiaz_mintic_gov_co/IQA7prwVM7tQRrupuP3LaVR3AYJf8nkF5poU9p3E_I3i5x0?e=yXvkPS" TargetMode="External"/><Relationship Id="rId94" Type="http://schemas.openxmlformats.org/officeDocument/2006/relationships/hyperlink" Target="https://d.docs.live.net/Oficina_Gestion_Ingresos_Fondo/Entregables%20PESPEI%202026/Forms/AllItems.aspx" TargetMode="External"/><Relationship Id="rId99" Type="http://schemas.openxmlformats.org/officeDocument/2006/relationships/hyperlink" Target="https://mintic-my.sharepoint.com/:f:/g/personal/lpachecos_mintic_gov_co/IgDpuZX6fBnlRZSkWLEcn2knAdWiRJdVsbJ5PyODNcjeUAQ?e=IwkZtU" TargetMode="External"/><Relationship Id="rId101" Type="http://schemas.openxmlformats.org/officeDocument/2006/relationships/hyperlink" Target="https://mintic-my.sharepoint.com/:f:/g/personal/jferia_mintic_gov_co/IgA2d3kngFZ7QqQeOMlTYajAAZ4O6ID2mb1ThYy_9Fe-Oz8?e=8GTXsc" TargetMode="External"/><Relationship Id="rId4" Type="http://schemas.openxmlformats.org/officeDocument/2006/relationships/hyperlink" Target="file:///C:\:f:\g\personal\acbonilla_mintic_gov_co\IgCcoV561EZOTJzLUrAra3XEAZqs40xu-0xTYInzhwUP6fo%3femail=esierram@mintic.gov.co&amp;e=8YmmCi" TargetMode="External"/><Relationship Id="rId9" Type="http://schemas.openxmlformats.org/officeDocument/2006/relationships/hyperlink" Target="file:///C:\:f:\g\personal\acbonilla_mintic_gov_co\IgCcoV561EZOTJzLUrAra3XEAZqs40xu-0xTYInzhwUP6fo%3femail=esierram@mintic.gov.co&amp;e=8YmmCi" TargetMode="External"/><Relationship Id="rId13" Type="http://schemas.openxmlformats.org/officeDocument/2006/relationships/hyperlink" Target="https://d.docs.live.net/:f:/g/gel/IgCHpjmmnv07RoWEoWmWdVJkAZGMejF0H3T7DT-s6yMKhLk?e=PW32X6" TargetMode="External"/><Relationship Id="rId18" Type="http://schemas.openxmlformats.org/officeDocument/2006/relationships/hyperlink" Target="https://d.docs.live.net/:f:/r/Dir_Vigilancia_Control/Clarity%202025/Proceso%20de%20Contrataci%C3%B3n-%20Herramientas%20tecnol%C3%B3gicas?csf=1&amp;web=1&amp;e=DfKjxu" TargetMode="External"/><Relationship Id="rId39" Type="http://schemas.openxmlformats.org/officeDocument/2006/relationships/hyperlink" Target="https://d.docs.live.net/:f:/s/contratacin/IgDM8WYarOtGTJIMGiVMio_iAQEHrocVVNbS8DntYiPZLhU?e=c6C4Rv" TargetMode="External"/><Relationship Id="rId109" Type="http://schemas.openxmlformats.org/officeDocument/2006/relationships/drawing" Target="../drawings/drawing1.xml"/><Relationship Id="rId34" Type="http://schemas.openxmlformats.org/officeDocument/2006/relationships/hyperlink" Target="https://d.docs.live.net/Oficina_Gestion_Ingresos_Fondo/Entregables%20PESPEI%202025/Forms/AllItems.aspx" TargetMode="External"/><Relationship Id="rId50" Type="http://schemas.openxmlformats.org/officeDocument/2006/relationships/hyperlink" Target="http://mintic.sharepoint.com/planeacion/Entregables%20Clarity%202025/Forms/AllItems.aspx" TargetMode="External"/><Relationship Id="rId55" Type="http://schemas.openxmlformats.org/officeDocument/2006/relationships/hyperlink" Target="https://mintic-my.sharepoint.com/personal/oficinadeplaneacion_mintic_gov_co/_layouts/15/onedrive.aspx?id=%2Fpersonal%2Foficinadeplaneacion%5Fmintic%5Fgov%5Fco%2FDocuments%2FOficina%20Asesora%20de%20Planeaci%C3%B3n%2FGIT%20de%20Estadisticas%20y%20Estudios%20Sectoriales%2FGrupo%2FASPA%2F2025%2FEntregables%20Clarity%202025%2FP3%2F3%2E1&amp;viewid=c9284704%2D9892%2D4481%2D9cd1%2D5ee2d9539b52&amp;CT=1767019453347&amp;OR=OWA%2DNT%2DMail&amp;CID=668f083c%2D0efa%2Db647%2D1100%2Dbcc558530a4c&amp;ga=1" TargetMode="External"/><Relationship Id="rId76" Type="http://schemas.openxmlformats.org/officeDocument/2006/relationships/hyperlink" Target="https://d.docs.live.net/:f:/g/personal/esierram_mintic_gov_co/IgAw1LOIt_cIQIc17JupKNYjAWt3BpSCJUi8QDqEGY8J2Ag" TargetMode="External"/><Relationship Id="rId97" Type="http://schemas.openxmlformats.org/officeDocument/2006/relationships/hyperlink" Target="https://d.docs.live.net/:f:/s/GITdeGruposdeIntersyGestinDocumental/IgBrIc-xklMwSq7h_9V9MUF1ARgSNSyp3wGGhKWLEig6QsE?e=dFOsHD" TargetMode="External"/><Relationship Id="rId104" Type="http://schemas.openxmlformats.org/officeDocument/2006/relationships/hyperlink" Target="https://mintic-my.sharepoint.com/:f:/g/personal/jferia_mintic_gov_co/IgAQkwcahrisRpuK7g2btE9rARd_7MJ28Tdi7O9sKcfG0uw?e=8l9Ztl" TargetMode="External"/><Relationship Id="rId7" Type="http://schemas.openxmlformats.org/officeDocument/2006/relationships/hyperlink" Target="file:///C:\:f:\g\personal\acbonilla_mintic_gov_co\IgCcoV561EZOTJzLUrAra3XEAZqs40xu-0xTYInzhwUP6fo%3femail=esierram@mintic.gov.co&amp;e=8YmmCi" TargetMode="External"/><Relationship Id="rId71" Type="http://schemas.openxmlformats.org/officeDocument/2006/relationships/hyperlink" Target="https://d.docs.live.net/:f:/r/direccion_economia_digital/Documentos%20compartidos/PLANEACI%C3%93N/PLAN%20ESTRAT%C3%89GICO%20S/2023-2026/2026/Ciudadanos%20con%20herramientas%20para%20el%20emprendimiento%20digital/I%20TRIMESTRE?csf=1&amp;web=1&amp;e=hebTNe" TargetMode="External"/><Relationship Id="rId92" Type="http://schemas.openxmlformats.org/officeDocument/2006/relationships/hyperlink" Target="https://d.docs.live.net/Oficina_Gestion_Ingresos_Fondo/Entregables%20PESPEI%202026/Forms/AllItems.aspx" TargetMode="External"/><Relationship Id="rId2" Type="http://schemas.openxmlformats.org/officeDocument/2006/relationships/hyperlink" Target="https://mintic.sharepoint.com/:b:/r/Dir_Vigilancia_Control/Clarity%202025/2025%20Informe%20consolidado-%20Clarity.pdf?csf=1&amp;web=1&amp;e=UBVDC2" TargetMode="External"/><Relationship Id="rId29" Type="http://schemas.openxmlformats.org/officeDocument/2006/relationships/hyperlink" Target="https://mintic-my.sharepoint.com/:f:/r/personal/subdireccionth_mintic_gov_co/Documents/SUBDIRECCI%C3%93N%20TH/ENTREGABLES%20CLARITY%202025/03.%20DESARROLLO/3.1?csf=1&amp;web=1&amp;e=aMBFgX" TargetMode="External"/><Relationship Id="rId24" Type="http://schemas.openxmlformats.org/officeDocument/2006/relationships/hyperlink" Target="https://d.docs.live.net/direccion_economia_digital/Entregables%20Clarity%202025/Forms/AllItems.aspx?id=%2Fdireccion%5Feconomia%5Fdigital%2FEntregables%20Clarity%202025%2FEntregables%20Clarity%202025%2FE1%2DL2%2D7000&amp;viewid=1365bc49%2D5262%2D46be%2D96ba%2D3ff812940ea3&amp;e=hBSoPI&amp;sharingv2=true&amp;fromShare=true&amp;at=9&amp;clickparams=eyAiWC1BcHBOYW1lIiA6ICJNaWNyb3NvZnQgT3V0bG9vayIsICJYLUFwcFZlcnNpb24iIDogIjE2LjAuMTk0MjYuMjAyMTgiLCAiT1MiIDogIldpbmRvd3MiIH0%3D&amp;CID=e7ede9a1%2D6001%2D0000%2D2c59%2D743ad3db8fb4&amp;cidOR=SPO&amp;FolderCTID=0x01200000DAB5A882332946963C2717AFA73A64" TargetMode="External"/><Relationship Id="rId40" Type="http://schemas.openxmlformats.org/officeDocument/2006/relationships/hyperlink" Target="https://d.docs.live.net/:f:/s/contratacin/IgCZombc9pt0SKhUr_JInzVsAZhBHp6oF22RR12zZGazIhg?e=yfww4A" TargetMode="External"/><Relationship Id="rId45" Type="http://schemas.openxmlformats.org/officeDocument/2006/relationships/hyperlink" Target="../../SEGUIMIENTOS%202026/SEGUIMIENTO%201T%202026/para%20validacion%20y%20publicacion/AppData/:f:/r/personal/jtorresm_mintic_gov_co/Documents/Documentos/2025/CLARITY/INFORMES%3fcsf=1&amp;web=1&amp;e=6scfek" TargetMode="External"/><Relationship Id="rId66" Type="http://schemas.openxmlformats.org/officeDocument/2006/relationships/hyperlink" Target="https://mintic-my.sharepoint.com/:f:/r/personal/contacto_colcert_gov_co/Documents/OneDrive%20COLCERT/General/2026/PES%202026?csf=1&amp;web=1&amp;e=47xPjp" TargetMode="External"/><Relationship Id="rId87" Type="http://schemas.openxmlformats.org/officeDocument/2006/relationships/hyperlink" Target="https://www.mintic.gov.co/portal/inicio/Micrositios/Seleccion-Objetiva-Asignacion-de-Espectro/" TargetMode="External"/><Relationship Id="rId110" Type="http://schemas.openxmlformats.org/officeDocument/2006/relationships/vmlDrawing" Target="../drawings/vmlDrawing1.vml"/><Relationship Id="rId61" Type="http://schemas.openxmlformats.org/officeDocument/2006/relationships/hyperlink" Target="https://mintic-my.sharepoint.com/:f:/r/personal/contacto_colcert_gov_co/Documents/OneDrive%20COLCERT/General/2026/PES%202026?csf=1&amp;web=1&amp;e=47xPjp" TargetMode="External"/><Relationship Id="rId82" Type="http://schemas.openxmlformats.org/officeDocument/2006/relationships/hyperlink" Target="https://d.docs.live.net/:f:/g/personal/esierram_mintic_gov_co/IgAw1LOIt_cIQIc17JupKNYjAWt3BpSCJUi8QDqEGY8J2Ag" TargetMode="External"/><Relationship Id="rId19" Type="http://schemas.openxmlformats.org/officeDocument/2006/relationships/hyperlink" Target="../../SEGUIMIENTOS%202026/:f:/g/personal/ldiaz_mintic_gov_co/IgClHw74yzU_SKnOp0FQfv3RAUZ58n8I2ZXhh1Vyrwc3aMw%3fe=D4YSPj" TargetMode="External"/><Relationship Id="rId14" Type="http://schemas.openxmlformats.org/officeDocument/2006/relationships/hyperlink" Target="https://d.docs.live.net/direccion_economia_digital/Entregables%20Clarity%202025/Forms/AllItems.aspx?id=%2Fdireccion%5Feconomia%5Fdigital%2FEntregables%20Clarity%202025%2FEntregables%20Clarity%202025%2FE1%2DL3%2D5000&amp;viewid=1365bc49%2D5262%2D46be%2D96ba%2D3ff812940ea3&amp;e=hBSoPI&amp;sharingv2=true&amp;fromShare=true&amp;at=9&amp;clickparams=eyAiWC1BcHBOYW1lIiA6ICJNaWNyb3NvZnQgT3V0bG9vayIsICJYLUFwcFZlcnNpb24iIDogIjE2LjAuMTk0MjYuMjAyMTgiLCAiT1MiIDogIldpbmRvd3MiIH0%3D&amp;CID=e7ede9a1%2D6001%2D0000%2D2c59%2D743ad3db8fb4&amp;cidOR=SPO&amp;FolderCTID=0x01200000DAB5A882332946963C2717AFA73A64" TargetMode="External"/><Relationship Id="rId30" Type="http://schemas.openxmlformats.org/officeDocument/2006/relationships/hyperlink" Target="https://mintic-my.sharepoint.com/:f:/r/personal/subdireccionth_mintic_gov_co/Documents/SUBDIRECCI%C3%93N%20TH/ENTREGABLES%20CLARITY%202025/03.%20DESARROLLO/3.5?csf=1&amp;web=1&amp;e=CYGalU" TargetMode="External"/><Relationship Id="rId35" Type="http://schemas.openxmlformats.org/officeDocument/2006/relationships/hyperlink" Target="https://d.docs.live.net/Oficina_Gestion_Ingresos_Fondo/Entregables%20PESPEI%202025/Forms/AllItems.aspx" TargetMode="External"/><Relationship Id="rId56" Type="http://schemas.openxmlformats.org/officeDocument/2006/relationships/hyperlink" Target="https://mintic-my.sharepoint.com/:f:/r/personal/spi_mintic_gov_co/Documents/Entregables%20Clarity/2025/2025_E2-D5-3000%20Fortalecimiento%20de%20las%20capacidades%20Institucionales%20para%20SPI?csf=1&amp;web=1&amp;e=2GUQAh" TargetMode="External"/><Relationship Id="rId77" Type="http://schemas.openxmlformats.org/officeDocument/2006/relationships/hyperlink" Target="https://d.docs.live.net/:f:/g/personal/esierram_mintic_gov_co/IgAw1LOIt_cIQIc17JupKNYjAWt3BpSCJUi8QDqEGY8J2Ag" TargetMode="External"/><Relationship Id="rId100" Type="http://schemas.openxmlformats.org/officeDocument/2006/relationships/hyperlink" Target="https://d.docs.live.net/Subdireccion_Financiera/Entregables%20CLARITY%202026/Forms/AllItems.aspx?id=%2FSubdireccion%5FFinanciera%2FEntregables%20CLARITY%202026%2FE2%2DD2%2D4000%20Gesti%C3%B3n%20Adecuada%20de%20Recursos%20FUTIC%2F1%2E%20Informes%20de%20Seguimiento%20de%20Orden%20Financiero%2F1%2E1%20Informes%20del%20Seguimiento%20a%20la%20Ejecuci%C3%B3n%20Presupuestal%20de%20Gastos%20del%20FuTIC&amp;viewid=f3595c83%2Defbd%2D4c62%2Db4ff%2D748d37dd3d2d" TargetMode="External"/><Relationship Id="rId105" Type="http://schemas.openxmlformats.org/officeDocument/2006/relationships/hyperlink" Target="https://mintic-my.sharepoint.com/:f:/g/personal/jferia_mintic_gov_co/IgCeXmaQAokoQIxdAaAudzfwAcel0quJx6ekhGiuA7mgRQs?e=U6u60u" TargetMode="External"/><Relationship Id="rId8" Type="http://schemas.openxmlformats.org/officeDocument/2006/relationships/hyperlink" Target="file:///C:\:f:\g\personal\acbonilla_mintic_gov_co\IgCcoV561EZOTJzLUrAra3XEAZqs40xu-0xTYInzhwUP6fo%3femail=esierram@mintic.gov.co&amp;e=8YmmCi" TargetMode="External"/><Relationship Id="rId51" Type="http://schemas.openxmlformats.org/officeDocument/2006/relationships/hyperlink" Target="http://mintic.sharepoint.com/planeacion/Entregables%20Clarity%202025/Forms/AllItems.aspx" TargetMode="External"/><Relationship Id="rId72" Type="http://schemas.openxmlformats.org/officeDocument/2006/relationships/hyperlink" Target="https://mintic-my.sharepoint.com/:f:/r/personal/dmarino_mintic_gov_co/Documents/RESOLUCIONES%202023/ARCHIVO%20INTEGRATIC%202023?csf=1&amp;web=1&amp;e=18NcWj" TargetMode="External"/><Relationship Id="rId93" Type="http://schemas.openxmlformats.org/officeDocument/2006/relationships/hyperlink" Target="https://d.docs.live.net/Oficina_Gestion_Ingresos_Fondo/Entregables%20PESPEI%202026/Forms/AllItems.aspx" TargetMode="External"/><Relationship Id="rId98" Type="http://schemas.openxmlformats.org/officeDocument/2006/relationships/hyperlink" Target="https://mintic-my.sharepoint.com/:f:/g/personal/lpachecos_mintic_gov_co/IgAcUaxfCzARQ5WH31Uvb3chAeA6hNbogkCBOWFAaHuUp4Q?e=9rsjgB" TargetMode="External"/><Relationship Id="rId3" Type="http://schemas.openxmlformats.org/officeDocument/2006/relationships/hyperlink" Target="https://d.docs.live.net/:f:/r/Dir_Vigilancia_Control/Clarity%202025/Proceso%20de%20Contrataci%C3%B3n-%20Herramientas%20tecnol%C3%B3gicas?csf=1&amp;web=1&amp;e=DfKjxu" TargetMode="External"/><Relationship Id="rId25" Type="http://schemas.openxmlformats.org/officeDocument/2006/relationships/hyperlink" Target="https://d.docs.live.net/:f:/r/ViceministerioTI/GITFSMP/Documentos%20compartidos/Soportes%20Plan%20Estrat%C3%A9gico%202023/Estudios%20e%20informes%20de%20medici%C3%B3n%20de%20audiencias%20e%20impacto%20de%20contenidos?csf=1&amp;web=1&amp;e=Se1n6k" TargetMode="External"/><Relationship Id="rId46" Type="http://schemas.openxmlformats.org/officeDocument/2006/relationships/hyperlink" Target="https://mintic-my.sharepoint.com/personal/jsoto_mintic_gov_co/Carolina/AppData/:f:/r/personal/jtorresm_mintic_gov_co/Documents/Documentos/2025/CLARITY/INFORMES%3fcsf=1&amp;web=1&amp;e=6scfek" TargetMode="External"/><Relationship Id="rId67" Type="http://schemas.openxmlformats.org/officeDocument/2006/relationships/hyperlink" Target="https://d.docs.live.net/:f:/r/direccion_economia_digital/Documentos%20compartidos/PLANEACI%C3%93N/PLAN%20ESTRAT%C3%89GICO%20S/2023-2026/2026/Formaciones%20finalizadas%20en%20habilidades%20digitales/PRIMER%20TRIMESTRE?csf=1&amp;web=1&amp;e=k6HMlN" TargetMode="External"/><Relationship Id="rId20" Type="http://schemas.openxmlformats.org/officeDocument/2006/relationships/hyperlink" Target="../../SEGUIMIENTOS%202026/:f:/g/personal/ldiaz_mintic_gov_co/IgAU15a5YLsCToeEpYc0boQbASM97Eu9tJpUzpv9zy-74Og%3fe=ymUYY3" TargetMode="External"/><Relationship Id="rId41" Type="http://schemas.openxmlformats.org/officeDocument/2006/relationships/hyperlink" Target="http://mintic.sharepoint.com/planeacion/Entregables%20Clarity%202025/Forms/AllItems.aspx" TargetMode="External"/><Relationship Id="rId62" Type="http://schemas.openxmlformats.org/officeDocument/2006/relationships/hyperlink" Target="https://mintic-my.sharepoint.com/:f:/r/personal/contacto_colcert_gov_co/Documents/OneDrive%20COLCERT/General/2026/PES%202026?csf=1&amp;web=1&amp;e=47xPjp" TargetMode="External"/><Relationship Id="rId83" Type="http://schemas.openxmlformats.org/officeDocument/2006/relationships/hyperlink" Target="https://d.docs.live.net/:f:/g/gel/IgAIMVsjvWAbQq2fDta7m5KbAecR4KvWSNC3g7RJGIBUrn8?e=6IDgIA" TargetMode="External"/><Relationship Id="rId88" Type="http://schemas.openxmlformats.org/officeDocument/2006/relationships/hyperlink" Target="https://d.docs.live.net/:f:/r/Sub_Radiodifusion_Sonora/Documentos%20compartidos/PLANEACION%20Y%20CALIDAD/PES%20y%20PEIV/2026?csf=1&amp;web=1&amp;e=RA2NSE" TargetMode="External"/><Relationship Id="rId11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BC391-AD16-4530-A237-96D82282E3E6}">
  <sheetPr>
    <tabColor rgb="FFFF0000"/>
  </sheetPr>
  <dimension ref="A1:BV109"/>
  <sheetViews>
    <sheetView tabSelected="1" topLeftCell="AV1" zoomScale="55" zoomScaleNormal="55" zoomScaleSheetLayoutView="55" workbookViewId="0">
      <pane ySplit="8" topLeftCell="A88" activePane="bottomLeft" state="frozen"/>
      <selection pane="bottomLeft" activeCell="BH88" sqref="BH88"/>
      <selection activeCell="S8" sqref="S8"/>
    </sheetView>
  </sheetViews>
  <sheetFormatPr defaultColWidth="38" defaultRowHeight="20.45" outlineLevelCol="1"/>
  <cols>
    <col min="1" max="9" width="38" style="1" customWidth="1"/>
    <col min="10" max="10" width="45.5703125" style="1" customWidth="1"/>
    <col min="11" max="11" width="48.7109375" style="1" customWidth="1"/>
    <col min="12" max="19" width="38" style="1" customWidth="1"/>
    <col min="20" max="20" width="51.42578125" style="1" customWidth="1"/>
    <col min="21" max="22" width="38" style="1" customWidth="1"/>
    <col min="23" max="23" width="38" style="1" hidden="1" customWidth="1"/>
    <col min="24" max="30" width="38" style="1" customWidth="1"/>
    <col min="31" max="35" width="38" style="1" hidden="1" customWidth="1"/>
    <col min="36" max="37" width="38" style="1" customWidth="1"/>
    <col min="38" max="38" width="83.85546875" style="1" hidden="1" customWidth="1" outlineLevel="1"/>
    <col min="39" max="41" width="55" style="1" hidden="1" customWidth="1" outlineLevel="1"/>
    <col min="42" max="43" width="55.28515625" style="1" hidden="1" customWidth="1" outlineLevel="1"/>
    <col min="44" max="47" width="55" style="1" hidden="1" customWidth="1" outlineLevel="1"/>
    <col min="48" max="48" width="38" style="1" customWidth="1" collapsed="1"/>
    <col min="49" max="49" width="38" style="1" customWidth="1"/>
    <col min="50" max="51" width="38" style="1" customWidth="1" outlineLevel="1"/>
    <col min="52" max="57" width="38" style="1" hidden="1" customWidth="1" outlineLevel="1"/>
    <col min="58" max="59" width="38" style="1" customWidth="1" outlineLevel="1"/>
    <col min="60" max="61" width="55" style="1" customWidth="1" outlineLevel="1"/>
    <col min="62" max="69" width="55" style="1" hidden="1" customWidth="1" outlineLevel="1"/>
    <col min="70" max="70" width="38" style="1" customWidth="1" outlineLevel="1"/>
    <col min="71" max="71" width="38" style="1" customWidth="1"/>
    <col min="72" max="72" width="38" style="1" customWidth="1" outlineLevel="1"/>
    <col min="73" max="73" width="38" style="1" hidden="1" customWidth="1"/>
    <col min="74" max="74" width="38" style="5" hidden="1" customWidth="1"/>
    <col min="75" max="16384" width="38" style="1"/>
  </cols>
  <sheetData>
    <row r="1" spans="1:74" ht="22.15" customHeight="1">
      <c r="M1" s="2"/>
      <c r="N1" s="3"/>
      <c r="O1" s="3"/>
      <c r="P1" s="3"/>
      <c r="Q1" s="3"/>
      <c r="AL1" s="4"/>
      <c r="AM1" s="4"/>
      <c r="AN1" s="4"/>
      <c r="AO1" s="4"/>
      <c r="AP1" s="4"/>
      <c r="AQ1" s="4"/>
      <c r="AR1" s="4"/>
      <c r="AS1" s="4"/>
      <c r="AT1" s="4"/>
      <c r="AU1" s="4"/>
      <c r="AX1" s="4"/>
      <c r="AY1" s="4"/>
      <c r="AZ1" s="4"/>
      <c r="BA1" s="4"/>
      <c r="BB1" s="4"/>
      <c r="BC1" s="4"/>
      <c r="BD1" s="4"/>
      <c r="BE1" s="4"/>
      <c r="BF1" s="4"/>
      <c r="BG1" s="4"/>
      <c r="BH1" s="4"/>
      <c r="BI1" s="4"/>
      <c r="BJ1" s="4"/>
      <c r="BK1" s="4"/>
      <c r="BL1" s="4"/>
      <c r="BM1" s="4"/>
      <c r="BN1" s="4"/>
      <c r="BO1" s="4"/>
      <c r="BP1" s="4"/>
      <c r="BQ1" s="4"/>
      <c r="BR1" s="4"/>
      <c r="BS1" s="4"/>
      <c r="BT1" s="4"/>
    </row>
    <row r="2" spans="1:74" ht="4.9000000000000004" customHeight="1">
      <c r="M2" s="2"/>
      <c r="N2" s="2"/>
      <c r="O2" s="2"/>
      <c r="P2" s="2"/>
      <c r="Q2" s="2"/>
      <c r="AL2" s="4"/>
      <c r="AM2" s="4"/>
      <c r="AN2" s="4"/>
      <c r="AO2" s="4"/>
      <c r="AP2" s="4"/>
      <c r="AQ2" s="4"/>
      <c r="AR2" s="4"/>
      <c r="AS2" s="4"/>
      <c r="AT2" s="4"/>
      <c r="AU2" s="4"/>
      <c r="AX2" s="4"/>
      <c r="AY2" s="4"/>
      <c r="AZ2" s="4"/>
      <c r="BA2" s="4"/>
      <c r="BB2" s="4"/>
      <c r="BC2" s="4"/>
      <c r="BD2" s="4"/>
      <c r="BE2" s="4"/>
      <c r="BF2" s="4"/>
      <c r="BG2" s="4"/>
      <c r="BH2" s="4"/>
      <c r="BI2" s="4"/>
      <c r="BJ2" s="4"/>
      <c r="BK2" s="4"/>
      <c r="BL2" s="4"/>
      <c r="BM2" s="4"/>
      <c r="BN2" s="4"/>
      <c r="BO2" s="4"/>
      <c r="BP2" s="4"/>
      <c r="BQ2" s="4"/>
      <c r="BR2" s="4"/>
      <c r="BS2" s="4"/>
      <c r="BT2" s="4"/>
    </row>
    <row r="3" spans="1:74" ht="1.1499999999999999" customHeight="1">
      <c r="M3" s="2"/>
      <c r="N3" s="2"/>
      <c r="O3" s="2"/>
      <c r="P3" s="2"/>
      <c r="Q3" s="2"/>
      <c r="AL3" s="4"/>
      <c r="AM3" s="4"/>
      <c r="AN3" s="4"/>
      <c r="AO3" s="4"/>
      <c r="AP3" s="4"/>
      <c r="AQ3" s="4"/>
      <c r="AR3" s="4"/>
      <c r="AS3" s="4"/>
      <c r="AT3" s="4"/>
      <c r="AU3" s="4"/>
      <c r="AX3" s="4"/>
      <c r="AY3" s="4"/>
      <c r="AZ3" s="4"/>
      <c r="BA3" s="4"/>
      <c r="BB3" s="4"/>
      <c r="BC3" s="4"/>
      <c r="BD3" s="4"/>
      <c r="BE3" s="4"/>
      <c r="BF3" s="4"/>
      <c r="BG3" s="4"/>
      <c r="BH3" s="4"/>
      <c r="BI3" s="4"/>
      <c r="BJ3" s="4"/>
      <c r="BK3" s="4"/>
      <c r="BL3" s="4"/>
      <c r="BM3" s="4"/>
      <c r="BN3" s="4"/>
      <c r="BO3" s="4"/>
      <c r="BP3" s="4"/>
      <c r="BQ3" s="4"/>
      <c r="BR3" s="4"/>
      <c r="BS3" s="4"/>
      <c r="BT3" s="4"/>
    </row>
    <row r="4" spans="1:74" ht="5.45" customHeight="1">
      <c r="M4" s="2"/>
      <c r="N4" s="2"/>
      <c r="O4" s="2"/>
      <c r="P4" s="2"/>
      <c r="Q4" s="2"/>
      <c r="AL4" s="4"/>
      <c r="AM4" s="4"/>
      <c r="AN4" s="4"/>
      <c r="AO4" s="4"/>
      <c r="AP4" s="4"/>
      <c r="AQ4" s="4"/>
      <c r="AR4" s="4"/>
      <c r="AS4" s="4"/>
      <c r="AT4" s="4"/>
      <c r="AU4" s="4"/>
      <c r="AX4" s="4"/>
      <c r="AY4" s="4"/>
      <c r="AZ4" s="4"/>
      <c r="BA4" s="4"/>
      <c r="BB4" s="4"/>
      <c r="BC4" s="4"/>
      <c r="BD4" s="4"/>
      <c r="BE4" s="4"/>
      <c r="BF4" s="4"/>
      <c r="BG4" s="4"/>
      <c r="BH4" s="4"/>
      <c r="BI4" s="4"/>
      <c r="BJ4" s="4"/>
      <c r="BK4" s="4"/>
      <c r="BL4" s="4"/>
      <c r="BM4" s="4"/>
      <c r="BN4" s="4"/>
      <c r="BO4" s="4"/>
      <c r="BP4" s="4"/>
      <c r="BQ4" s="4"/>
      <c r="BR4" s="4"/>
      <c r="BS4" s="4"/>
      <c r="BT4" s="4"/>
    </row>
    <row r="5" spans="1:74" ht="16.899999999999999" hidden="1" customHeight="1">
      <c r="M5" s="2"/>
      <c r="N5" s="2"/>
      <c r="O5" s="2"/>
      <c r="P5" s="2"/>
      <c r="Q5" s="2"/>
      <c r="AL5" s="4"/>
      <c r="AM5" s="4"/>
      <c r="AN5" s="4"/>
      <c r="AO5" s="4"/>
      <c r="AP5" s="4"/>
      <c r="AQ5" s="4"/>
      <c r="AR5" s="4"/>
      <c r="AS5" s="4"/>
      <c r="AT5" s="4"/>
      <c r="AU5" s="4"/>
      <c r="AX5" s="4"/>
      <c r="AY5" s="4"/>
      <c r="AZ5" s="4"/>
      <c r="BA5" s="4"/>
      <c r="BB5" s="4"/>
      <c r="BC5" s="4"/>
      <c r="BD5" s="4"/>
      <c r="BE5" s="4"/>
      <c r="BF5" s="4"/>
      <c r="BG5" s="4"/>
      <c r="BH5" s="4"/>
      <c r="BI5" s="4"/>
      <c r="BJ5" s="4"/>
      <c r="BK5" s="4"/>
      <c r="BL5" s="4"/>
      <c r="BM5" s="4"/>
      <c r="BN5" s="4"/>
      <c r="BO5" s="4"/>
      <c r="BP5" s="4"/>
      <c r="BQ5" s="4"/>
      <c r="BR5" s="4"/>
      <c r="BS5" s="4"/>
      <c r="BT5" s="4"/>
    </row>
    <row r="6" spans="1:74" ht="30" customHeight="1">
      <c r="M6" s="2"/>
      <c r="N6" s="6"/>
      <c r="O6" s="6"/>
      <c r="P6" s="6"/>
      <c r="Q6" s="6"/>
      <c r="Z6" s="7"/>
      <c r="AD6" s="7"/>
      <c r="AE6" s="8"/>
      <c r="AF6" s="9"/>
      <c r="AG6" s="9"/>
      <c r="AL6" s="10"/>
      <c r="AM6" s="10"/>
      <c r="AN6" s="10"/>
      <c r="AO6" s="10"/>
      <c r="AP6" s="10"/>
      <c r="AQ6" s="10"/>
      <c r="AR6" s="10"/>
      <c r="AS6" s="10"/>
      <c r="AT6" s="10"/>
      <c r="AU6" s="10"/>
      <c r="AX6" s="10"/>
      <c r="AY6" s="10"/>
      <c r="AZ6" s="10"/>
      <c r="BA6" s="10"/>
      <c r="BB6" s="10"/>
      <c r="BC6" s="10"/>
      <c r="BD6" s="10"/>
      <c r="BE6" s="10"/>
      <c r="BF6" s="10"/>
      <c r="BG6" s="10"/>
      <c r="BH6" s="10"/>
      <c r="BI6" s="10"/>
      <c r="BJ6" s="10"/>
      <c r="BK6" s="10"/>
      <c r="BL6" s="10"/>
      <c r="BM6" s="10"/>
      <c r="BN6" s="10"/>
      <c r="BO6" s="10"/>
      <c r="BP6" s="10"/>
      <c r="BQ6" s="10"/>
      <c r="BR6" s="10"/>
      <c r="BS6" s="10"/>
      <c r="BT6" s="10"/>
    </row>
    <row r="7" spans="1:74" s="11" customFormat="1" ht="36.6" customHeight="1" thickBot="1">
      <c r="M7" s="12"/>
      <c r="N7" s="3"/>
      <c r="O7" s="3"/>
      <c r="P7" s="3">
        <f>SUBTOTAL(9,P9:P104)</f>
        <v>1485146818000</v>
      </c>
      <c r="Q7" s="3">
        <f>SUBTOTAL(9,Q9:Q104)</f>
        <v>272130391349.26999</v>
      </c>
      <c r="Z7" s="13"/>
      <c r="AD7" s="13"/>
      <c r="AE7" s="13"/>
      <c r="AF7" s="13"/>
      <c r="AG7" s="13"/>
      <c r="AL7" s="14"/>
      <c r="AM7" s="14"/>
      <c r="AN7" s="14"/>
      <c r="AO7" s="14"/>
      <c r="AP7" s="14"/>
      <c r="AQ7" s="14"/>
      <c r="AR7" s="14"/>
      <c r="AS7" s="14"/>
      <c r="AT7" s="14"/>
      <c r="AU7" s="14"/>
      <c r="AV7" s="13"/>
      <c r="AX7" s="14"/>
      <c r="AY7" s="14"/>
      <c r="AZ7" s="14"/>
      <c r="BA7" s="14"/>
      <c r="BB7" s="14"/>
      <c r="BC7" s="14"/>
      <c r="BD7" s="14"/>
      <c r="BE7" s="14"/>
      <c r="BF7" s="14"/>
      <c r="BG7" s="14"/>
      <c r="BH7" s="14"/>
      <c r="BI7" s="14"/>
      <c r="BJ7" s="14"/>
      <c r="BK7" s="14"/>
      <c r="BL7" s="14"/>
      <c r="BM7" s="14"/>
      <c r="BN7" s="14"/>
      <c r="BO7" s="14"/>
      <c r="BP7" s="14"/>
      <c r="BQ7" s="14"/>
      <c r="BR7" s="14"/>
      <c r="BS7" s="14"/>
      <c r="BV7" s="15"/>
    </row>
    <row r="8" spans="1:74" s="20" customFormat="1" ht="69" customHeight="1" thickTop="1">
      <c r="A8" s="16" t="s">
        <v>0</v>
      </c>
      <c r="B8" s="16" t="s">
        <v>1</v>
      </c>
      <c r="C8" s="16" t="s">
        <v>2</v>
      </c>
      <c r="D8" s="16" t="s">
        <v>3</v>
      </c>
      <c r="E8" s="16" t="s">
        <v>4</v>
      </c>
      <c r="F8" s="16" t="s">
        <v>5</v>
      </c>
      <c r="G8" s="16" t="s">
        <v>6</v>
      </c>
      <c r="H8" s="16" t="s">
        <v>7</v>
      </c>
      <c r="I8" s="16" t="s">
        <v>8</v>
      </c>
      <c r="J8" s="16" t="s">
        <v>9</v>
      </c>
      <c r="K8" s="16" t="s">
        <v>10</v>
      </c>
      <c r="L8" s="16" t="s">
        <v>11</v>
      </c>
      <c r="M8" s="16" t="s">
        <v>12</v>
      </c>
      <c r="N8" s="16" t="s">
        <v>13</v>
      </c>
      <c r="O8" s="16" t="s">
        <v>14</v>
      </c>
      <c r="P8" s="16" t="s">
        <v>15</v>
      </c>
      <c r="Q8" s="16" t="s">
        <v>16</v>
      </c>
      <c r="R8" s="16" t="s">
        <v>17</v>
      </c>
      <c r="S8" s="16" t="s">
        <v>18</v>
      </c>
      <c r="T8" s="16" t="s">
        <v>19</v>
      </c>
      <c r="U8" s="16" t="s">
        <v>20</v>
      </c>
      <c r="V8" s="16" t="s">
        <v>21</v>
      </c>
      <c r="W8" s="16" t="s">
        <v>22</v>
      </c>
      <c r="X8" s="16" t="s">
        <v>23</v>
      </c>
      <c r="Y8" s="16" t="s">
        <v>24</v>
      </c>
      <c r="Z8" s="16" t="s">
        <v>25</v>
      </c>
      <c r="AA8" s="16" t="s">
        <v>26</v>
      </c>
      <c r="AB8" s="16" t="s">
        <v>27</v>
      </c>
      <c r="AC8" s="16" t="s">
        <v>28</v>
      </c>
      <c r="AD8" s="16" t="s">
        <v>29</v>
      </c>
      <c r="AE8" s="16" t="s">
        <v>30</v>
      </c>
      <c r="AF8" s="16" t="s">
        <v>31</v>
      </c>
      <c r="AG8" s="16" t="s">
        <v>32</v>
      </c>
      <c r="AH8" s="16" t="s">
        <v>33</v>
      </c>
      <c r="AI8" s="16" t="s">
        <v>34</v>
      </c>
      <c r="AJ8" s="16" t="s">
        <v>35</v>
      </c>
      <c r="AK8" s="16" t="s">
        <v>36</v>
      </c>
      <c r="AL8" s="16" t="s">
        <v>37</v>
      </c>
      <c r="AM8" s="16" t="s">
        <v>38</v>
      </c>
      <c r="AN8" s="16" t="s">
        <v>39</v>
      </c>
      <c r="AO8" s="16" t="s">
        <v>40</v>
      </c>
      <c r="AP8" s="16" t="s">
        <v>41</v>
      </c>
      <c r="AQ8" s="16" t="s">
        <v>42</v>
      </c>
      <c r="AR8" s="16" t="s">
        <v>43</v>
      </c>
      <c r="AS8" s="16" t="s">
        <v>44</v>
      </c>
      <c r="AT8" s="16" t="s">
        <v>45</v>
      </c>
      <c r="AU8" s="16" t="s">
        <v>46</v>
      </c>
      <c r="AV8" s="16" t="s">
        <v>47</v>
      </c>
      <c r="AW8" s="16" t="s">
        <v>48</v>
      </c>
      <c r="AX8" s="16" t="s">
        <v>49</v>
      </c>
      <c r="AY8" s="17" t="s">
        <v>50</v>
      </c>
      <c r="AZ8" s="16" t="s">
        <v>51</v>
      </c>
      <c r="BA8" s="16" t="s">
        <v>52</v>
      </c>
      <c r="BB8" s="16" t="s">
        <v>53</v>
      </c>
      <c r="BC8" s="16" t="s">
        <v>54</v>
      </c>
      <c r="BD8" s="16" t="s">
        <v>55</v>
      </c>
      <c r="BE8" s="16" t="s">
        <v>56</v>
      </c>
      <c r="BF8" s="16" t="s">
        <v>57</v>
      </c>
      <c r="BG8" s="16" t="s">
        <v>58</v>
      </c>
      <c r="BH8" s="16" t="s">
        <v>59</v>
      </c>
      <c r="BI8" s="16" t="s">
        <v>60</v>
      </c>
      <c r="BJ8" s="16" t="s">
        <v>61</v>
      </c>
      <c r="BK8" s="16" t="s">
        <v>62</v>
      </c>
      <c r="BL8" s="16" t="s">
        <v>63</v>
      </c>
      <c r="BM8" s="16" t="s">
        <v>64</v>
      </c>
      <c r="BN8" s="16" t="s">
        <v>65</v>
      </c>
      <c r="BO8" s="16" t="s">
        <v>44</v>
      </c>
      <c r="BP8" s="16" t="s">
        <v>66</v>
      </c>
      <c r="BQ8" s="16" t="s">
        <v>46</v>
      </c>
      <c r="BR8" s="16" t="s">
        <v>67</v>
      </c>
      <c r="BS8" s="16" t="s">
        <v>68</v>
      </c>
      <c r="BT8" s="16" t="s">
        <v>69</v>
      </c>
      <c r="BU8" s="18" t="s">
        <v>70</v>
      </c>
      <c r="BV8" s="19" t="s">
        <v>71</v>
      </c>
    </row>
    <row r="9" spans="1:74" ht="367.15" customHeight="1">
      <c r="A9" s="386" t="s">
        <v>72</v>
      </c>
      <c r="B9" s="386" t="s">
        <v>73</v>
      </c>
      <c r="C9" s="386" t="s">
        <v>74</v>
      </c>
      <c r="D9" s="386" t="s">
        <v>75</v>
      </c>
      <c r="E9" s="386" t="s">
        <v>76</v>
      </c>
      <c r="F9" s="386" t="s">
        <v>77</v>
      </c>
      <c r="G9" s="389" t="s">
        <v>78</v>
      </c>
      <c r="H9" s="398" t="s">
        <v>79</v>
      </c>
      <c r="I9" s="398" t="s">
        <v>80</v>
      </c>
      <c r="J9" s="399">
        <v>21009814332</v>
      </c>
      <c r="K9" s="400">
        <v>20528145712.880001</v>
      </c>
      <c r="L9" s="391">
        <v>22370105598</v>
      </c>
      <c r="M9" s="391">
        <v>20985792613.84</v>
      </c>
      <c r="N9" s="392">
        <v>16617985594.32</v>
      </c>
      <c r="O9" s="392">
        <v>11214489410.370001</v>
      </c>
      <c r="P9" s="395">
        <v>14596588968</v>
      </c>
      <c r="Q9" s="395">
        <v>658243529</v>
      </c>
      <c r="R9" s="387" t="s">
        <v>81</v>
      </c>
      <c r="S9" s="387" t="s">
        <v>82</v>
      </c>
      <c r="T9" s="26" t="s">
        <v>83</v>
      </c>
      <c r="U9" s="26" t="s">
        <v>84</v>
      </c>
      <c r="V9" s="27">
        <v>0</v>
      </c>
      <c r="W9" s="27">
        <v>2479</v>
      </c>
      <c r="X9" s="28" t="s">
        <v>85</v>
      </c>
      <c r="Y9" s="28" t="s">
        <v>86</v>
      </c>
      <c r="Z9" s="29">
        <v>2479</v>
      </c>
      <c r="AA9" s="30">
        <v>2479</v>
      </c>
      <c r="AB9" s="29">
        <v>8276</v>
      </c>
      <c r="AC9" s="29">
        <v>8158</v>
      </c>
      <c r="AD9" s="27">
        <v>4903</v>
      </c>
      <c r="AE9" s="31">
        <v>224</v>
      </c>
      <c r="AF9" s="31">
        <v>1173</v>
      </c>
      <c r="AG9" s="32">
        <v>2391</v>
      </c>
      <c r="AH9" s="33">
        <v>1325</v>
      </c>
      <c r="AI9" s="27">
        <v>5113</v>
      </c>
      <c r="AJ9" s="27">
        <v>5113</v>
      </c>
      <c r="AK9" s="27">
        <v>0</v>
      </c>
      <c r="AL9" s="31" t="s">
        <v>87</v>
      </c>
      <c r="AM9" s="31" t="s">
        <v>88</v>
      </c>
      <c r="AN9" s="31" t="s">
        <v>89</v>
      </c>
      <c r="AO9" s="31" t="s">
        <v>90</v>
      </c>
      <c r="AP9" s="34" t="s">
        <v>91</v>
      </c>
      <c r="AQ9" s="34" t="s">
        <v>92</v>
      </c>
      <c r="AR9" s="31" t="s">
        <v>93</v>
      </c>
      <c r="AS9" s="31" t="s">
        <v>94</v>
      </c>
      <c r="AT9" s="31" t="s">
        <v>95</v>
      </c>
      <c r="AU9" s="35" t="s">
        <v>96</v>
      </c>
      <c r="AV9" s="27">
        <v>4311</v>
      </c>
      <c r="AW9" s="27" t="s">
        <v>97</v>
      </c>
      <c r="AX9" s="27">
        <v>834</v>
      </c>
      <c r="AY9" s="27">
        <v>834</v>
      </c>
      <c r="AZ9" s="27">
        <v>1451</v>
      </c>
      <c r="BA9" s="27"/>
      <c r="BB9" s="27">
        <v>1600</v>
      </c>
      <c r="BC9" s="27"/>
      <c r="BD9" s="27">
        <v>426</v>
      </c>
      <c r="BE9" s="27"/>
      <c r="BF9" s="27">
        <f>AX9+AZ9+BB9+BD9</f>
        <v>4311</v>
      </c>
      <c r="BG9" s="27">
        <f>AY9+BA9+BC9+BE9</f>
        <v>834</v>
      </c>
      <c r="BH9" s="36" t="s">
        <v>98</v>
      </c>
      <c r="BI9" s="36" t="s">
        <v>99</v>
      </c>
      <c r="BJ9" s="37"/>
      <c r="BK9" s="37"/>
      <c r="BL9" s="37"/>
      <c r="BM9" s="37"/>
      <c r="BN9" s="37"/>
      <c r="BO9" s="37"/>
      <c r="BP9" s="37"/>
      <c r="BQ9" s="37"/>
      <c r="BR9" s="27">
        <f>+_xlfn.IFS(U9="Acumulado",Z9+AB9+AD9+AV9,U9="Capacidad",AV9,U9="Flujo",AV9,U9="Reducción",AV9,U9="Stock",AV9)</f>
        <v>19969</v>
      </c>
      <c r="BS9" s="27">
        <f>15750+BG9</f>
        <v>16584</v>
      </c>
      <c r="BT9" s="387" t="s">
        <v>100</v>
      </c>
      <c r="BU9" s="38" t="s">
        <v>100</v>
      </c>
      <c r="BV9" s="39" t="s">
        <v>101</v>
      </c>
    </row>
    <row r="10" spans="1:74" ht="142.9" customHeight="1">
      <c r="A10" s="470"/>
      <c r="B10" s="470"/>
      <c r="C10" s="470"/>
      <c r="D10" s="470"/>
      <c r="E10" s="470"/>
      <c r="F10" s="470"/>
      <c r="G10" s="470"/>
      <c r="H10" s="470"/>
      <c r="I10" s="470"/>
      <c r="J10" s="470"/>
      <c r="K10" s="470"/>
      <c r="L10" s="470"/>
      <c r="M10" s="470"/>
      <c r="N10" s="393"/>
      <c r="O10" s="393"/>
      <c r="P10" s="396"/>
      <c r="Q10" s="396"/>
      <c r="R10" s="470"/>
      <c r="S10" s="471"/>
      <c r="T10" s="26" t="s">
        <v>102</v>
      </c>
      <c r="U10" s="26" t="s">
        <v>84</v>
      </c>
      <c r="V10" s="27">
        <v>0</v>
      </c>
      <c r="W10" s="27">
        <v>3427</v>
      </c>
      <c r="X10" s="28" t="s">
        <v>103</v>
      </c>
      <c r="Y10" s="28" t="s">
        <v>104</v>
      </c>
      <c r="Z10" s="29">
        <v>3315</v>
      </c>
      <c r="AA10" s="30">
        <v>3427</v>
      </c>
      <c r="AB10" s="29">
        <v>7008</v>
      </c>
      <c r="AC10" s="29">
        <v>7137</v>
      </c>
      <c r="AD10" s="41">
        <v>4970</v>
      </c>
      <c r="AE10" s="31">
        <v>1557</v>
      </c>
      <c r="AF10" s="31">
        <v>1716</v>
      </c>
      <c r="AG10" s="32">
        <v>1271</v>
      </c>
      <c r="AH10" s="33">
        <v>1689</v>
      </c>
      <c r="AI10" s="27">
        <v>6233</v>
      </c>
      <c r="AJ10" s="27">
        <v>6233</v>
      </c>
      <c r="AK10" s="27">
        <v>0</v>
      </c>
      <c r="AL10" s="31" t="s">
        <v>105</v>
      </c>
      <c r="AM10" s="31" t="s">
        <v>106</v>
      </c>
      <c r="AN10" s="31" t="s">
        <v>107</v>
      </c>
      <c r="AO10" s="31" t="s">
        <v>106</v>
      </c>
      <c r="AP10" s="34" t="s">
        <v>108</v>
      </c>
      <c r="AQ10" s="34" t="s">
        <v>92</v>
      </c>
      <c r="AR10" s="31" t="s">
        <v>109</v>
      </c>
      <c r="AS10" s="31" t="s">
        <v>110</v>
      </c>
      <c r="AT10" s="31" t="s">
        <v>111</v>
      </c>
      <c r="AU10" s="35" t="s">
        <v>96</v>
      </c>
      <c r="AV10" s="27">
        <v>1400</v>
      </c>
      <c r="AW10" s="27" t="s">
        <v>97</v>
      </c>
      <c r="AX10" s="27">
        <v>368</v>
      </c>
      <c r="AY10" s="27">
        <v>497</v>
      </c>
      <c r="AZ10" s="27">
        <v>400</v>
      </c>
      <c r="BA10" s="27"/>
      <c r="BB10" s="27">
        <v>308</v>
      </c>
      <c r="BC10" s="27"/>
      <c r="BD10" s="27">
        <v>324</v>
      </c>
      <c r="BE10" s="27"/>
      <c r="BF10" s="27">
        <f>AX10+AZ10+BB10+BD10</f>
        <v>1400</v>
      </c>
      <c r="BG10" s="27">
        <f t="shared" ref="BG10:BG13" si="0">AY10+BA10+BC10+BE10</f>
        <v>497</v>
      </c>
      <c r="BH10" s="36" t="s">
        <v>112</v>
      </c>
      <c r="BI10" s="36" t="s">
        <v>113</v>
      </c>
      <c r="BJ10" s="37"/>
      <c r="BK10" s="37"/>
      <c r="BL10" s="37"/>
      <c r="BM10" s="37"/>
      <c r="BN10" s="37"/>
      <c r="BO10" s="37"/>
      <c r="BP10" s="37"/>
      <c r="BQ10" s="37"/>
      <c r="BR10" s="27">
        <f>+_xlfn.IFS(U10="Acumulado",Z10+AB10+AD10+AV10,U10="Capacidad",AV10,U10="Flujo",AV10,U10="Reducción",AV10,U10="Stock",AV10)</f>
        <v>16693</v>
      </c>
      <c r="BS10" s="27">
        <f>16797+BG10</f>
        <v>17294</v>
      </c>
      <c r="BT10" s="470"/>
      <c r="BU10" s="38" t="s">
        <v>100</v>
      </c>
      <c r="BV10" s="39" t="s">
        <v>101</v>
      </c>
    </row>
    <row r="11" spans="1:74" ht="265.14999999999998">
      <c r="A11" s="471"/>
      <c r="B11" s="471"/>
      <c r="C11" s="471"/>
      <c r="D11" s="471"/>
      <c r="E11" s="471"/>
      <c r="F11" s="471"/>
      <c r="G11" s="471"/>
      <c r="H11" s="471"/>
      <c r="I11" s="471"/>
      <c r="J11" s="471"/>
      <c r="K11" s="471"/>
      <c r="L11" s="471"/>
      <c r="M11" s="471"/>
      <c r="N11" s="394"/>
      <c r="O11" s="394"/>
      <c r="P11" s="397"/>
      <c r="Q11" s="397"/>
      <c r="R11" s="471"/>
      <c r="S11" s="26" t="s">
        <v>114</v>
      </c>
      <c r="T11" s="26" t="s">
        <v>115</v>
      </c>
      <c r="U11" s="26" t="s">
        <v>116</v>
      </c>
      <c r="V11" s="27">
        <v>0</v>
      </c>
      <c r="W11" s="27">
        <v>1</v>
      </c>
      <c r="X11" s="28" t="s">
        <v>117</v>
      </c>
      <c r="Y11" s="28" t="s">
        <v>118</v>
      </c>
      <c r="Z11" s="29">
        <v>1</v>
      </c>
      <c r="AA11" s="30">
        <v>1</v>
      </c>
      <c r="AB11" s="29">
        <v>1</v>
      </c>
      <c r="AC11" s="29">
        <v>1</v>
      </c>
      <c r="AD11" s="27">
        <v>2</v>
      </c>
      <c r="AE11" s="42">
        <v>0.25</v>
      </c>
      <c r="AF11" s="42">
        <v>1.75</v>
      </c>
      <c r="AG11" s="42">
        <v>2</v>
      </c>
      <c r="AH11" s="33">
        <v>2</v>
      </c>
      <c r="AI11" s="43">
        <v>2</v>
      </c>
      <c r="AJ11" s="27">
        <v>2</v>
      </c>
      <c r="AK11" s="27">
        <v>0</v>
      </c>
      <c r="AL11" s="31" t="s">
        <v>119</v>
      </c>
      <c r="AM11" s="31" t="s">
        <v>120</v>
      </c>
      <c r="AN11" s="31" t="s">
        <v>121</v>
      </c>
      <c r="AO11" s="31" t="s">
        <v>122</v>
      </c>
      <c r="AP11" s="34" t="s">
        <v>123</v>
      </c>
      <c r="AQ11" s="34" t="s">
        <v>92</v>
      </c>
      <c r="AR11" s="31" t="s">
        <v>124</v>
      </c>
      <c r="AS11" s="31" t="s">
        <v>125</v>
      </c>
      <c r="AT11" s="31" t="s">
        <v>79</v>
      </c>
      <c r="AU11" s="35" t="s">
        <v>126</v>
      </c>
      <c r="AV11" s="27">
        <v>1</v>
      </c>
      <c r="AW11" s="27" t="s">
        <v>127</v>
      </c>
      <c r="AX11" s="27"/>
      <c r="AY11" s="27"/>
      <c r="AZ11" s="27"/>
      <c r="BA11" s="27"/>
      <c r="BB11" s="27"/>
      <c r="BC11" s="27"/>
      <c r="BD11" s="27">
        <v>1</v>
      </c>
      <c r="BE11" s="27"/>
      <c r="BF11" s="27">
        <f t="shared" ref="BF11:BF13" si="1">AX11+AZ11+BB11+BD11</f>
        <v>1</v>
      </c>
      <c r="BG11" s="27">
        <f t="shared" si="0"/>
        <v>0</v>
      </c>
      <c r="BH11" s="36" t="s">
        <v>128</v>
      </c>
      <c r="BI11" s="36" t="s">
        <v>99</v>
      </c>
      <c r="BJ11" s="37"/>
      <c r="BK11" s="37"/>
      <c r="BL11" s="37"/>
      <c r="BM11" s="37"/>
      <c r="BN11" s="37"/>
      <c r="BO11" s="37"/>
      <c r="BP11" s="37"/>
      <c r="BQ11" s="37"/>
      <c r="BR11" s="27">
        <f>AV11</f>
        <v>1</v>
      </c>
      <c r="BS11" s="27">
        <f>BG11</f>
        <v>0</v>
      </c>
      <c r="BT11" s="471"/>
      <c r="BU11" s="38" t="s">
        <v>100</v>
      </c>
      <c r="BV11" s="39" t="s">
        <v>101</v>
      </c>
    </row>
    <row r="12" spans="1:74" ht="123" customHeight="1">
      <c r="A12" s="386" t="s">
        <v>72</v>
      </c>
      <c r="B12" s="386" t="s">
        <v>129</v>
      </c>
      <c r="C12" s="386" t="s">
        <v>74</v>
      </c>
      <c r="D12" s="386" t="s">
        <v>75</v>
      </c>
      <c r="E12" s="386" t="s">
        <v>130</v>
      </c>
      <c r="F12" s="386" t="s">
        <v>131</v>
      </c>
      <c r="G12" s="389" t="s">
        <v>78</v>
      </c>
      <c r="H12" s="386" t="s">
        <v>132</v>
      </c>
      <c r="I12" s="386" t="s">
        <v>133</v>
      </c>
      <c r="J12" s="399">
        <v>305512617211</v>
      </c>
      <c r="K12" s="400">
        <v>301171131219.32001</v>
      </c>
      <c r="L12" s="391">
        <v>228906651498</v>
      </c>
      <c r="M12" s="391">
        <v>227643239230.89001</v>
      </c>
      <c r="N12" s="399">
        <v>14182225404</v>
      </c>
      <c r="O12" s="399">
        <v>12980246246</v>
      </c>
      <c r="P12" s="408">
        <v>177260532617</v>
      </c>
      <c r="Q12" s="408">
        <v>162951145</v>
      </c>
      <c r="R12" s="387" t="s">
        <v>134</v>
      </c>
      <c r="S12" s="387" t="s">
        <v>135</v>
      </c>
      <c r="T12" s="45" t="s">
        <v>136</v>
      </c>
      <c r="U12" s="26" t="s">
        <v>116</v>
      </c>
      <c r="V12" s="27">
        <v>36</v>
      </c>
      <c r="W12" s="27">
        <v>36</v>
      </c>
      <c r="X12" s="28" t="s">
        <v>137</v>
      </c>
      <c r="Y12" s="28" t="s">
        <v>138</v>
      </c>
      <c r="Z12" s="29">
        <v>47</v>
      </c>
      <c r="AA12" s="30">
        <v>36</v>
      </c>
      <c r="AB12" s="29">
        <v>47</v>
      </c>
      <c r="AC12" s="29">
        <v>36</v>
      </c>
      <c r="AD12" s="27">
        <v>37</v>
      </c>
      <c r="AE12" s="31">
        <v>36</v>
      </c>
      <c r="AF12" s="31">
        <v>36</v>
      </c>
      <c r="AG12" s="32">
        <v>36</v>
      </c>
      <c r="AH12" s="33">
        <v>36</v>
      </c>
      <c r="AI12" s="27">
        <v>36</v>
      </c>
      <c r="AJ12" s="27">
        <v>36</v>
      </c>
      <c r="AK12" s="46">
        <v>1</v>
      </c>
      <c r="AL12" s="31" t="s">
        <v>139</v>
      </c>
      <c r="AM12" s="31" t="s">
        <v>140</v>
      </c>
      <c r="AN12" s="31" t="s">
        <v>141</v>
      </c>
      <c r="AO12" s="31" t="s">
        <v>142</v>
      </c>
      <c r="AP12" s="31" t="s">
        <v>143</v>
      </c>
      <c r="AQ12" s="31" t="s">
        <v>144</v>
      </c>
      <c r="AR12" s="31" t="s">
        <v>145</v>
      </c>
      <c r="AS12" s="31" t="s">
        <v>146</v>
      </c>
      <c r="AT12" s="31" t="s">
        <v>147</v>
      </c>
      <c r="AU12" s="35" t="s">
        <v>148</v>
      </c>
      <c r="AV12" s="47">
        <v>37</v>
      </c>
      <c r="AW12" s="47" t="s">
        <v>127</v>
      </c>
      <c r="AX12" s="47"/>
      <c r="AY12" s="48">
        <v>36</v>
      </c>
      <c r="AZ12" s="47"/>
      <c r="BA12" s="47"/>
      <c r="BB12" s="47"/>
      <c r="BC12" s="47"/>
      <c r="BD12" s="47">
        <v>37</v>
      </c>
      <c r="BE12" s="27"/>
      <c r="BF12" s="27">
        <f t="shared" si="1"/>
        <v>37</v>
      </c>
      <c r="BG12" s="27">
        <f t="shared" si="0"/>
        <v>36</v>
      </c>
      <c r="BH12" s="37" t="s">
        <v>149</v>
      </c>
      <c r="BI12" s="37" t="s">
        <v>150</v>
      </c>
      <c r="BJ12" s="37"/>
      <c r="BK12" s="37"/>
      <c r="BL12" s="37"/>
      <c r="BM12" s="37"/>
      <c r="BN12" s="37"/>
      <c r="BO12" s="37"/>
      <c r="BP12" s="37"/>
      <c r="BQ12" s="49" t="s">
        <v>151</v>
      </c>
      <c r="BR12" s="27">
        <f>BF12</f>
        <v>37</v>
      </c>
      <c r="BS12" s="27">
        <f>BG12</f>
        <v>36</v>
      </c>
      <c r="BT12" s="387" t="s">
        <v>152</v>
      </c>
      <c r="BU12" s="50" t="s">
        <v>152</v>
      </c>
      <c r="BV12" s="39" t="s">
        <v>153</v>
      </c>
    </row>
    <row r="13" spans="1:74" ht="171" customHeight="1">
      <c r="A13" s="388"/>
      <c r="B13" s="388"/>
      <c r="C13" s="388"/>
      <c r="D13" s="388"/>
      <c r="E13" s="388"/>
      <c r="F13" s="388"/>
      <c r="G13" s="390"/>
      <c r="H13" s="388"/>
      <c r="I13" s="388"/>
      <c r="J13" s="394"/>
      <c r="K13" s="405"/>
      <c r="L13" s="406"/>
      <c r="M13" s="406"/>
      <c r="N13" s="394"/>
      <c r="O13" s="394"/>
      <c r="P13" s="397"/>
      <c r="Q13" s="397"/>
      <c r="R13" s="401"/>
      <c r="S13" s="401"/>
      <c r="T13" s="53" t="s">
        <v>154</v>
      </c>
      <c r="U13" s="54" t="s">
        <v>116</v>
      </c>
      <c r="V13" s="46">
        <v>36</v>
      </c>
      <c r="W13" s="46">
        <v>36</v>
      </c>
      <c r="X13" s="46" t="s">
        <v>137</v>
      </c>
      <c r="Y13" s="46" t="s">
        <v>138</v>
      </c>
      <c r="Z13" s="55">
        <v>0</v>
      </c>
      <c r="AA13" s="56">
        <v>0</v>
      </c>
      <c r="AB13" s="55">
        <v>0</v>
      </c>
      <c r="AC13" s="55">
        <v>0</v>
      </c>
      <c r="AD13" s="46">
        <v>0</v>
      </c>
      <c r="AE13" s="46">
        <v>0</v>
      </c>
      <c r="AF13" s="46">
        <v>0</v>
      </c>
      <c r="AG13" s="57">
        <v>0</v>
      </c>
      <c r="AH13" s="57">
        <v>0</v>
      </c>
      <c r="AI13" s="46">
        <v>0</v>
      </c>
      <c r="AJ13" s="46">
        <v>0</v>
      </c>
      <c r="AK13" s="46">
        <v>1</v>
      </c>
      <c r="AL13" s="46" t="s">
        <v>139</v>
      </c>
      <c r="AM13" s="46" t="s">
        <v>140</v>
      </c>
      <c r="AN13" s="46" t="s">
        <v>141</v>
      </c>
      <c r="AO13" s="46" t="s">
        <v>142</v>
      </c>
      <c r="AP13" s="46" t="s">
        <v>143</v>
      </c>
      <c r="AQ13" s="46" t="s">
        <v>144</v>
      </c>
      <c r="AR13" s="46" t="s">
        <v>79</v>
      </c>
      <c r="AS13" s="46" t="s">
        <v>79</v>
      </c>
      <c r="AT13" s="46" t="s">
        <v>79</v>
      </c>
      <c r="AU13" s="46" t="s">
        <v>79</v>
      </c>
      <c r="AV13" s="58">
        <v>1</v>
      </c>
      <c r="AW13" s="58" t="s">
        <v>127</v>
      </c>
      <c r="AX13" s="58"/>
      <c r="AY13" s="58"/>
      <c r="AZ13" s="58"/>
      <c r="BA13" s="58"/>
      <c r="BB13" s="58"/>
      <c r="BC13" s="58"/>
      <c r="BD13" s="58">
        <v>1</v>
      </c>
      <c r="BE13" s="46"/>
      <c r="BF13" s="46">
        <f t="shared" si="1"/>
        <v>1</v>
      </c>
      <c r="BG13" s="46">
        <f t="shared" si="0"/>
        <v>0</v>
      </c>
      <c r="BH13" s="37" t="s">
        <v>155</v>
      </c>
      <c r="BI13" s="37" t="s">
        <v>156</v>
      </c>
      <c r="BJ13" s="37"/>
      <c r="BK13" s="37"/>
      <c r="BL13" s="37"/>
      <c r="BM13" s="37"/>
      <c r="BN13" s="37"/>
      <c r="BO13" s="37"/>
      <c r="BP13" s="37"/>
      <c r="BQ13" s="49" t="s">
        <v>151</v>
      </c>
      <c r="BR13" s="46"/>
      <c r="BS13" s="46">
        <f>BG13</f>
        <v>0</v>
      </c>
      <c r="BT13" s="402"/>
      <c r="BU13" s="50" t="s">
        <v>152</v>
      </c>
      <c r="BV13" s="39" t="s">
        <v>153</v>
      </c>
    </row>
    <row r="14" spans="1:74" ht="409.6" customHeight="1">
      <c r="A14" s="471"/>
      <c r="B14" s="471"/>
      <c r="C14" s="471"/>
      <c r="D14" s="471"/>
      <c r="E14" s="471"/>
      <c r="F14" s="471"/>
      <c r="G14" s="471"/>
      <c r="H14" s="471"/>
      <c r="I14" s="471"/>
      <c r="J14" s="471"/>
      <c r="K14" s="471"/>
      <c r="L14" s="471"/>
      <c r="M14" s="471"/>
      <c r="N14" s="472"/>
      <c r="O14" s="472"/>
      <c r="P14" s="473"/>
      <c r="Q14" s="473"/>
      <c r="R14" s="471"/>
      <c r="S14" s="471"/>
      <c r="T14" s="26" t="s">
        <v>157</v>
      </c>
      <c r="U14" s="26" t="s">
        <v>158</v>
      </c>
      <c r="V14" s="27">
        <v>786</v>
      </c>
      <c r="W14" s="27">
        <v>786</v>
      </c>
      <c r="X14" s="28" t="s">
        <v>159</v>
      </c>
      <c r="Y14" s="28" t="s">
        <v>160</v>
      </c>
      <c r="Z14" s="29">
        <v>788</v>
      </c>
      <c r="AA14" s="30">
        <v>788</v>
      </c>
      <c r="AB14" s="29">
        <v>788</v>
      </c>
      <c r="AC14" s="29">
        <v>788</v>
      </c>
      <c r="AD14" s="27">
        <v>788</v>
      </c>
      <c r="AE14" s="31">
        <v>788</v>
      </c>
      <c r="AF14" s="31">
        <v>788</v>
      </c>
      <c r="AG14" s="32">
        <v>788</v>
      </c>
      <c r="AH14" s="33">
        <v>788</v>
      </c>
      <c r="AI14" s="27">
        <v>788</v>
      </c>
      <c r="AJ14" s="27">
        <v>788</v>
      </c>
      <c r="AK14" s="27">
        <v>0</v>
      </c>
      <c r="AL14" s="31" t="s">
        <v>161</v>
      </c>
      <c r="AM14" s="31" t="s">
        <v>162</v>
      </c>
      <c r="AN14" s="31" t="s">
        <v>161</v>
      </c>
      <c r="AO14" s="31" t="s">
        <v>162</v>
      </c>
      <c r="AP14" s="31" t="s">
        <v>161</v>
      </c>
      <c r="AQ14" s="31" t="s">
        <v>162</v>
      </c>
      <c r="AR14" s="31" t="s">
        <v>163</v>
      </c>
      <c r="AS14" s="31" t="s">
        <v>164</v>
      </c>
      <c r="AT14" s="31" t="s">
        <v>162</v>
      </c>
      <c r="AU14" s="35" t="s">
        <v>148</v>
      </c>
      <c r="AV14" s="59">
        <v>788</v>
      </c>
      <c r="AW14" s="59" t="s">
        <v>97</v>
      </c>
      <c r="AX14" s="47">
        <v>788</v>
      </c>
      <c r="AY14" s="47">
        <v>787</v>
      </c>
      <c r="AZ14" s="47">
        <v>788</v>
      </c>
      <c r="BA14" s="47"/>
      <c r="BB14" s="47">
        <v>788</v>
      </c>
      <c r="BC14" s="47"/>
      <c r="BD14" s="47">
        <v>788</v>
      </c>
      <c r="BE14" s="27"/>
      <c r="BF14" s="27">
        <f>AX14</f>
        <v>788</v>
      </c>
      <c r="BG14" s="27">
        <f>AY14</f>
        <v>787</v>
      </c>
      <c r="BH14" s="37" t="s">
        <v>165</v>
      </c>
      <c r="BI14" s="37" t="s">
        <v>166</v>
      </c>
      <c r="BJ14" s="37"/>
      <c r="BK14" s="37"/>
      <c r="BL14" s="37"/>
      <c r="BM14" s="37"/>
      <c r="BN14" s="37"/>
      <c r="BO14" s="37"/>
      <c r="BP14" s="37"/>
      <c r="BQ14" s="49" t="s">
        <v>151</v>
      </c>
      <c r="BR14" s="27">
        <v>788</v>
      </c>
      <c r="BS14" s="27">
        <v>788</v>
      </c>
      <c r="BT14" s="470"/>
      <c r="BU14" s="50" t="s">
        <v>152</v>
      </c>
      <c r="BV14" s="39" t="s">
        <v>153</v>
      </c>
    </row>
    <row r="15" spans="1:74" ht="409.6" customHeight="1">
      <c r="A15" s="407" t="s">
        <v>72</v>
      </c>
      <c r="B15" s="407" t="s">
        <v>129</v>
      </c>
      <c r="C15" s="407" t="s">
        <v>74</v>
      </c>
      <c r="D15" s="407" t="s">
        <v>75</v>
      </c>
      <c r="E15" s="407" t="s">
        <v>167</v>
      </c>
      <c r="F15" s="407" t="s">
        <v>168</v>
      </c>
      <c r="G15" s="407" t="s">
        <v>78</v>
      </c>
      <c r="H15" s="407" t="s">
        <v>132</v>
      </c>
      <c r="I15" s="407" t="s">
        <v>133</v>
      </c>
      <c r="J15" s="392">
        <v>48372931849</v>
      </c>
      <c r="K15" s="410">
        <v>47032623907.68</v>
      </c>
      <c r="L15" s="409">
        <v>513990298957</v>
      </c>
      <c r="M15" s="409">
        <v>218702340712.32001</v>
      </c>
      <c r="N15" s="392">
        <v>120356196055</v>
      </c>
      <c r="O15" s="392">
        <v>71659356240.570007</v>
      </c>
      <c r="P15" s="395">
        <v>93982355179</v>
      </c>
      <c r="Q15" s="395">
        <v>556261174</v>
      </c>
      <c r="R15" s="403" t="s">
        <v>169</v>
      </c>
      <c r="S15" s="403" t="s">
        <v>170</v>
      </c>
      <c r="T15" s="26" t="s">
        <v>171</v>
      </c>
      <c r="U15" s="26" t="s">
        <v>116</v>
      </c>
      <c r="V15" s="27">
        <v>54726</v>
      </c>
      <c r="W15" s="27">
        <v>54726</v>
      </c>
      <c r="X15" s="28" t="s">
        <v>172</v>
      </c>
      <c r="Y15" s="28" t="s">
        <v>173</v>
      </c>
      <c r="Z15" s="29">
        <v>210000</v>
      </c>
      <c r="AA15" s="30">
        <v>210000</v>
      </c>
      <c r="AB15" s="29">
        <v>131151</v>
      </c>
      <c r="AC15" s="29">
        <v>97114</v>
      </c>
      <c r="AD15" s="41">
        <v>315015</v>
      </c>
      <c r="AE15" s="32">
        <v>50036</v>
      </c>
      <c r="AF15" s="32">
        <v>50857</v>
      </c>
      <c r="AG15" s="32">
        <v>79265</v>
      </c>
      <c r="AH15" s="33">
        <v>55853</v>
      </c>
      <c r="AI15" s="27">
        <v>236011</v>
      </c>
      <c r="AJ15" s="27">
        <v>236011</v>
      </c>
      <c r="AK15" s="46">
        <v>79004</v>
      </c>
      <c r="AL15" s="31" t="s">
        <v>174</v>
      </c>
      <c r="AM15" s="31" t="s">
        <v>162</v>
      </c>
      <c r="AN15" s="31" t="s">
        <v>175</v>
      </c>
      <c r="AO15" s="31" t="s">
        <v>162</v>
      </c>
      <c r="AP15" s="31" t="s">
        <v>176</v>
      </c>
      <c r="AQ15" s="31" t="s">
        <v>162</v>
      </c>
      <c r="AR15" s="31" t="s">
        <v>177</v>
      </c>
      <c r="AS15" s="31" t="s">
        <v>178</v>
      </c>
      <c r="AT15" s="31" t="s">
        <v>179</v>
      </c>
      <c r="AU15" s="35" t="s">
        <v>148</v>
      </c>
      <c r="AV15" s="60">
        <v>391649</v>
      </c>
      <c r="AW15" s="47" t="s">
        <v>97</v>
      </c>
      <c r="AX15" s="60">
        <v>261550</v>
      </c>
      <c r="AY15" s="60">
        <v>246987</v>
      </c>
      <c r="AZ15" s="60">
        <v>47493</v>
      </c>
      <c r="BA15" s="60"/>
      <c r="BB15" s="60">
        <v>27592</v>
      </c>
      <c r="BC15" s="60"/>
      <c r="BD15" s="60">
        <v>55014</v>
      </c>
      <c r="BE15" s="27"/>
      <c r="BF15" s="27">
        <f>AX15+AZ15+BB15+BD15</f>
        <v>391649</v>
      </c>
      <c r="BG15" s="27">
        <f>AY15+BA15+BC15+BE15</f>
        <v>246987</v>
      </c>
      <c r="BH15" s="37" t="s">
        <v>180</v>
      </c>
      <c r="BI15" s="37" t="s">
        <v>181</v>
      </c>
      <c r="BJ15" s="37"/>
      <c r="BK15" s="37"/>
      <c r="BL15" s="37"/>
      <c r="BM15" s="37"/>
      <c r="BN15" s="37"/>
      <c r="BO15" s="37"/>
      <c r="BP15" s="37"/>
      <c r="BQ15" s="49" t="s">
        <v>151</v>
      </c>
      <c r="BR15" s="27">
        <f>BF15</f>
        <v>391649</v>
      </c>
      <c r="BS15" s="27">
        <f>BG15</f>
        <v>246987</v>
      </c>
      <c r="BT15" s="470"/>
      <c r="BU15" s="50" t="s">
        <v>152</v>
      </c>
      <c r="BV15" s="39" t="s">
        <v>182</v>
      </c>
    </row>
    <row r="16" spans="1:74" ht="409.6" customHeight="1">
      <c r="A16" s="388"/>
      <c r="B16" s="388"/>
      <c r="C16" s="388"/>
      <c r="D16" s="388"/>
      <c r="E16" s="388"/>
      <c r="F16" s="388"/>
      <c r="G16" s="388"/>
      <c r="H16" s="388"/>
      <c r="I16" s="388"/>
      <c r="J16" s="394"/>
      <c r="K16" s="405"/>
      <c r="L16" s="406"/>
      <c r="M16" s="406"/>
      <c r="N16" s="394"/>
      <c r="O16" s="394"/>
      <c r="P16" s="397"/>
      <c r="Q16" s="397"/>
      <c r="R16" s="401"/>
      <c r="S16" s="401"/>
      <c r="T16" s="54" t="s">
        <v>183</v>
      </c>
      <c r="U16" s="54" t="s">
        <v>116</v>
      </c>
      <c r="V16" s="46">
        <v>54726</v>
      </c>
      <c r="W16" s="46">
        <v>54726</v>
      </c>
      <c r="X16" s="46" t="s">
        <v>172</v>
      </c>
      <c r="Y16" s="46" t="s">
        <v>173</v>
      </c>
      <c r="Z16" s="55">
        <v>0</v>
      </c>
      <c r="AA16" s="56">
        <v>0</v>
      </c>
      <c r="AB16" s="55">
        <v>0</v>
      </c>
      <c r="AC16" s="55">
        <v>0</v>
      </c>
      <c r="AD16" s="46">
        <v>0</v>
      </c>
      <c r="AE16" s="46">
        <v>0</v>
      </c>
      <c r="AF16" s="46">
        <v>0</v>
      </c>
      <c r="AG16" s="57">
        <v>0</v>
      </c>
      <c r="AH16" s="57">
        <v>0</v>
      </c>
      <c r="AI16" s="46">
        <v>0</v>
      </c>
      <c r="AJ16" s="46">
        <v>0</v>
      </c>
      <c r="AK16" s="46">
        <v>79004</v>
      </c>
      <c r="AL16" s="46"/>
      <c r="AM16" s="46"/>
      <c r="AN16" s="46"/>
      <c r="AO16" s="46"/>
      <c r="AP16" s="46"/>
      <c r="AQ16" s="46"/>
      <c r="AR16" s="46" t="s">
        <v>79</v>
      </c>
      <c r="AS16" s="46" t="s">
        <v>79</v>
      </c>
      <c r="AT16" s="46" t="s">
        <v>79</v>
      </c>
      <c r="AU16" s="46" t="s">
        <v>79</v>
      </c>
      <c r="AV16" s="46">
        <v>79004</v>
      </c>
      <c r="AW16" s="58" t="s">
        <v>97</v>
      </c>
      <c r="AX16" s="61">
        <f>AV16/4</f>
        <v>19751</v>
      </c>
      <c r="AY16" s="61"/>
      <c r="AZ16" s="61">
        <v>19751</v>
      </c>
      <c r="BA16" s="61"/>
      <c r="BB16" s="61">
        <v>19751</v>
      </c>
      <c r="BC16" s="61"/>
      <c r="BD16" s="61">
        <v>19751</v>
      </c>
      <c r="BE16" s="46"/>
      <c r="BF16" s="46">
        <f>BD16+BB16+AZ16+AX16</f>
        <v>79004</v>
      </c>
      <c r="BG16" s="46">
        <f t="shared" ref="BG16" si="2">AY16+BA16+BC16+BE16</f>
        <v>0</v>
      </c>
      <c r="BH16" s="37" t="s">
        <v>184</v>
      </c>
      <c r="BI16" s="37" t="s">
        <v>185</v>
      </c>
      <c r="BJ16" s="37"/>
      <c r="BK16" s="37"/>
      <c r="BL16" s="37"/>
      <c r="BM16" s="37"/>
      <c r="BN16" s="37"/>
      <c r="BO16" s="37"/>
      <c r="BP16" s="37"/>
      <c r="BQ16" s="49" t="s">
        <v>151</v>
      </c>
      <c r="BR16" s="46"/>
      <c r="BS16" s="46">
        <f>BG16</f>
        <v>0</v>
      </c>
      <c r="BT16" s="470"/>
      <c r="BU16" s="50" t="s">
        <v>152</v>
      </c>
      <c r="BV16" s="39" t="s">
        <v>182</v>
      </c>
    </row>
    <row r="17" spans="1:74" ht="122.45" customHeight="1">
      <c r="A17" s="386" t="s">
        <v>72</v>
      </c>
      <c r="B17" s="386" t="s">
        <v>129</v>
      </c>
      <c r="C17" s="386" t="s">
        <v>74</v>
      </c>
      <c r="D17" s="386" t="s">
        <v>75</v>
      </c>
      <c r="E17" s="386" t="s">
        <v>186</v>
      </c>
      <c r="F17" s="386" t="s">
        <v>187</v>
      </c>
      <c r="G17" s="386" t="s">
        <v>78</v>
      </c>
      <c r="H17" s="386" t="s">
        <v>132</v>
      </c>
      <c r="I17" s="386" t="s">
        <v>133</v>
      </c>
      <c r="J17" s="399">
        <v>265850195333</v>
      </c>
      <c r="K17" s="400">
        <v>146882385245</v>
      </c>
      <c r="L17" s="391">
        <v>691624877766</v>
      </c>
      <c r="M17" s="412">
        <v>447505782509.67999</v>
      </c>
      <c r="N17" s="399">
        <v>446297377961</v>
      </c>
      <c r="O17" s="399">
        <v>242123920884.98999</v>
      </c>
      <c r="P17" s="408">
        <v>373274031491</v>
      </c>
      <c r="Q17" s="408">
        <v>952476735.32000005</v>
      </c>
      <c r="R17" s="387" t="s">
        <v>188</v>
      </c>
      <c r="S17" s="26" t="s">
        <v>189</v>
      </c>
      <c r="T17" s="26" t="s">
        <v>190</v>
      </c>
      <c r="U17" s="26" t="s">
        <v>158</v>
      </c>
      <c r="V17" s="27">
        <v>1515</v>
      </c>
      <c r="W17" s="27">
        <v>8601</v>
      </c>
      <c r="X17" s="28" t="s">
        <v>191</v>
      </c>
      <c r="Y17" s="28" t="s">
        <v>192</v>
      </c>
      <c r="Z17" s="29">
        <v>14057</v>
      </c>
      <c r="AA17" s="30">
        <v>8601</v>
      </c>
      <c r="AB17" s="29">
        <v>14057</v>
      </c>
      <c r="AC17" s="29">
        <v>13477</v>
      </c>
      <c r="AD17" s="27">
        <v>14057</v>
      </c>
      <c r="AE17" s="31">
        <v>13477</v>
      </c>
      <c r="AF17" s="31">
        <v>13980</v>
      </c>
      <c r="AG17" s="32">
        <v>14057</v>
      </c>
      <c r="AH17" s="33">
        <v>14057</v>
      </c>
      <c r="AI17" s="27">
        <v>14057</v>
      </c>
      <c r="AJ17" s="27">
        <v>14057</v>
      </c>
      <c r="AK17" s="27">
        <v>0</v>
      </c>
      <c r="AL17" s="31" t="s">
        <v>193</v>
      </c>
      <c r="AM17" s="31" t="s">
        <v>194</v>
      </c>
      <c r="AN17" s="31" t="s">
        <v>195</v>
      </c>
      <c r="AO17" s="31" t="s">
        <v>196</v>
      </c>
      <c r="AP17" s="31" t="s">
        <v>197</v>
      </c>
      <c r="AQ17" s="31" t="s">
        <v>162</v>
      </c>
      <c r="AR17" s="31" t="s">
        <v>198</v>
      </c>
      <c r="AS17" s="31" t="s">
        <v>199</v>
      </c>
      <c r="AT17" s="31" t="s">
        <v>162</v>
      </c>
      <c r="AU17" s="35" t="s">
        <v>148</v>
      </c>
      <c r="AV17" s="62">
        <v>14057</v>
      </c>
      <c r="AW17" s="59" t="s">
        <v>97</v>
      </c>
      <c r="AX17" s="60">
        <v>14057</v>
      </c>
      <c r="AY17" s="60">
        <v>14057</v>
      </c>
      <c r="AZ17" s="60">
        <v>14057</v>
      </c>
      <c r="BA17" s="60"/>
      <c r="BB17" s="60">
        <v>14057</v>
      </c>
      <c r="BC17" s="60"/>
      <c r="BD17" s="60">
        <v>14057</v>
      </c>
      <c r="BE17" s="27"/>
      <c r="BF17" s="27">
        <f>AX17</f>
        <v>14057</v>
      </c>
      <c r="BG17" s="27">
        <f>AY17</f>
        <v>14057</v>
      </c>
      <c r="BH17" s="37" t="s">
        <v>200</v>
      </c>
      <c r="BI17" s="37" t="s">
        <v>201</v>
      </c>
      <c r="BJ17" s="37"/>
      <c r="BK17" s="37"/>
      <c r="BL17" s="37"/>
      <c r="BM17" s="37"/>
      <c r="BN17" s="37"/>
      <c r="BO17" s="37"/>
      <c r="BP17" s="37"/>
      <c r="BQ17" s="49" t="s">
        <v>151</v>
      </c>
      <c r="BR17" s="27">
        <v>14057</v>
      </c>
      <c r="BS17" s="27">
        <v>14057</v>
      </c>
      <c r="BT17" s="470"/>
      <c r="BU17" s="50" t="s">
        <v>152</v>
      </c>
      <c r="BV17" s="39" t="s">
        <v>202</v>
      </c>
    </row>
    <row r="18" spans="1:74" ht="93.6" customHeight="1">
      <c r="A18" s="470"/>
      <c r="B18" s="470"/>
      <c r="C18" s="470"/>
      <c r="D18" s="470"/>
      <c r="E18" s="470"/>
      <c r="F18" s="470"/>
      <c r="G18" s="470"/>
      <c r="H18" s="470"/>
      <c r="I18" s="470"/>
      <c r="J18" s="470"/>
      <c r="K18" s="470"/>
      <c r="L18" s="470"/>
      <c r="M18" s="470"/>
      <c r="N18" s="474"/>
      <c r="O18" s="474"/>
      <c r="P18" s="475"/>
      <c r="Q18" s="475"/>
      <c r="R18" s="470"/>
      <c r="S18" s="404" t="s">
        <v>203</v>
      </c>
      <c r="T18" s="26" t="s">
        <v>204</v>
      </c>
      <c r="U18" s="26" t="s">
        <v>116</v>
      </c>
      <c r="V18" s="27">
        <v>3921</v>
      </c>
      <c r="W18" s="27"/>
      <c r="X18" s="28" t="s">
        <v>205</v>
      </c>
      <c r="Y18" s="28" t="s">
        <v>206</v>
      </c>
      <c r="Z18" s="29"/>
      <c r="AA18" s="30"/>
      <c r="AB18" s="29">
        <v>1276</v>
      </c>
      <c r="AC18" s="29">
        <v>2167</v>
      </c>
      <c r="AD18" s="41">
        <v>2670</v>
      </c>
      <c r="AE18" s="31">
        <v>14688</v>
      </c>
      <c r="AF18" s="31">
        <v>116</v>
      </c>
      <c r="AG18" s="31">
        <v>708</v>
      </c>
      <c r="AH18" s="33">
        <v>242</v>
      </c>
      <c r="AI18" s="27">
        <v>15754</v>
      </c>
      <c r="AJ18" s="27">
        <v>15754</v>
      </c>
      <c r="AK18" s="27">
        <v>0</v>
      </c>
      <c r="AL18" s="31" t="s">
        <v>207</v>
      </c>
      <c r="AM18" s="31" t="s">
        <v>208</v>
      </c>
      <c r="AN18" s="31" t="s">
        <v>209</v>
      </c>
      <c r="AO18" s="31" t="s">
        <v>210</v>
      </c>
      <c r="AP18" s="64" t="s">
        <v>211</v>
      </c>
      <c r="AQ18" s="31" t="s">
        <v>162</v>
      </c>
      <c r="AR18" s="31" t="s">
        <v>212</v>
      </c>
      <c r="AS18" s="31" t="s">
        <v>213</v>
      </c>
      <c r="AT18" s="31" t="s">
        <v>162</v>
      </c>
      <c r="AU18" s="35" t="s">
        <v>148</v>
      </c>
      <c r="AV18" s="62">
        <v>2048</v>
      </c>
      <c r="AW18" s="59" t="s">
        <v>97</v>
      </c>
      <c r="AX18" s="60">
        <v>1840</v>
      </c>
      <c r="AY18" s="47">
        <v>1808</v>
      </c>
      <c r="AZ18" s="47">
        <v>0</v>
      </c>
      <c r="BA18" s="47"/>
      <c r="BB18" s="47">
        <v>0</v>
      </c>
      <c r="BC18" s="47"/>
      <c r="BD18" s="47">
        <v>208</v>
      </c>
      <c r="BE18" s="27"/>
      <c r="BF18" s="27">
        <f t="shared" ref="BF18:BG18" si="3">AX18+AZ18+BB18+BD18</f>
        <v>2048</v>
      </c>
      <c r="BG18" s="27">
        <f t="shared" si="3"/>
        <v>1808</v>
      </c>
      <c r="BH18" s="37" t="s">
        <v>214</v>
      </c>
      <c r="BI18" s="37" t="s">
        <v>215</v>
      </c>
      <c r="BJ18" s="37"/>
      <c r="BK18" s="37"/>
      <c r="BL18" s="37"/>
      <c r="BM18" s="37"/>
      <c r="BN18" s="37"/>
      <c r="BO18" s="37"/>
      <c r="BP18" s="37"/>
      <c r="BQ18" s="49" t="s">
        <v>151</v>
      </c>
      <c r="BR18" s="27">
        <f>BF18</f>
        <v>2048</v>
      </c>
      <c r="BS18" s="27">
        <f>BG18</f>
        <v>1808</v>
      </c>
      <c r="BT18" s="470"/>
      <c r="BU18" s="50" t="s">
        <v>152</v>
      </c>
      <c r="BV18" s="39" t="s">
        <v>202</v>
      </c>
    </row>
    <row r="19" spans="1:74" ht="50.45" customHeight="1">
      <c r="A19" s="471"/>
      <c r="B19" s="471"/>
      <c r="C19" s="471"/>
      <c r="D19" s="471"/>
      <c r="E19" s="471"/>
      <c r="F19" s="471"/>
      <c r="G19" s="471"/>
      <c r="H19" s="471"/>
      <c r="I19" s="471"/>
      <c r="J19" s="471"/>
      <c r="K19" s="471"/>
      <c r="L19" s="471"/>
      <c r="M19" s="471"/>
      <c r="N19" s="472"/>
      <c r="O19" s="472"/>
      <c r="P19" s="473"/>
      <c r="Q19" s="473"/>
      <c r="R19" s="472"/>
      <c r="S19" s="472"/>
      <c r="T19" s="65" t="s">
        <v>216</v>
      </c>
      <c r="U19" s="65" t="s">
        <v>116</v>
      </c>
      <c r="V19" s="66">
        <v>1090</v>
      </c>
      <c r="W19" s="29">
        <v>1090</v>
      </c>
      <c r="X19" s="29"/>
      <c r="Y19" s="29"/>
      <c r="Z19" s="29">
        <v>1090</v>
      </c>
      <c r="AA19" s="30">
        <v>1090</v>
      </c>
      <c r="AB19" s="29" t="s">
        <v>217</v>
      </c>
      <c r="AC19" s="29"/>
      <c r="AD19" s="29" t="s">
        <v>218</v>
      </c>
      <c r="AE19" s="29"/>
      <c r="AF19" s="29"/>
      <c r="AG19" s="29"/>
      <c r="AH19" s="29"/>
      <c r="AI19" s="29"/>
      <c r="AJ19" s="29">
        <v>0</v>
      </c>
      <c r="AK19" s="29"/>
      <c r="AL19" s="29"/>
      <c r="AM19" s="29"/>
      <c r="AN19" s="29"/>
      <c r="AO19" s="29"/>
      <c r="AP19" s="29"/>
      <c r="AQ19" s="29"/>
      <c r="AR19" s="67"/>
      <c r="AS19" s="67"/>
      <c r="AT19" s="67"/>
      <c r="AU19" s="67"/>
      <c r="AV19" s="68"/>
      <c r="AW19" s="68" t="s">
        <v>218</v>
      </c>
      <c r="AX19" s="68" t="s">
        <v>218</v>
      </c>
      <c r="AY19" s="68" t="s">
        <v>218</v>
      </c>
      <c r="AZ19" s="68" t="s">
        <v>218</v>
      </c>
      <c r="BA19" s="68" t="s">
        <v>218</v>
      </c>
      <c r="BB19" s="68" t="s">
        <v>218</v>
      </c>
      <c r="BC19" s="68" t="s">
        <v>218</v>
      </c>
      <c r="BD19" s="68" t="s">
        <v>218</v>
      </c>
      <c r="BE19" s="68" t="s">
        <v>218</v>
      </c>
      <c r="BF19" s="69"/>
      <c r="BG19" s="69"/>
      <c r="BH19" s="29"/>
      <c r="BI19" s="29"/>
      <c r="BJ19" s="29"/>
      <c r="BK19" s="29"/>
      <c r="BL19" s="29"/>
      <c r="BM19" s="29"/>
      <c r="BN19" s="29"/>
      <c r="BO19" s="29"/>
      <c r="BP19" s="29"/>
      <c r="BQ19" s="29"/>
      <c r="BR19" s="29">
        <v>1090</v>
      </c>
      <c r="BS19" s="29">
        <v>1090</v>
      </c>
      <c r="BT19" s="470"/>
      <c r="BU19" s="50" t="s">
        <v>152</v>
      </c>
      <c r="BV19" s="39" t="s">
        <v>202</v>
      </c>
    </row>
    <row r="20" spans="1:74" ht="163.15" customHeight="1">
      <c r="A20" s="21" t="s">
        <v>72</v>
      </c>
      <c r="B20" s="21" t="s">
        <v>129</v>
      </c>
      <c r="C20" s="21" t="s">
        <v>74</v>
      </c>
      <c r="D20" s="21" t="s">
        <v>219</v>
      </c>
      <c r="E20" s="21" t="s">
        <v>220</v>
      </c>
      <c r="F20" s="21" t="s">
        <v>221</v>
      </c>
      <c r="G20" s="21" t="s">
        <v>78</v>
      </c>
      <c r="H20" s="21" t="s">
        <v>132</v>
      </c>
      <c r="I20" s="21" t="s">
        <v>133</v>
      </c>
      <c r="J20" s="23">
        <v>12417640321</v>
      </c>
      <c r="K20" s="24">
        <v>12417058566</v>
      </c>
      <c r="L20" s="25">
        <v>132999282044</v>
      </c>
      <c r="M20" s="25">
        <v>38588659876</v>
      </c>
      <c r="N20" s="23"/>
      <c r="O20" s="23"/>
      <c r="P20" s="70"/>
      <c r="Q20" s="70"/>
      <c r="R20" s="26" t="s">
        <v>222</v>
      </c>
      <c r="S20" s="26" t="s">
        <v>223</v>
      </c>
      <c r="T20" s="26" t="s">
        <v>224</v>
      </c>
      <c r="U20" s="45" t="s">
        <v>158</v>
      </c>
      <c r="V20" s="71">
        <v>1</v>
      </c>
      <c r="W20" s="71">
        <v>1</v>
      </c>
      <c r="X20" s="72" t="s">
        <v>225</v>
      </c>
      <c r="Y20" s="72" t="s">
        <v>225</v>
      </c>
      <c r="Z20" s="73">
        <v>1</v>
      </c>
      <c r="AA20" s="74">
        <v>1</v>
      </c>
      <c r="AB20" s="75">
        <v>1</v>
      </c>
      <c r="AC20" s="75">
        <v>0.31</v>
      </c>
      <c r="AD20" s="76">
        <v>1</v>
      </c>
      <c r="AE20" s="77">
        <v>1</v>
      </c>
      <c r="AF20" s="77">
        <v>1</v>
      </c>
      <c r="AG20" s="78">
        <v>1</v>
      </c>
      <c r="AH20" s="79">
        <v>1</v>
      </c>
      <c r="AI20" s="80">
        <v>1</v>
      </c>
      <c r="AJ20" s="80">
        <v>1</v>
      </c>
      <c r="AK20" s="76">
        <v>0</v>
      </c>
      <c r="AL20" s="81" t="s">
        <v>226</v>
      </c>
      <c r="AM20" s="81" t="s">
        <v>227</v>
      </c>
      <c r="AN20" s="81" t="s">
        <v>228</v>
      </c>
      <c r="AO20" s="81" t="s">
        <v>162</v>
      </c>
      <c r="AP20" s="81" t="s">
        <v>229</v>
      </c>
      <c r="AQ20" s="81" t="s">
        <v>162</v>
      </c>
      <c r="AR20" s="67" t="s">
        <v>229</v>
      </c>
      <c r="AS20" s="67" t="s">
        <v>162</v>
      </c>
      <c r="AT20" s="67" t="s">
        <v>162</v>
      </c>
      <c r="AU20" s="82" t="s">
        <v>148</v>
      </c>
      <c r="AV20" s="68" t="s">
        <v>230</v>
      </c>
      <c r="AW20" s="68" t="s">
        <v>230</v>
      </c>
      <c r="AX20" s="68" t="s">
        <v>230</v>
      </c>
      <c r="AY20" s="68" t="s">
        <v>230</v>
      </c>
      <c r="AZ20" s="68" t="s">
        <v>230</v>
      </c>
      <c r="BA20" s="68" t="s">
        <v>230</v>
      </c>
      <c r="BB20" s="68" t="s">
        <v>230</v>
      </c>
      <c r="BC20" s="68" t="s">
        <v>230</v>
      </c>
      <c r="BD20" s="68" t="s">
        <v>230</v>
      </c>
      <c r="BE20" s="68" t="s">
        <v>230</v>
      </c>
      <c r="BF20" s="29"/>
      <c r="BG20" s="29"/>
      <c r="BH20" s="83"/>
      <c r="BI20" s="83"/>
      <c r="BJ20" s="83"/>
      <c r="BK20" s="83"/>
      <c r="BL20" s="83"/>
      <c r="BM20" s="83"/>
      <c r="BN20" s="83"/>
      <c r="BO20" s="83"/>
      <c r="BP20" s="83"/>
      <c r="BQ20" s="83"/>
      <c r="BR20" s="84">
        <v>1</v>
      </c>
      <c r="BS20" s="81">
        <v>1</v>
      </c>
      <c r="BT20" s="471"/>
      <c r="BU20" s="50" t="s">
        <v>152</v>
      </c>
      <c r="BV20" s="39" t="s">
        <v>231</v>
      </c>
    </row>
    <row r="21" spans="1:74" ht="409.6" customHeight="1">
      <c r="A21" s="407" t="s">
        <v>72</v>
      </c>
      <c r="B21" s="407" t="s">
        <v>232</v>
      </c>
      <c r="C21" s="407" t="s">
        <v>74</v>
      </c>
      <c r="D21" s="407" t="s">
        <v>219</v>
      </c>
      <c r="E21" s="407" t="s">
        <v>233</v>
      </c>
      <c r="F21" s="407" t="s">
        <v>234</v>
      </c>
      <c r="G21" s="407" t="s">
        <v>78</v>
      </c>
      <c r="H21" s="407" t="s">
        <v>235</v>
      </c>
      <c r="I21" s="407" t="s">
        <v>236</v>
      </c>
      <c r="J21" s="417">
        <v>16904865271</v>
      </c>
      <c r="K21" s="423">
        <v>16892365271</v>
      </c>
      <c r="L21" s="414">
        <v>32902071348</v>
      </c>
      <c r="M21" s="414">
        <v>25320373985</v>
      </c>
      <c r="N21" s="417">
        <v>32322834021</v>
      </c>
      <c r="O21" s="417">
        <v>26871199779</v>
      </c>
      <c r="P21" s="420">
        <v>43600605827</v>
      </c>
      <c r="Q21" s="420">
        <v>10182654055</v>
      </c>
      <c r="R21" s="403" t="s">
        <v>237</v>
      </c>
      <c r="S21" s="403" t="s">
        <v>238</v>
      </c>
      <c r="T21" s="85" t="s">
        <v>239</v>
      </c>
      <c r="U21" s="26" t="s">
        <v>84</v>
      </c>
      <c r="V21" s="86">
        <v>0</v>
      </c>
      <c r="W21" s="87"/>
      <c r="X21" s="28" t="s">
        <v>240</v>
      </c>
      <c r="Y21" s="28" t="s">
        <v>241</v>
      </c>
      <c r="Z21" s="88"/>
      <c r="AA21" s="88"/>
      <c r="AB21" s="29">
        <v>716000</v>
      </c>
      <c r="AC21" s="29">
        <v>756579</v>
      </c>
      <c r="AD21" s="41">
        <v>90000</v>
      </c>
      <c r="AE21" s="89">
        <v>0</v>
      </c>
      <c r="AF21" s="89">
        <v>0</v>
      </c>
      <c r="AG21" s="90">
        <v>0</v>
      </c>
      <c r="AH21" s="91">
        <v>93234</v>
      </c>
      <c r="AI21" s="27">
        <v>93234</v>
      </c>
      <c r="AJ21" s="27">
        <v>93234</v>
      </c>
      <c r="AK21" s="86">
        <v>0</v>
      </c>
      <c r="AL21" s="31" t="s">
        <v>242</v>
      </c>
      <c r="AM21" s="31" t="s">
        <v>162</v>
      </c>
      <c r="AN21" s="31"/>
      <c r="AO21" s="31"/>
      <c r="AP21" s="34" t="s">
        <v>243</v>
      </c>
      <c r="AQ21" s="34" t="s">
        <v>244</v>
      </c>
      <c r="AR21" s="92" t="s">
        <v>245</v>
      </c>
      <c r="AS21" s="93"/>
      <c r="AT21" s="92" t="s">
        <v>246</v>
      </c>
      <c r="AU21" s="93"/>
      <c r="AV21" s="86">
        <v>90000</v>
      </c>
      <c r="AW21" s="27" t="s">
        <v>127</v>
      </c>
      <c r="AX21" s="86">
        <v>0</v>
      </c>
      <c r="AY21" s="86">
        <v>0</v>
      </c>
      <c r="AZ21" s="86">
        <v>0</v>
      </c>
      <c r="BA21" s="86"/>
      <c r="BB21" s="86">
        <v>0</v>
      </c>
      <c r="BC21" s="86"/>
      <c r="BD21" s="86">
        <v>90000</v>
      </c>
      <c r="BE21" s="86"/>
      <c r="BF21" s="27">
        <f t="shared" ref="BF21:BG22" si="4">AX21+AZ21+BB21+BD21</f>
        <v>90000</v>
      </c>
      <c r="BG21" s="27">
        <f t="shared" si="4"/>
        <v>0</v>
      </c>
      <c r="BH21" s="94" t="s">
        <v>247</v>
      </c>
      <c r="BI21" s="94" t="s">
        <v>248</v>
      </c>
      <c r="BJ21" s="95"/>
      <c r="BK21" s="95"/>
      <c r="BL21" s="95"/>
      <c r="BM21" s="95"/>
      <c r="BN21" s="95"/>
      <c r="BO21" s="95"/>
      <c r="BP21" s="95"/>
      <c r="BQ21" s="96" t="s">
        <v>249</v>
      </c>
      <c r="BR21" s="27">
        <f t="shared" ref="BR21:BR22" si="5">+_xlfn.IFS(U21="Acumulado",Z21+AB21+AD21+AV21,U21="Capacidad",AV21,U21="Flujo",AV21,U21="Reducción",AV21,U21="Stock",AV21)</f>
        <v>896000</v>
      </c>
      <c r="BS21" s="27">
        <f t="shared" ref="BS21:BS22" si="6">AA21+AC21+AJ21+BG21</f>
        <v>849813</v>
      </c>
      <c r="BT21" s="403" t="s">
        <v>250</v>
      </c>
      <c r="BU21" s="97" t="s">
        <v>250</v>
      </c>
      <c r="BV21" s="39" t="s">
        <v>251</v>
      </c>
    </row>
    <row r="22" spans="1:74" ht="124.9" customHeight="1">
      <c r="A22" s="411"/>
      <c r="B22" s="411"/>
      <c r="C22" s="411"/>
      <c r="D22" s="411"/>
      <c r="E22" s="411"/>
      <c r="F22" s="411"/>
      <c r="G22" s="411"/>
      <c r="H22" s="411"/>
      <c r="I22" s="411"/>
      <c r="J22" s="418"/>
      <c r="K22" s="424"/>
      <c r="L22" s="415"/>
      <c r="M22" s="415"/>
      <c r="N22" s="418"/>
      <c r="O22" s="418"/>
      <c r="P22" s="421"/>
      <c r="Q22" s="421"/>
      <c r="R22" s="402"/>
      <c r="S22" s="402"/>
      <c r="T22" s="98" t="s">
        <v>252</v>
      </c>
      <c r="U22" s="26" t="s">
        <v>84</v>
      </c>
      <c r="V22" s="27">
        <v>0</v>
      </c>
      <c r="W22" s="27"/>
      <c r="X22" s="28" t="s">
        <v>253</v>
      </c>
      <c r="Y22" s="28" t="s">
        <v>253</v>
      </c>
      <c r="Z22" s="29">
        <v>111000</v>
      </c>
      <c r="AA22" s="29">
        <v>141914</v>
      </c>
      <c r="AB22" s="29">
        <v>3500</v>
      </c>
      <c r="AC22" s="29">
        <v>4713</v>
      </c>
      <c r="AD22" s="41">
        <v>35330</v>
      </c>
      <c r="AE22" s="32">
        <v>0</v>
      </c>
      <c r="AF22" s="32">
        <v>0</v>
      </c>
      <c r="AG22" s="99">
        <v>815</v>
      </c>
      <c r="AH22" s="100">
        <v>39893</v>
      </c>
      <c r="AI22" s="27">
        <v>40708</v>
      </c>
      <c r="AJ22" s="27">
        <v>40708</v>
      </c>
      <c r="AK22" s="27">
        <v>0</v>
      </c>
      <c r="AL22" s="31" t="s">
        <v>254</v>
      </c>
      <c r="AM22" s="31" t="s">
        <v>162</v>
      </c>
      <c r="AN22" s="31"/>
      <c r="AO22" s="31"/>
      <c r="AP22" s="34" t="s">
        <v>255</v>
      </c>
      <c r="AQ22" s="101" t="s">
        <v>256</v>
      </c>
      <c r="AR22" s="92" t="s">
        <v>257</v>
      </c>
      <c r="AS22" s="31"/>
      <c r="AT22" s="31" t="s">
        <v>258</v>
      </c>
      <c r="AU22" s="31"/>
      <c r="AV22" s="27">
        <v>15000</v>
      </c>
      <c r="AW22" s="27" t="s">
        <v>97</v>
      </c>
      <c r="AX22" s="27">
        <v>5000</v>
      </c>
      <c r="AY22" s="27">
        <v>0</v>
      </c>
      <c r="AZ22" s="27">
        <v>5000</v>
      </c>
      <c r="BA22" s="27"/>
      <c r="BB22" s="27">
        <v>5000</v>
      </c>
      <c r="BC22" s="27"/>
      <c r="BD22" s="27"/>
      <c r="BE22" s="27"/>
      <c r="BF22" s="27">
        <f t="shared" si="4"/>
        <v>15000</v>
      </c>
      <c r="BG22" s="27">
        <f t="shared" si="4"/>
        <v>0</v>
      </c>
      <c r="BH22" s="102" t="s">
        <v>259</v>
      </c>
      <c r="BI22" s="36" t="s">
        <v>260</v>
      </c>
      <c r="BJ22" s="36"/>
      <c r="BK22" s="36"/>
      <c r="BL22" s="36"/>
      <c r="BM22" s="36"/>
      <c r="BN22" s="36"/>
      <c r="BO22" s="36"/>
      <c r="BP22" s="36"/>
      <c r="BQ22" s="49" t="s">
        <v>261</v>
      </c>
      <c r="BR22" s="27">
        <f t="shared" si="5"/>
        <v>164830</v>
      </c>
      <c r="BS22" s="27">
        <f t="shared" si="6"/>
        <v>187335</v>
      </c>
      <c r="BT22" s="402"/>
      <c r="BU22" s="97" t="s">
        <v>250</v>
      </c>
      <c r="BV22" s="39" t="s">
        <v>251</v>
      </c>
    </row>
    <row r="23" spans="1:74" ht="217.9" customHeight="1">
      <c r="A23" s="411"/>
      <c r="B23" s="411"/>
      <c r="C23" s="411"/>
      <c r="D23" s="411"/>
      <c r="E23" s="411"/>
      <c r="F23" s="411"/>
      <c r="G23" s="411"/>
      <c r="H23" s="411"/>
      <c r="I23" s="411"/>
      <c r="J23" s="418"/>
      <c r="K23" s="424"/>
      <c r="L23" s="415"/>
      <c r="M23" s="415"/>
      <c r="N23" s="418"/>
      <c r="O23" s="418"/>
      <c r="P23" s="421"/>
      <c r="Q23" s="421"/>
      <c r="R23" s="402"/>
      <c r="S23" s="402"/>
      <c r="T23" s="98" t="s">
        <v>262</v>
      </c>
      <c r="U23" s="26" t="s">
        <v>263</v>
      </c>
      <c r="V23" s="27">
        <v>2071846</v>
      </c>
      <c r="W23" s="27"/>
      <c r="X23" s="28" t="s">
        <v>264</v>
      </c>
      <c r="Y23" s="28" t="s">
        <v>264</v>
      </c>
      <c r="Z23" s="29">
        <v>2581846</v>
      </c>
      <c r="AA23" s="29">
        <v>594180</v>
      </c>
      <c r="AB23" s="29">
        <v>3131846</v>
      </c>
      <c r="AC23" s="29">
        <v>3217294</v>
      </c>
      <c r="AD23" s="41">
        <v>3681846</v>
      </c>
      <c r="AE23" s="32">
        <v>0</v>
      </c>
      <c r="AF23" s="32">
        <v>0</v>
      </c>
      <c r="AG23" s="99">
        <v>455</v>
      </c>
      <c r="AH23" s="100">
        <v>6819</v>
      </c>
      <c r="AI23" s="27">
        <v>3224568</v>
      </c>
      <c r="AJ23" s="27">
        <v>3224568</v>
      </c>
      <c r="AK23" s="46">
        <v>1007278</v>
      </c>
      <c r="AL23" s="31" t="s">
        <v>265</v>
      </c>
      <c r="AM23" s="31" t="s">
        <v>162</v>
      </c>
      <c r="AN23" s="31"/>
      <c r="AO23" s="31"/>
      <c r="AP23" s="103" t="s">
        <v>266</v>
      </c>
      <c r="AQ23" s="103" t="s">
        <v>267</v>
      </c>
      <c r="AR23" s="92" t="s">
        <v>268</v>
      </c>
      <c r="AS23" s="31" t="s">
        <v>269</v>
      </c>
      <c r="AT23" s="31" t="s">
        <v>270</v>
      </c>
      <c r="AU23" s="31"/>
      <c r="AV23" s="27">
        <v>4231846</v>
      </c>
      <c r="AW23" s="27" t="s">
        <v>127</v>
      </c>
      <c r="AX23" s="27">
        <v>0</v>
      </c>
      <c r="AY23" s="27">
        <v>0</v>
      </c>
      <c r="AZ23" s="27">
        <v>0</v>
      </c>
      <c r="BA23" s="27"/>
      <c r="BB23" s="27">
        <v>0</v>
      </c>
      <c r="BC23" s="27"/>
      <c r="BD23" s="27">
        <v>4231846</v>
      </c>
      <c r="BE23" s="27"/>
      <c r="BF23" s="27">
        <f t="shared" ref="BF23:BG26" si="7">BD23</f>
        <v>4231846</v>
      </c>
      <c r="BG23" s="27">
        <f t="shared" si="7"/>
        <v>0</v>
      </c>
      <c r="BH23" s="102" t="s">
        <v>271</v>
      </c>
      <c r="BI23" s="36" t="s">
        <v>272</v>
      </c>
      <c r="BJ23" s="36"/>
      <c r="BK23" s="36"/>
      <c r="BL23" s="36"/>
      <c r="BM23" s="36"/>
      <c r="BN23" s="36"/>
      <c r="BO23" s="36"/>
      <c r="BP23" s="36"/>
      <c r="BQ23" s="49" t="s">
        <v>273</v>
      </c>
      <c r="BR23" s="27">
        <v>4231846</v>
      </c>
      <c r="BS23" s="27">
        <v>3224568</v>
      </c>
      <c r="BT23" s="402"/>
      <c r="BU23" s="97" t="s">
        <v>250</v>
      </c>
      <c r="BV23" s="39" t="s">
        <v>251</v>
      </c>
    </row>
    <row r="24" spans="1:74" ht="217.9" customHeight="1">
      <c r="A24" s="388"/>
      <c r="B24" s="388"/>
      <c r="C24" s="388"/>
      <c r="D24" s="388"/>
      <c r="E24" s="388"/>
      <c r="F24" s="388"/>
      <c r="G24" s="388"/>
      <c r="H24" s="388"/>
      <c r="I24" s="388"/>
      <c r="J24" s="419"/>
      <c r="K24" s="425"/>
      <c r="L24" s="416"/>
      <c r="M24" s="416"/>
      <c r="N24" s="419"/>
      <c r="O24" s="419"/>
      <c r="P24" s="422"/>
      <c r="Q24" s="422"/>
      <c r="R24" s="401"/>
      <c r="S24" s="401"/>
      <c r="T24" s="104" t="s">
        <v>274</v>
      </c>
      <c r="U24" s="54" t="s">
        <v>263</v>
      </c>
      <c r="V24" s="46">
        <v>2071846</v>
      </c>
      <c r="W24" s="46"/>
      <c r="X24" s="46" t="s">
        <v>264</v>
      </c>
      <c r="Y24" s="46" t="s">
        <v>264</v>
      </c>
      <c r="Z24" s="55">
        <v>0</v>
      </c>
      <c r="AA24" s="56">
        <v>0</v>
      </c>
      <c r="AB24" s="55">
        <v>0</v>
      </c>
      <c r="AC24" s="55">
        <v>0</v>
      </c>
      <c r="AD24" s="46">
        <v>0</v>
      </c>
      <c r="AE24" s="46">
        <v>0</v>
      </c>
      <c r="AF24" s="46">
        <v>0</v>
      </c>
      <c r="AG24" s="57">
        <v>0</v>
      </c>
      <c r="AH24" s="57">
        <v>0</v>
      </c>
      <c r="AI24" s="46">
        <v>0</v>
      </c>
      <c r="AJ24" s="46">
        <v>0</v>
      </c>
      <c r="AK24" s="46">
        <v>1007278</v>
      </c>
      <c r="AL24" s="31"/>
      <c r="AM24" s="31"/>
      <c r="AN24" s="31"/>
      <c r="AO24" s="31"/>
      <c r="AP24" s="103"/>
      <c r="AQ24" s="103"/>
      <c r="AR24" s="46" t="s">
        <v>79</v>
      </c>
      <c r="AS24" s="46" t="s">
        <v>79</v>
      </c>
      <c r="AT24" s="46" t="s">
        <v>79</v>
      </c>
      <c r="AU24" s="46" t="s">
        <v>79</v>
      </c>
      <c r="AV24" s="46">
        <f>AK24</f>
        <v>1007278</v>
      </c>
      <c r="AW24" s="46" t="s">
        <v>127</v>
      </c>
      <c r="AX24" s="46"/>
      <c r="AY24" s="46"/>
      <c r="AZ24" s="46"/>
      <c r="BA24" s="46"/>
      <c r="BB24" s="46"/>
      <c r="BC24" s="46"/>
      <c r="BD24" s="46">
        <v>1007278</v>
      </c>
      <c r="BE24" s="46"/>
      <c r="BF24" s="46">
        <f t="shared" si="7"/>
        <v>1007278</v>
      </c>
      <c r="BG24" s="46">
        <f t="shared" si="7"/>
        <v>0</v>
      </c>
      <c r="BH24" s="46" t="s">
        <v>271</v>
      </c>
      <c r="BI24" s="46" t="s">
        <v>272</v>
      </c>
      <c r="BJ24" s="36"/>
      <c r="BK24" s="36"/>
      <c r="BL24" s="36"/>
      <c r="BM24" s="36"/>
      <c r="BN24" s="36"/>
      <c r="BO24" s="36"/>
      <c r="BP24" s="36"/>
      <c r="BQ24" s="105" t="s">
        <v>273</v>
      </c>
      <c r="BR24" s="46"/>
      <c r="BS24" s="46">
        <f>BG24</f>
        <v>0</v>
      </c>
      <c r="BT24" s="401"/>
      <c r="BU24" s="97" t="s">
        <v>250</v>
      </c>
      <c r="BV24" s="39" t="s">
        <v>251</v>
      </c>
    </row>
    <row r="25" spans="1:74" ht="183.6" customHeight="1">
      <c r="A25" s="386" t="s">
        <v>275</v>
      </c>
      <c r="B25" s="386" t="s">
        <v>276</v>
      </c>
      <c r="C25" s="386" t="s">
        <v>74</v>
      </c>
      <c r="D25" s="386" t="s">
        <v>277</v>
      </c>
      <c r="E25" s="386" t="s">
        <v>278</v>
      </c>
      <c r="F25" s="386" t="s">
        <v>279</v>
      </c>
      <c r="G25" s="386" t="s">
        <v>78</v>
      </c>
      <c r="H25" s="413" t="s">
        <v>280</v>
      </c>
      <c r="I25" s="386" t="s">
        <v>281</v>
      </c>
      <c r="J25" s="427">
        <v>55213854175</v>
      </c>
      <c r="K25" s="428">
        <v>51630365911.800003</v>
      </c>
      <c r="L25" s="429">
        <v>153962861409</v>
      </c>
      <c r="M25" s="429">
        <v>83324933299.990005</v>
      </c>
      <c r="N25" s="427">
        <v>85231886797</v>
      </c>
      <c r="O25" s="427">
        <v>45157437720.199997</v>
      </c>
      <c r="P25" s="426">
        <v>77564354113</v>
      </c>
      <c r="Q25" s="426">
        <v>12602787196.99</v>
      </c>
      <c r="R25" s="387" t="s">
        <v>282</v>
      </c>
      <c r="S25" s="26" t="s">
        <v>283</v>
      </c>
      <c r="T25" s="26" t="s">
        <v>284</v>
      </c>
      <c r="U25" s="26" t="s">
        <v>263</v>
      </c>
      <c r="V25" s="110">
        <v>0.75700000000000001</v>
      </c>
      <c r="W25" s="110">
        <v>0.75700000000000001</v>
      </c>
      <c r="X25" s="111" t="s">
        <v>285</v>
      </c>
      <c r="Y25" s="111" t="s">
        <v>286</v>
      </c>
      <c r="Z25" s="112">
        <v>0.77700000000000002</v>
      </c>
      <c r="AA25" s="112">
        <v>0.77700000000000002</v>
      </c>
      <c r="AB25" s="112">
        <v>0.79700000000000004</v>
      </c>
      <c r="AC25" s="112">
        <v>0.79699999999999993</v>
      </c>
      <c r="AD25" s="113">
        <v>0.81699999999999995</v>
      </c>
      <c r="AE25" s="114">
        <v>0</v>
      </c>
      <c r="AF25" s="114">
        <v>0</v>
      </c>
      <c r="AG25" s="78">
        <v>0</v>
      </c>
      <c r="AH25" s="115">
        <v>0.81899999999999995</v>
      </c>
      <c r="AI25" s="116">
        <v>0.81899999999999995</v>
      </c>
      <c r="AJ25" s="116">
        <v>0.81899999999999995</v>
      </c>
      <c r="AK25" s="110">
        <v>0</v>
      </c>
      <c r="AL25" s="31" t="s">
        <v>287</v>
      </c>
      <c r="AM25" s="31" t="s">
        <v>288</v>
      </c>
      <c r="AN25" s="31" t="s">
        <v>289</v>
      </c>
      <c r="AO25" s="31" t="s">
        <v>288</v>
      </c>
      <c r="AP25" s="117" t="s">
        <v>290</v>
      </c>
      <c r="AQ25" s="117" t="s">
        <v>291</v>
      </c>
      <c r="AR25" s="118" t="s">
        <v>292</v>
      </c>
      <c r="AS25" s="118" t="s">
        <v>293</v>
      </c>
      <c r="AT25" s="119"/>
      <c r="AU25" s="120" t="s">
        <v>294</v>
      </c>
      <c r="AV25" s="113">
        <v>0.83699999999999997</v>
      </c>
      <c r="AW25" s="27" t="s">
        <v>127</v>
      </c>
      <c r="AX25" s="113">
        <v>0</v>
      </c>
      <c r="AY25" s="113">
        <v>0</v>
      </c>
      <c r="AZ25" s="113">
        <v>0</v>
      </c>
      <c r="BA25" s="113"/>
      <c r="BB25" s="113">
        <v>0</v>
      </c>
      <c r="BC25" s="113"/>
      <c r="BD25" s="113">
        <v>0.83699999999999997</v>
      </c>
      <c r="BE25" s="80"/>
      <c r="BF25" s="80">
        <f t="shared" si="7"/>
        <v>0.83699999999999997</v>
      </c>
      <c r="BG25" s="80">
        <f t="shared" si="7"/>
        <v>0</v>
      </c>
      <c r="BH25" s="121" t="s">
        <v>295</v>
      </c>
      <c r="BI25" s="122" t="s">
        <v>79</v>
      </c>
      <c r="BJ25" s="123"/>
      <c r="BK25" s="123"/>
      <c r="BL25" s="123"/>
      <c r="BM25" s="123"/>
      <c r="BN25" s="123"/>
      <c r="BO25" s="123"/>
      <c r="BP25" s="123"/>
      <c r="BQ25" s="124" t="s">
        <v>296</v>
      </c>
      <c r="BR25" s="110">
        <v>0.83699999999999997</v>
      </c>
      <c r="BS25" s="110">
        <v>0.81899999999999995</v>
      </c>
      <c r="BT25" s="387" t="s">
        <v>297</v>
      </c>
      <c r="BU25" s="125" t="s">
        <v>297</v>
      </c>
      <c r="BV25" s="39" t="s">
        <v>298</v>
      </c>
    </row>
    <row r="26" spans="1:74" ht="346.9" customHeight="1">
      <c r="A26" s="470"/>
      <c r="B26" s="470"/>
      <c r="C26" s="470"/>
      <c r="D26" s="470"/>
      <c r="E26" s="470"/>
      <c r="F26" s="470"/>
      <c r="G26" s="470"/>
      <c r="H26" s="470"/>
      <c r="I26" s="470"/>
      <c r="J26" s="470"/>
      <c r="K26" s="470"/>
      <c r="L26" s="470"/>
      <c r="M26" s="470"/>
      <c r="N26" s="474"/>
      <c r="O26" s="474"/>
      <c r="P26" s="475"/>
      <c r="Q26" s="475"/>
      <c r="R26" s="470"/>
      <c r="S26" s="26" t="s">
        <v>299</v>
      </c>
      <c r="T26" s="26" t="s">
        <v>300</v>
      </c>
      <c r="U26" s="26" t="s">
        <v>263</v>
      </c>
      <c r="V26" s="126">
        <v>0.53400000000000003</v>
      </c>
      <c r="W26" s="126">
        <v>0.53400000000000003</v>
      </c>
      <c r="X26" s="127" t="s">
        <v>301</v>
      </c>
      <c r="Y26" s="127" t="s">
        <v>302</v>
      </c>
      <c r="Z26" s="112">
        <v>0.54900000000000004</v>
      </c>
      <c r="AA26" s="112">
        <v>0.54900000000000004</v>
      </c>
      <c r="AB26" s="112">
        <v>0.56400000000000006</v>
      </c>
      <c r="AC26" s="112">
        <v>0.56399999999999995</v>
      </c>
      <c r="AD26" s="113">
        <v>0.57399999999999995</v>
      </c>
      <c r="AE26" s="114">
        <v>0</v>
      </c>
      <c r="AF26" s="114">
        <v>0</v>
      </c>
      <c r="AG26" s="78">
        <v>0</v>
      </c>
      <c r="AH26" s="115">
        <v>0.59899999999999998</v>
      </c>
      <c r="AI26" s="116">
        <v>0.59899999999999998</v>
      </c>
      <c r="AJ26" s="116">
        <v>0.59899999999999998</v>
      </c>
      <c r="AK26" s="110">
        <v>0</v>
      </c>
      <c r="AL26" s="31" t="s">
        <v>287</v>
      </c>
      <c r="AM26" s="31" t="s">
        <v>288</v>
      </c>
      <c r="AN26" s="31" t="s">
        <v>289</v>
      </c>
      <c r="AO26" s="31" t="s">
        <v>288</v>
      </c>
      <c r="AP26" s="117" t="s">
        <v>303</v>
      </c>
      <c r="AQ26" s="117" t="s">
        <v>291</v>
      </c>
      <c r="AR26" s="119" t="s">
        <v>304</v>
      </c>
      <c r="AS26" s="118" t="s">
        <v>305</v>
      </c>
      <c r="AT26" s="119"/>
      <c r="AU26" s="120" t="s">
        <v>306</v>
      </c>
      <c r="AV26" s="113">
        <v>0.59399999999999997</v>
      </c>
      <c r="AW26" s="27" t="s">
        <v>127</v>
      </c>
      <c r="AX26" s="113">
        <v>0</v>
      </c>
      <c r="AY26" s="113">
        <v>0</v>
      </c>
      <c r="AZ26" s="113">
        <v>0</v>
      </c>
      <c r="BA26" s="113"/>
      <c r="BB26" s="113">
        <v>0</v>
      </c>
      <c r="BC26" s="113"/>
      <c r="BD26" s="113">
        <v>0.59399999999999997</v>
      </c>
      <c r="BE26" s="80"/>
      <c r="BF26" s="80">
        <f t="shared" si="7"/>
        <v>0.59399999999999997</v>
      </c>
      <c r="BG26" s="80">
        <f t="shared" si="7"/>
        <v>0</v>
      </c>
      <c r="BH26" s="121" t="s">
        <v>307</v>
      </c>
      <c r="BI26" s="122" t="s">
        <v>79</v>
      </c>
      <c r="BJ26" s="123"/>
      <c r="BK26" s="123"/>
      <c r="BL26" s="123"/>
      <c r="BM26" s="123"/>
      <c r="BN26" s="123"/>
      <c r="BO26" s="123"/>
      <c r="BP26" s="123"/>
      <c r="BQ26" s="124" t="s">
        <v>308</v>
      </c>
      <c r="BR26" s="110">
        <v>0.59399999999999997</v>
      </c>
      <c r="BS26" s="110">
        <v>0.59899999999999998</v>
      </c>
      <c r="BT26" s="470"/>
      <c r="BU26" s="125" t="s">
        <v>297</v>
      </c>
      <c r="BV26" s="39" t="s">
        <v>298</v>
      </c>
    </row>
    <row r="27" spans="1:74" s="140" customFormat="1" ht="183.6" customHeight="1">
      <c r="A27" s="470"/>
      <c r="B27" s="470"/>
      <c r="C27" s="470"/>
      <c r="D27" s="470"/>
      <c r="E27" s="470"/>
      <c r="F27" s="470"/>
      <c r="G27" s="470"/>
      <c r="H27" s="470"/>
      <c r="I27" s="470"/>
      <c r="J27" s="470"/>
      <c r="K27" s="470"/>
      <c r="L27" s="470"/>
      <c r="M27" s="470"/>
      <c r="N27" s="474"/>
      <c r="O27" s="474"/>
      <c r="P27" s="475"/>
      <c r="Q27" s="475"/>
      <c r="R27" s="470"/>
      <c r="S27" s="45" t="s">
        <v>309</v>
      </c>
      <c r="T27" s="45" t="s">
        <v>310</v>
      </c>
      <c r="U27" s="45" t="s">
        <v>84</v>
      </c>
      <c r="V27" s="128">
        <v>0</v>
      </c>
      <c r="W27" s="27">
        <v>4001</v>
      </c>
      <c r="X27" s="129" t="s">
        <v>311</v>
      </c>
      <c r="Y27" s="130" t="s">
        <v>312</v>
      </c>
      <c r="Z27" s="131">
        <v>4000</v>
      </c>
      <c r="AA27" s="30">
        <v>4001</v>
      </c>
      <c r="AB27" s="131">
        <v>11000</v>
      </c>
      <c r="AC27" s="131">
        <v>12139</v>
      </c>
      <c r="AD27" s="128">
        <v>10000</v>
      </c>
      <c r="AE27" s="132">
        <v>832</v>
      </c>
      <c r="AF27" s="132">
        <v>3727</v>
      </c>
      <c r="AG27" s="133">
        <v>5405</v>
      </c>
      <c r="AH27" s="134">
        <v>2801</v>
      </c>
      <c r="AI27" s="27">
        <v>12765</v>
      </c>
      <c r="AJ27" s="27">
        <v>12765</v>
      </c>
      <c r="AK27" s="128">
        <v>0</v>
      </c>
      <c r="AL27" s="135" t="s">
        <v>313</v>
      </c>
      <c r="AM27" s="135" t="s">
        <v>314</v>
      </c>
      <c r="AN27" s="135" t="s">
        <v>315</v>
      </c>
      <c r="AO27" s="135" t="s">
        <v>316</v>
      </c>
      <c r="AP27" s="136" t="s">
        <v>317</v>
      </c>
      <c r="AQ27" s="136" t="s">
        <v>318</v>
      </c>
      <c r="AR27" s="132" t="s">
        <v>319</v>
      </c>
      <c r="AS27" s="132" t="s">
        <v>320</v>
      </c>
      <c r="AT27" s="132"/>
      <c r="AU27" s="137" t="s">
        <v>321</v>
      </c>
      <c r="AV27" s="128">
        <v>10000</v>
      </c>
      <c r="AW27" s="27" t="s">
        <v>97</v>
      </c>
      <c r="AX27" s="128">
        <v>2500</v>
      </c>
      <c r="AY27" s="128">
        <v>3805</v>
      </c>
      <c r="AZ27" s="128">
        <v>2500</v>
      </c>
      <c r="BA27" s="128"/>
      <c r="BB27" s="128">
        <v>2500</v>
      </c>
      <c r="BC27" s="128"/>
      <c r="BD27" s="128">
        <v>2500</v>
      </c>
      <c r="BE27" s="128"/>
      <c r="BF27" s="27">
        <f t="shared" ref="BF27:BG31" si="8">AX27+AZ27+BB27+BD27</f>
        <v>10000</v>
      </c>
      <c r="BG27" s="27">
        <f t="shared" si="8"/>
        <v>3805</v>
      </c>
      <c r="BH27" s="122" t="s">
        <v>322</v>
      </c>
      <c r="BI27" s="122" t="s">
        <v>79</v>
      </c>
      <c r="BJ27" s="138"/>
      <c r="BK27" s="138"/>
      <c r="BL27" s="138"/>
      <c r="BM27" s="138"/>
      <c r="BN27" s="138"/>
      <c r="BO27" s="138"/>
      <c r="BP27" s="138"/>
      <c r="BQ27" s="139" t="s">
        <v>323</v>
      </c>
      <c r="BR27" s="27">
        <f>+_xlfn.IFS(U27="Acumulado",Z27+AB27+AD27+AV27,U27="Capacidad",AV27,U27="Flujo",AV27,U27="Reducción",AV27,U27="Stock",AV27)</f>
        <v>35000</v>
      </c>
      <c r="BS27" s="27">
        <f>AA27+AC27+AJ27+BG27</f>
        <v>32710</v>
      </c>
      <c r="BT27" s="470"/>
      <c r="BU27" s="125" t="s">
        <v>297</v>
      </c>
      <c r="BV27" s="39" t="s">
        <v>298</v>
      </c>
    </row>
    <row r="28" spans="1:74" ht="306" customHeight="1">
      <c r="A28" s="471"/>
      <c r="B28" s="471"/>
      <c r="C28" s="471"/>
      <c r="D28" s="471"/>
      <c r="E28" s="471"/>
      <c r="F28" s="471"/>
      <c r="G28" s="471"/>
      <c r="H28" s="471"/>
      <c r="I28" s="471"/>
      <c r="J28" s="471"/>
      <c r="K28" s="471"/>
      <c r="L28" s="471"/>
      <c r="M28" s="471"/>
      <c r="N28" s="472"/>
      <c r="O28" s="472"/>
      <c r="P28" s="473"/>
      <c r="Q28" s="473"/>
      <c r="R28" s="471"/>
      <c r="S28" s="45" t="s">
        <v>324</v>
      </c>
      <c r="T28" s="45" t="s">
        <v>324</v>
      </c>
      <c r="U28" s="45" t="s">
        <v>116</v>
      </c>
      <c r="V28" s="128">
        <v>651</v>
      </c>
      <c r="W28" s="27">
        <v>809</v>
      </c>
      <c r="X28" s="129" t="s">
        <v>325</v>
      </c>
      <c r="Y28" s="129" t="s">
        <v>326</v>
      </c>
      <c r="Z28" s="131">
        <v>800</v>
      </c>
      <c r="AA28" s="30">
        <v>809</v>
      </c>
      <c r="AB28" s="131">
        <v>800</v>
      </c>
      <c r="AC28" s="131">
        <v>880</v>
      </c>
      <c r="AD28" s="128">
        <v>800</v>
      </c>
      <c r="AE28" s="132">
        <v>206</v>
      </c>
      <c r="AF28" s="132">
        <v>158</v>
      </c>
      <c r="AG28" s="133">
        <v>284</v>
      </c>
      <c r="AH28" s="134">
        <v>157</v>
      </c>
      <c r="AI28" s="27">
        <v>805</v>
      </c>
      <c r="AJ28" s="27">
        <v>805</v>
      </c>
      <c r="AK28" s="128">
        <v>0</v>
      </c>
      <c r="AL28" s="135" t="s">
        <v>327</v>
      </c>
      <c r="AM28" s="135" t="s">
        <v>314</v>
      </c>
      <c r="AN28" s="135" t="s">
        <v>328</v>
      </c>
      <c r="AO28" s="135" t="s">
        <v>316</v>
      </c>
      <c r="AP28" s="34" t="s">
        <v>329</v>
      </c>
      <c r="AQ28" s="34" t="s">
        <v>330</v>
      </c>
      <c r="AR28" s="132" t="s">
        <v>331</v>
      </c>
      <c r="AS28" s="132" t="s">
        <v>332</v>
      </c>
      <c r="AT28" s="132"/>
      <c r="AU28" s="137" t="s">
        <v>333</v>
      </c>
      <c r="AV28" s="128">
        <v>800</v>
      </c>
      <c r="AW28" s="27" t="s">
        <v>97</v>
      </c>
      <c r="AX28" s="128">
        <v>80</v>
      </c>
      <c r="AY28" s="128">
        <v>277</v>
      </c>
      <c r="AZ28" s="128">
        <v>240</v>
      </c>
      <c r="BA28" s="128"/>
      <c r="BB28" s="128">
        <v>240</v>
      </c>
      <c r="BC28" s="128"/>
      <c r="BD28" s="128">
        <v>240</v>
      </c>
      <c r="BE28" s="128"/>
      <c r="BF28" s="27">
        <f t="shared" si="8"/>
        <v>800</v>
      </c>
      <c r="BG28" s="27">
        <f t="shared" si="8"/>
        <v>277</v>
      </c>
      <c r="BH28" s="122" t="s">
        <v>334</v>
      </c>
      <c r="BI28" s="122" t="s">
        <v>79</v>
      </c>
      <c r="BJ28" s="138"/>
      <c r="BK28" s="138"/>
      <c r="BL28" s="138"/>
      <c r="BM28" s="138"/>
      <c r="BN28" s="138"/>
      <c r="BO28" s="138"/>
      <c r="BP28" s="138"/>
      <c r="BQ28" s="139" t="s">
        <v>335</v>
      </c>
      <c r="BR28" s="27">
        <f>BF28</f>
        <v>800</v>
      </c>
      <c r="BS28" s="27">
        <f>BG28</f>
        <v>277</v>
      </c>
      <c r="BT28" s="471"/>
      <c r="BU28" s="125" t="s">
        <v>297</v>
      </c>
      <c r="BV28" s="39" t="s">
        <v>298</v>
      </c>
    </row>
    <row r="29" spans="1:74" ht="409.6" customHeight="1">
      <c r="A29" s="407" t="s">
        <v>336</v>
      </c>
      <c r="B29" s="407" t="s">
        <v>337</v>
      </c>
      <c r="C29" s="407" t="s">
        <v>74</v>
      </c>
      <c r="D29" s="407" t="s">
        <v>338</v>
      </c>
      <c r="E29" s="407" t="s">
        <v>339</v>
      </c>
      <c r="F29" s="407" t="s">
        <v>340</v>
      </c>
      <c r="G29" s="407" t="s">
        <v>78</v>
      </c>
      <c r="H29" s="407" t="s">
        <v>341</v>
      </c>
      <c r="I29" s="407" t="s">
        <v>236</v>
      </c>
      <c r="J29" s="410">
        <v>30908200346</v>
      </c>
      <c r="K29" s="410">
        <v>25199465325.68</v>
      </c>
      <c r="L29" s="432">
        <v>253814428549</v>
      </c>
      <c r="M29" s="434">
        <v>161670998977.28</v>
      </c>
      <c r="N29" s="410">
        <v>272227904383.42999</v>
      </c>
      <c r="O29" s="410">
        <v>196988320082.85999</v>
      </c>
      <c r="P29" s="430">
        <v>123674670781</v>
      </c>
      <c r="Q29" s="430">
        <v>1694729311</v>
      </c>
      <c r="R29" s="403" t="s">
        <v>342</v>
      </c>
      <c r="S29" s="403" t="s">
        <v>343</v>
      </c>
      <c r="T29" s="98" t="s">
        <v>344</v>
      </c>
      <c r="U29" s="141" t="s">
        <v>84</v>
      </c>
      <c r="V29" s="128">
        <v>0</v>
      </c>
      <c r="W29" s="27">
        <v>0</v>
      </c>
      <c r="X29" s="129" t="s">
        <v>345</v>
      </c>
      <c r="Y29" s="129" t="s">
        <v>253</v>
      </c>
      <c r="Z29" s="131">
        <v>70000</v>
      </c>
      <c r="AA29" s="30">
        <v>47230</v>
      </c>
      <c r="AB29" s="131">
        <v>113925</v>
      </c>
      <c r="AC29" s="131">
        <v>133610</v>
      </c>
      <c r="AD29" s="142">
        <v>315592</v>
      </c>
      <c r="AE29" s="143">
        <v>10056</v>
      </c>
      <c r="AF29" s="143">
        <v>127647</v>
      </c>
      <c r="AG29" s="132">
        <v>47580</v>
      </c>
      <c r="AH29" s="134">
        <v>84780</v>
      </c>
      <c r="AI29" s="27">
        <v>270063</v>
      </c>
      <c r="AJ29" s="27">
        <v>270063</v>
      </c>
      <c r="AK29" s="144">
        <v>56905</v>
      </c>
      <c r="AL29" s="143" t="s">
        <v>346</v>
      </c>
      <c r="AM29" s="143" t="s">
        <v>79</v>
      </c>
      <c r="AN29" s="145" t="s">
        <v>347</v>
      </c>
      <c r="AO29" s="143" t="s">
        <v>79</v>
      </c>
      <c r="AP29" s="146" t="s">
        <v>348</v>
      </c>
      <c r="AQ29" s="103" t="s">
        <v>79</v>
      </c>
      <c r="AR29" s="147" t="s">
        <v>349</v>
      </c>
      <c r="AS29" s="148" t="s">
        <v>350</v>
      </c>
      <c r="AT29" s="31" t="s">
        <v>351</v>
      </c>
      <c r="AU29" s="35" t="s">
        <v>352</v>
      </c>
      <c r="AV29" s="128">
        <v>94674</v>
      </c>
      <c r="AW29" s="128" t="s">
        <v>353</v>
      </c>
      <c r="AX29" s="128">
        <v>36046</v>
      </c>
      <c r="AY29" s="128">
        <v>36059</v>
      </c>
      <c r="AZ29" s="128"/>
      <c r="BA29" s="128"/>
      <c r="BB29" s="128">
        <v>58628</v>
      </c>
      <c r="BC29" s="128"/>
      <c r="BD29" s="128"/>
      <c r="BE29" s="149"/>
      <c r="BF29" s="128">
        <f t="shared" si="8"/>
        <v>94674</v>
      </c>
      <c r="BG29" s="128">
        <f t="shared" si="8"/>
        <v>36059</v>
      </c>
      <c r="BH29" s="150" t="s">
        <v>354</v>
      </c>
      <c r="BI29" s="151" t="s">
        <v>79</v>
      </c>
      <c r="BJ29" s="37"/>
      <c r="BK29" s="37"/>
      <c r="BL29" s="37"/>
      <c r="BM29" s="37"/>
      <c r="BN29" s="37"/>
      <c r="BO29" s="37"/>
      <c r="BP29" s="37"/>
      <c r="BQ29" s="49" t="s">
        <v>355</v>
      </c>
      <c r="BR29" s="27">
        <f>+_xlfn.IFS(U29="Acumulado",Z29+AB29+AD29+AV29,U29="Capacidad",AV29,U29="Flujo",AV29,U29="Reducción",AV29,U29="Stock",AV29)</f>
        <v>594191</v>
      </c>
      <c r="BS29" s="27">
        <f>AA29+AC29+AJ29+BG29</f>
        <v>486962</v>
      </c>
      <c r="BT29" s="403" t="s">
        <v>356</v>
      </c>
      <c r="BU29" s="152" t="s">
        <v>356</v>
      </c>
      <c r="BV29" s="153" t="s">
        <v>357</v>
      </c>
    </row>
    <row r="30" spans="1:74" ht="409.6" customHeight="1">
      <c r="A30" s="388"/>
      <c r="B30" s="388"/>
      <c r="C30" s="388"/>
      <c r="D30" s="388"/>
      <c r="E30" s="388"/>
      <c r="F30" s="388"/>
      <c r="G30" s="388"/>
      <c r="H30" s="388"/>
      <c r="I30" s="388"/>
      <c r="J30" s="405"/>
      <c r="K30" s="405"/>
      <c r="L30" s="433"/>
      <c r="M30" s="435"/>
      <c r="N30" s="405"/>
      <c r="O30" s="405"/>
      <c r="P30" s="431"/>
      <c r="Q30" s="431"/>
      <c r="R30" s="401"/>
      <c r="S30" s="401"/>
      <c r="T30" s="104" t="s">
        <v>358</v>
      </c>
      <c r="U30" s="154" t="s">
        <v>84</v>
      </c>
      <c r="V30" s="144">
        <v>0</v>
      </c>
      <c r="W30" s="46">
        <v>0</v>
      </c>
      <c r="X30" s="144" t="s">
        <v>345</v>
      </c>
      <c r="Y30" s="144" t="s">
        <v>253</v>
      </c>
      <c r="Z30" s="55">
        <v>0</v>
      </c>
      <c r="AA30" s="56">
        <v>0</v>
      </c>
      <c r="AB30" s="55">
        <v>0</v>
      </c>
      <c r="AC30" s="55">
        <v>0</v>
      </c>
      <c r="AD30" s="46">
        <v>0</v>
      </c>
      <c r="AE30" s="46">
        <v>0</v>
      </c>
      <c r="AF30" s="46">
        <v>0</v>
      </c>
      <c r="AG30" s="57">
        <v>0</v>
      </c>
      <c r="AH30" s="57">
        <v>0</v>
      </c>
      <c r="AI30" s="46">
        <v>0</v>
      </c>
      <c r="AJ30" s="46">
        <v>0</v>
      </c>
      <c r="AK30" s="144">
        <v>56905</v>
      </c>
      <c r="AL30" s="155"/>
      <c r="AM30" s="155"/>
      <c r="AN30" s="156"/>
      <c r="AO30" s="155"/>
      <c r="AP30" s="146"/>
      <c r="AQ30" s="103"/>
      <c r="AR30" s="46" t="s">
        <v>79</v>
      </c>
      <c r="AS30" s="46" t="s">
        <v>79</v>
      </c>
      <c r="AT30" s="46" t="s">
        <v>79</v>
      </c>
      <c r="AU30" s="46" t="s">
        <v>79</v>
      </c>
      <c r="AV30" s="46">
        <f>AK30</f>
        <v>56905</v>
      </c>
      <c r="AW30" s="46" t="s">
        <v>353</v>
      </c>
      <c r="AX30" s="46">
        <v>20000</v>
      </c>
      <c r="AY30" s="46">
        <v>20000</v>
      </c>
      <c r="AZ30" s="46"/>
      <c r="BA30" s="46"/>
      <c r="BB30" s="46">
        <v>36905</v>
      </c>
      <c r="BC30" s="46"/>
      <c r="BD30" s="46"/>
      <c r="BE30" s="46"/>
      <c r="BF30" s="46">
        <f>BB30+AX30</f>
        <v>56905</v>
      </c>
      <c r="BG30" s="46">
        <f t="shared" si="8"/>
        <v>20000</v>
      </c>
      <c r="BH30" s="150" t="s">
        <v>354</v>
      </c>
      <c r="BI30" s="151" t="s">
        <v>79</v>
      </c>
      <c r="BJ30" s="37"/>
      <c r="BK30" s="37"/>
      <c r="BL30" s="37"/>
      <c r="BM30" s="37"/>
      <c r="BN30" s="37"/>
      <c r="BO30" s="37"/>
      <c r="BP30" s="37"/>
      <c r="BQ30" s="49" t="s">
        <v>355</v>
      </c>
      <c r="BR30" s="46"/>
      <c r="BS30" s="46">
        <f>BG30</f>
        <v>20000</v>
      </c>
      <c r="BT30" s="401"/>
      <c r="BU30" s="152" t="s">
        <v>356</v>
      </c>
      <c r="BV30" s="153" t="s">
        <v>357</v>
      </c>
    </row>
    <row r="31" spans="1:74" ht="409.6" customHeight="1">
      <c r="A31" s="21" t="s">
        <v>72</v>
      </c>
      <c r="B31" s="21" t="s">
        <v>232</v>
      </c>
      <c r="C31" s="21" t="s">
        <v>74</v>
      </c>
      <c r="D31" s="21" t="s">
        <v>219</v>
      </c>
      <c r="E31" s="21" t="s">
        <v>359</v>
      </c>
      <c r="F31" s="21" t="s">
        <v>360</v>
      </c>
      <c r="G31" s="21" t="s">
        <v>78</v>
      </c>
      <c r="H31" s="21" t="s">
        <v>79</v>
      </c>
      <c r="I31" s="21" t="s">
        <v>236</v>
      </c>
      <c r="J31" s="106">
        <v>6050000000</v>
      </c>
      <c r="K31" s="106">
        <v>0</v>
      </c>
      <c r="L31" s="108">
        <v>12894700000</v>
      </c>
      <c r="M31" s="108">
        <v>11116188734</v>
      </c>
      <c r="N31" s="106">
        <v>9796842149</v>
      </c>
      <c r="O31" s="106">
        <v>5628927382</v>
      </c>
      <c r="P31" s="109">
        <v>9426927818</v>
      </c>
      <c r="Q31" s="109">
        <v>299282760</v>
      </c>
      <c r="R31" s="26" t="s">
        <v>237</v>
      </c>
      <c r="S31" s="26" t="s">
        <v>361</v>
      </c>
      <c r="T31" s="26" t="s">
        <v>362</v>
      </c>
      <c r="U31" s="26" t="s">
        <v>84</v>
      </c>
      <c r="V31" s="27">
        <v>0</v>
      </c>
      <c r="W31" s="27">
        <v>835531</v>
      </c>
      <c r="X31" s="28" t="s">
        <v>363</v>
      </c>
      <c r="Y31" s="28" t="s">
        <v>364</v>
      </c>
      <c r="Z31" s="29">
        <v>730000</v>
      </c>
      <c r="AA31" s="29">
        <v>835531</v>
      </c>
      <c r="AB31" s="29">
        <v>1057000</v>
      </c>
      <c r="AC31" s="29">
        <v>1136988</v>
      </c>
      <c r="AD31" s="41">
        <v>1400000</v>
      </c>
      <c r="AE31" s="32">
        <v>0</v>
      </c>
      <c r="AF31" s="32">
        <v>274107</v>
      </c>
      <c r="AG31" s="99">
        <v>479881</v>
      </c>
      <c r="AH31" s="100">
        <v>726661</v>
      </c>
      <c r="AI31" s="27">
        <v>1480649</v>
      </c>
      <c r="AJ31" s="27">
        <v>1480649</v>
      </c>
      <c r="AK31" s="27">
        <v>0</v>
      </c>
      <c r="AL31" s="31" t="s">
        <v>365</v>
      </c>
      <c r="AM31" s="31" t="s">
        <v>162</v>
      </c>
      <c r="AN31" s="31"/>
      <c r="AO31" s="31"/>
      <c r="AP31" s="34" t="s">
        <v>366</v>
      </c>
      <c r="AQ31" s="34" t="s">
        <v>367</v>
      </c>
      <c r="AR31" s="92" t="s">
        <v>368</v>
      </c>
      <c r="AS31" s="31" t="s">
        <v>369</v>
      </c>
      <c r="AT31" s="31" t="s">
        <v>370</v>
      </c>
      <c r="AU31" s="35" t="s">
        <v>371</v>
      </c>
      <c r="AV31" s="27">
        <v>1013000</v>
      </c>
      <c r="AW31" s="27" t="s">
        <v>97</v>
      </c>
      <c r="AX31" s="27">
        <v>337666.66666666669</v>
      </c>
      <c r="AY31" s="27">
        <v>0</v>
      </c>
      <c r="AZ31" s="27">
        <v>337666.66666666669</v>
      </c>
      <c r="BA31" s="27"/>
      <c r="BB31" s="27">
        <v>337666.66666666669</v>
      </c>
      <c r="BC31" s="27"/>
      <c r="BD31" s="27"/>
      <c r="BE31" s="27"/>
      <c r="BF31" s="27">
        <f t="shared" si="8"/>
        <v>1013000</v>
      </c>
      <c r="BG31" s="27">
        <f t="shared" si="8"/>
        <v>0</v>
      </c>
      <c r="BH31" s="36" t="s">
        <v>372</v>
      </c>
      <c r="BI31" s="36" t="s">
        <v>260</v>
      </c>
      <c r="BJ31" s="37"/>
      <c r="BK31" s="37"/>
      <c r="BL31" s="37"/>
      <c r="BM31" s="37"/>
      <c r="BN31" s="37"/>
      <c r="BO31" s="37"/>
      <c r="BP31" s="37"/>
      <c r="BQ31" s="49" t="s">
        <v>261</v>
      </c>
      <c r="BR31" s="27">
        <f>+_xlfn.IFS(U31="Acumulado",Z31+AB31+AD31+AV31,U31="Capacidad",AV31,U31="Flujo",AV31,U31="Reducción",AV31,U31="Stock",AV31)</f>
        <v>4200000</v>
      </c>
      <c r="BS31" s="27">
        <f>AA31+AC31+AJ31+BG31</f>
        <v>3453168</v>
      </c>
      <c r="BT31" s="26" t="s">
        <v>250</v>
      </c>
      <c r="BU31" s="97" t="s">
        <v>250</v>
      </c>
      <c r="BV31" s="153" t="s">
        <v>373</v>
      </c>
    </row>
    <row r="32" spans="1:74" ht="204" customHeight="1">
      <c r="A32" s="386" t="s">
        <v>72</v>
      </c>
      <c r="B32" s="386" t="s">
        <v>374</v>
      </c>
      <c r="C32" s="386" t="s">
        <v>74</v>
      </c>
      <c r="D32" s="386" t="s">
        <v>277</v>
      </c>
      <c r="E32" s="386" t="s">
        <v>375</v>
      </c>
      <c r="F32" s="386" t="s">
        <v>376</v>
      </c>
      <c r="G32" s="386" t="s">
        <v>78</v>
      </c>
      <c r="H32" s="386" t="s">
        <v>377</v>
      </c>
      <c r="I32" s="386" t="s">
        <v>378</v>
      </c>
      <c r="J32" s="438">
        <v>6830016667</v>
      </c>
      <c r="K32" s="428">
        <v>6822825000</v>
      </c>
      <c r="L32" s="439">
        <v>18475011000</v>
      </c>
      <c r="M32" s="439">
        <v>17865138373</v>
      </c>
      <c r="N32" s="436">
        <v>12275900749</v>
      </c>
      <c r="O32" s="436">
        <v>6930828748</v>
      </c>
      <c r="P32" s="437">
        <v>11709087440</v>
      </c>
      <c r="Q32" s="437">
        <v>2153835192</v>
      </c>
      <c r="R32" s="387" t="s">
        <v>379</v>
      </c>
      <c r="S32" s="26" t="s">
        <v>380</v>
      </c>
      <c r="T32" s="26" t="s">
        <v>381</v>
      </c>
      <c r="U32" s="26" t="s">
        <v>158</v>
      </c>
      <c r="V32" s="26">
        <v>0</v>
      </c>
      <c r="W32" s="80">
        <v>1</v>
      </c>
      <c r="X32" s="161" t="s">
        <v>382</v>
      </c>
      <c r="Y32" s="161" t="s">
        <v>383</v>
      </c>
      <c r="Z32" s="81">
        <v>1</v>
      </c>
      <c r="AA32" s="81">
        <v>1</v>
      </c>
      <c r="AB32" s="81">
        <v>1</v>
      </c>
      <c r="AC32" s="81">
        <v>1</v>
      </c>
      <c r="AD32" s="80">
        <v>1</v>
      </c>
      <c r="AE32" s="119">
        <v>1</v>
      </c>
      <c r="AF32" s="119">
        <v>1</v>
      </c>
      <c r="AG32" s="78">
        <v>1</v>
      </c>
      <c r="AH32" s="115">
        <v>1</v>
      </c>
      <c r="AI32" s="80">
        <v>1</v>
      </c>
      <c r="AJ32" s="80">
        <v>1</v>
      </c>
      <c r="AK32" s="162">
        <v>0</v>
      </c>
      <c r="AL32" s="31" t="s">
        <v>384</v>
      </c>
      <c r="AM32" s="31" t="s">
        <v>385</v>
      </c>
      <c r="AN32" s="31" t="s">
        <v>386</v>
      </c>
      <c r="AO32" s="31" t="s">
        <v>79</v>
      </c>
      <c r="AP32" s="163" t="s">
        <v>387</v>
      </c>
      <c r="AQ32" s="163" t="s">
        <v>79</v>
      </c>
      <c r="AR32" s="164" t="s">
        <v>388</v>
      </c>
      <c r="AS32" s="164" t="s">
        <v>389</v>
      </c>
      <c r="AT32" s="164" t="s">
        <v>79</v>
      </c>
      <c r="AU32" s="165" t="s">
        <v>390</v>
      </c>
      <c r="AV32" s="80">
        <v>1</v>
      </c>
      <c r="AW32" s="27" t="s">
        <v>97</v>
      </c>
      <c r="AX32" s="166">
        <v>1</v>
      </c>
      <c r="AY32" s="166">
        <v>1</v>
      </c>
      <c r="AZ32" s="166">
        <v>1</v>
      </c>
      <c r="BA32" s="166"/>
      <c r="BB32" s="166">
        <v>1</v>
      </c>
      <c r="BC32" s="166"/>
      <c r="BD32" s="166">
        <v>1</v>
      </c>
      <c r="BE32" s="26"/>
      <c r="BF32" s="166">
        <f t="shared" ref="BF32:BG33" si="9">AX32</f>
        <v>1</v>
      </c>
      <c r="BG32" s="166">
        <f t="shared" si="9"/>
        <v>1</v>
      </c>
      <c r="BH32" s="167" t="s">
        <v>391</v>
      </c>
      <c r="BI32" s="167" t="s">
        <v>79</v>
      </c>
      <c r="BJ32" s="168" t="s">
        <v>392</v>
      </c>
      <c r="BK32" s="169"/>
      <c r="BL32" s="169"/>
      <c r="BM32" s="169"/>
      <c r="BN32" s="169"/>
      <c r="BO32" s="169"/>
      <c r="BP32" s="169"/>
      <c r="BQ32" s="168" t="s">
        <v>392</v>
      </c>
      <c r="BR32" s="110">
        <v>1</v>
      </c>
      <c r="BS32" s="80">
        <v>1</v>
      </c>
      <c r="BT32" s="98" t="s">
        <v>393</v>
      </c>
      <c r="BU32" s="170" t="s">
        <v>393</v>
      </c>
      <c r="BV32" s="39" t="s">
        <v>394</v>
      </c>
    </row>
    <row r="33" spans="1:74" ht="142.9" customHeight="1">
      <c r="A33" s="470"/>
      <c r="B33" s="470"/>
      <c r="C33" s="470"/>
      <c r="D33" s="470"/>
      <c r="E33" s="470"/>
      <c r="F33" s="470"/>
      <c r="G33" s="470"/>
      <c r="H33" s="470"/>
      <c r="I33" s="470"/>
      <c r="J33" s="470"/>
      <c r="K33" s="470"/>
      <c r="L33" s="470"/>
      <c r="M33" s="470"/>
      <c r="N33" s="474"/>
      <c r="O33" s="474"/>
      <c r="P33" s="475"/>
      <c r="Q33" s="475"/>
      <c r="R33" s="470"/>
      <c r="S33" s="26" t="s">
        <v>395</v>
      </c>
      <c r="T33" s="26" t="s">
        <v>396</v>
      </c>
      <c r="U33" s="26" t="s">
        <v>158</v>
      </c>
      <c r="V33" s="27">
        <v>0</v>
      </c>
      <c r="W33" s="27">
        <v>1</v>
      </c>
      <c r="X33" s="28" t="s">
        <v>397</v>
      </c>
      <c r="Y33" s="28" t="s">
        <v>398</v>
      </c>
      <c r="Z33" s="29">
        <v>1</v>
      </c>
      <c r="AA33" s="30">
        <v>1</v>
      </c>
      <c r="AB33" s="29">
        <v>1</v>
      </c>
      <c r="AC33" s="29">
        <v>1</v>
      </c>
      <c r="AD33" s="27">
        <v>1</v>
      </c>
      <c r="AE33" s="31">
        <v>0</v>
      </c>
      <c r="AF33" s="31">
        <v>1</v>
      </c>
      <c r="AG33" s="42">
        <v>1</v>
      </c>
      <c r="AH33" s="171">
        <v>0</v>
      </c>
      <c r="AI33" s="27">
        <v>1</v>
      </c>
      <c r="AJ33" s="27">
        <v>1</v>
      </c>
      <c r="AK33" s="26">
        <v>0</v>
      </c>
      <c r="AL33" s="172" t="s">
        <v>399</v>
      </c>
      <c r="AM33" s="31" t="s">
        <v>385</v>
      </c>
      <c r="AN33" s="31" t="s">
        <v>400</v>
      </c>
      <c r="AO33" s="31" t="s">
        <v>400</v>
      </c>
      <c r="AP33" s="172" t="s">
        <v>401</v>
      </c>
      <c r="AQ33" s="173" t="s">
        <v>79</v>
      </c>
      <c r="AR33" s="31" t="s">
        <v>402</v>
      </c>
      <c r="AS33" s="164" t="s">
        <v>403</v>
      </c>
      <c r="AT33" s="164" t="s">
        <v>79</v>
      </c>
      <c r="AU33" s="165" t="s">
        <v>390</v>
      </c>
      <c r="AV33" s="27">
        <v>1</v>
      </c>
      <c r="AW33" s="27" t="s">
        <v>127</v>
      </c>
      <c r="AX33" s="27">
        <v>1</v>
      </c>
      <c r="AY33" s="27">
        <v>1</v>
      </c>
      <c r="AZ33" s="27">
        <v>0</v>
      </c>
      <c r="BA33" s="27"/>
      <c r="BB33" s="27">
        <v>0</v>
      </c>
      <c r="BC33" s="27"/>
      <c r="BD33" s="27">
        <v>0</v>
      </c>
      <c r="BE33" s="128"/>
      <c r="BF33" s="27">
        <v>1</v>
      </c>
      <c r="BG33" s="27">
        <f t="shared" si="9"/>
        <v>1</v>
      </c>
      <c r="BH33" s="167" t="s">
        <v>404</v>
      </c>
      <c r="BI33" s="167" t="s">
        <v>79</v>
      </c>
      <c r="BJ33" s="169"/>
      <c r="BK33" s="169"/>
      <c r="BL33" s="169"/>
      <c r="BM33" s="169"/>
      <c r="BN33" s="169"/>
      <c r="BO33" s="169"/>
      <c r="BP33" s="169"/>
      <c r="BQ33" s="168" t="s">
        <v>392</v>
      </c>
      <c r="BR33" s="27">
        <v>1</v>
      </c>
      <c r="BS33" s="27">
        <v>1</v>
      </c>
      <c r="BT33" s="98" t="s">
        <v>393</v>
      </c>
      <c r="BU33" s="170" t="s">
        <v>393</v>
      </c>
      <c r="BV33" s="39" t="s">
        <v>394</v>
      </c>
    </row>
    <row r="34" spans="1:74" ht="142.9" customHeight="1">
      <c r="A34" s="470"/>
      <c r="B34" s="470"/>
      <c r="C34" s="470"/>
      <c r="D34" s="470"/>
      <c r="E34" s="470"/>
      <c r="F34" s="470"/>
      <c r="G34" s="470"/>
      <c r="H34" s="470"/>
      <c r="I34" s="470"/>
      <c r="J34" s="470"/>
      <c r="K34" s="470"/>
      <c r="L34" s="470"/>
      <c r="M34" s="470"/>
      <c r="N34" s="474"/>
      <c r="O34" s="474"/>
      <c r="P34" s="475"/>
      <c r="Q34" s="475"/>
      <c r="R34" s="470"/>
      <c r="S34" s="26" t="s">
        <v>405</v>
      </c>
      <c r="T34" s="26" t="s">
        <v>406</v>
      </c>
      <c r="U34" s="26" t="s">
        <v>84</v>
      </c>
      <c r="V34" s="27">
        <v>0</v>
      </c>
      <c r="W34" s="27">
        <v>2</v>
      </c>
      <c r="X34" s="28" t="s">
        <v>407</v>
      </c>
      <c r="Y34" s="28" t="s">
        <v>408</v>
      </c>
      <c r="Z34" s="29">
        <v>2</v>
      </c>
      <c r="AA34" s="30">
        <v>2</v>
      </c>
      <c r="AB34" s="29">
        <v>2</v>
      </c>
      <c r="AC34" s="29">
        <v>2</v>
      </c>
      <c r="AD34" s="27">
        <v>2</v>
      </c>
      <c r="AE34" s="31">
        <v>0</v>
      </c>
      <c r="AF34" s="31">
        <v>0</v>
      </c>
      <c r="AG34" s="32">
        <v>0</v>
      </c>
      <c r="AH34" s="33">
        <v>2</v>
      </c>
      <c r="AI34" s="43">
        <v>2</v>
      </c>
      <c r="AJ34" s="27">
        <v>2</v>
      </c>
      <c r="AK34" s="26">
        <v>0</v>
      </c>
      <c r="AL34" s="31" t="s">
        <v>409</v>
      </c>
      <c r="AM34" s="31" t="s">
        <v>385</v>
      </c>
      <c r="AN34" s="31" t="s">
        <v>410</v>
      </c>
      <c r="AO34" s="31" t="s">
        <v>79</v>
      </c>
      <c r="AP34" s="174" t="s">
        <v>411</v>
      </c>
      <c r="AQ34" s="174" t="s">
        <v>79</v>
      </c>
      <c r="AR34" s="31" t="s">
        <v>412</v>
      </c>
      <c r="AS34" s="164" t="s">
        <v>413</v>
      </c>
      <c r="AT34" s="164" t="s">
        <v>79</v>
      </c>
      <c r="AU34" s="165" t="s">
        <v>390</v>
      </c>
      <c r="AV34" s="27">
        <v>3</v>
      </c>
      <c r="AW34" s="27" t="s">
        <v>97</v>
      </c>
      <c r="AX34" s="27">
        <v>0</v>
      </c>
      <c r="AY34" s="27">
        <v>0</v>
      </c>
      <c r="AZ34" s="27">
        <v>1</v>
      </c>
      <c r="BA34" s="27"/>
      <c r="BB34" s="27">
        <v>1</v>
      </c>
      <c r="BC34" s="27"/>
      <c r="BD34" s="27">
        <v>1</v>
      </c>
      <c r="BE34" s="27"/>
      <c r="BF34" s="27">
        <f t="shared" ref="BF34:BG35" si="10">AX34+AZ34+BB34+BD34</f>
        <v>3</v>
      </c>
      <c r="BG34" s="27">
        <f t="shared" si="10"/>
        <v>0</v>
      </c>
      <c r="BH34" s="167" t="s">
        <v>414</v>
      </c>
      <c r="BI34" s="167" t="s">
        <v>414</v>
      </c>
      <c r="BJ34" s="169"/>
      <c r="BK34" s="169"/>
      <c r="BL34" s="169"/>
      <c r="BM34" s="169"/>
      <c r="BN34" s="169"/>
      <c r="BO34" s="169"/>
      <c r="BP34" s="169"/>
      <c r="BQ34" s="167" t="s">
        <v>414</v>
      </c>
      <c r="BR34" s="27">
        <f>+_xlfn.IFS(U34="Acumulado",Z34+AB34+AD34+AV34,U34="Capacidad",AV34,U34="Flujo",AV34,U34="Reducción",AV34,U34="Stock",AV34)</f>
        <v>9</v>
      </c>
      <c r="BS34" s="27">
        <f>AA34+AC34+AJ34+BG34</f>
        <v>6</v>
      </c>
      <c r="BT34" s="98" t="s">
        <v>393</v>
      </c>
      <c r="BU34" s="170" t="s">
        <v>393</v>
      </c>
      <c r="BV34" s="39" t="s">
        <v>394</v>
      </c>
    </row>
    <row r="35" spans="1:74" ht="142.9" customHeight="1">
      <c r="A35" s="470"/>
      <c r="B35" s="470"/>
      <c r="C35" s="470"/>
      <c r="D35" s="470"/>
      <c r="E35" s="470"/>
      <c r="F35" s="470"/>
      <c r="G35" s="470"/>
      <c r="H35" s="470"/>
      <c r="I35" s="470"/>
      <c r="J35" s="470"/>
      <c r="K35" s="470"/>
      <c r="L35" s="470"/>
      <c r="M35" s="470"/>
      <c r="N35" s="474"/>
      <c r="O35" s="474"/>
      <c r="P35" s="475"/>
      <c r="Q35" s="475"/>
      <c r="R35" s="470"/>
      <c r="S35" s="26" t="s">
        <v>415</v>
      </c>
      <c r="T35" s="26" t="s">
        <v>416</v>
      </c>
      <c r="U35" s="26" t="s">
        <v>84</v>
      </c>
      <c r="V35" s="27">
        <v>0</v>
      </c>
      <c r="W35" s="27">
        <v>0</v>
      </c>
      <c r="X35" s="176" t="s">
        <v>417</v>
      </c>
      <c r="Y35" s="176" t="s">
        <v>418</v>
      </c>
      <c r="Z35" s="30"/>
      <c r="AA35" s="30"/>
      <c r="AB35" s="29">
        <v>1400</v>
      </c>
      <c r="AC35" s="29">
        <v>11000</v>
      </c>
      <c r="AD35" s="27">
        <v>600</v>
      </c>
      <c r="AE35" s="31">
        <v>110</v>
      </c>
      <c r="AF35" s="31">
        <v>1476</v>
      </c>
      <c r="AG35" s="32">
        <v>2079</v>
      </c>
      <c r="AH35" s="33">
        <v>527</v>
      </c>
      <c r="AI35" s="43">
        <v>4192</v>
      </c>
      <c r="AJ35" s="27">
        <v>4192</v>
      </c>
      <c r="AK35" s="26">
        <v>0</v>
      </c>
      <c r="AL35" s="31" t="s">
        <v>419</v>
      </c>
      <c r="AM35" s="31" t="s">
        <v>385</v>
      </c>
      <c r="AN35" s="31" t="s">
        <v>420</v>
      </c>
      <c r="AO35" s="31" t="s">
        <v>79</v>
      </c>
      <c r="AP35" s="174" t="s">
        <v>421</v>
      </c>
      <c r="AQ35" s="174" t="s">
        <v>79</v>
      </c>
      <c r="AR35" s="31" t="s">
        <v>422</v>
      </c>
      <c r="AS35" s="164" t="s">
        <v>423</v>
      </c>
      <c r="AT35" s="164" t="s">
        <v>424</v>
      </c>
      <c r="AU35" s="165" t="s">
        <v>390</v>
      </c>
      <c r="AV35" s="27">
        <v>5000</v>
      </c>
      <c r="AW35" s="27" t="s">
        <v>353</v>
      </c>
      <c r="AX35" s="27">
        <v>0</v>
      </c>
      <c r="AY35" s="27">
        <v>0</v>
      </c>
      <c r="AZ35" s="27">
        <v>2500</v>
      </c>
      <c r="BA35" s="27"/>
      <c r="BB35" s="27">
        <v>0</v>
      </c>
      <c r="BC35" s="27"/>
      <c r="BD35" s="27">
        <v>2500</v>
      </c>
      <c r="BE35" s="27"/>
      <c r="BF35" s="27">
        <f t="shared" si="10"/>
        <v>5000</v>
      </c>
      <c r="BG35" s="27">
        <f t="shared" si="10"/>
        <v>0</v>
      </c>
      <c r="BH35" s="167" t="s">
        <v>414</v>
      </c>
      <c r="BI35" s="167" t="s">
        <v>414</v>
      </c>
      <c r="BJ35" s="167" t="s">
        <v>414</v>
      </c>
      <c r="BK35" s="169"/>
      <c r="BL35" s="169"/>
      <c r="BM35" s="169"/>
      <c r="BN35" s="169"/>
      <c r="BO35" s="169"/>
      <c r="BP35" s="169"/>
      <c r="BQ35" s="167" t="s">
        <v>414</v>
      </c>
      <c r="BR35" s="27">
        <f>+_xlfn.IFS(U35="Acumulado",Z35+AB35+AD35+AV35,U35="Capacidad",AV35,U35="Flujo",AV35,U35="Reducción",AV35,U35="Stock",AV35)</f>
        <v>7000</v>
      </c>
      <c r="BS35" s="27">
        <f>AA35+AC35+AJ35+BG35</f>
        <v>15192</v>
      </c>
      <c r="BT35" s="98" t="s">
        <v>393</v>
      </c>
      <c r="BU35" s="170" t="s">
        <v>393</v>
      </c>
      <c r="BV35" s="39" t="s">
        <v>394</v>
      </c>
    </row>
    <row r="36" spans="1:74" ht="183.6" customHeight="1">
      <c r="A36" s="471"/>
      <c r="B36" s="471"/>
      <c r="C36" s="471"/>
      <c r="D36" s="471"/>
      <c r="E36" s="471"/>
      <c r="F36" s="471"/>
      <c r="G36" s="471"/>
      <c r="H36" s="471"/>
      <c r="I36" s="471"/>
      <c r="J36" s="471"/>
      <c r="K36" s="471"/>
      <c r="L36" s="471"/>
      <c r="M36" s="471"/>
      <c r="N36" s="472"/>
      <c r="O36" s="472"/>
      <c r="P36" s="473"/>
      <c r="Q36" s="473"/>
      <c r="R36" s="471"/>
      <c r="S36" s="26" t="s">
        <v>415</v>
      </c>
      <c r="T36" s="26" t="s">
        <v>425</v>
      </c>
      <c r="U36" s="26" t="s">
        <v>158</v>
      </c>
      <c r="V36" s="26">
        <v>0</v>
      </c>
      <c r="W36" s="26">
        <v>1</v>
      </c>
      <c r="X36" s="176" t="s">
        <v>426</v>
      </c>
      <c r="Y36" s="176" t="s">
        <v>427</v>
      </c>
      <c r="Z36" s="81">
        <v>1</v>
      </c>
      <c r="AA36" s="81">
        <v>1</v>
      </c>
      <c r="AB36" s="81">
        <v>1</v>
      </c>
      <c r="AC36" s="81">
        <v>1</v>
      </c>
      <c r="AD36" s="80">
        <v>1</v>
      </c>
      <c r="AE36" s="119">
        <v>1</v>
      </c>
      <c r="AF36" s="119">
        <v>1</v>
      </c>
      <c r="AG36" s="78">
        <v>1</v>
      </c>
      <c r="AH36" s="115">
        <v>1</v>
      </c>
      <c r="AI36" s="80">
        <v>1</v>
      </c>
      <c r="AJ36" s="80">
        <v>1</v>
      </c>
      <c r="AK36" s="26">
        <v>0</v>
      </c>
      <c r="AL36" s="177" t="s">
        <v>428</v>
      </c>
      <c r="AM36" s="31" t="s">
        <v>385</v>
      </c>
      <c r="AN36" s="31" t="s">
        <v>428</v>
      </c>
      <c r="AO36" s="31" t="s">
        <v>79</v>
      </c>
      <c r="AP36" s="178" t="s">
        <v>429</v>
      </c>
      <c r="AQ36" s="178" t="s">
        <v>79</v>
      </c>
      <c r="AR36" s="164" t="s">
        <v>430</v>
      </c>
      <c r="AS36" s="31" t="s">
        <v>431</v>
      </c>
      <c r="AT36" s="164" t="s">
        <v>79</v>
      </c>
      <c r="AU36" s="165" t="s">
        <v>390</v>
      </c>
      <c r="AV36" s="80">
        <v>1</v>
      </c>
      <c r="AW36" s="27" t="s">
        <v>97</v>
      </c>
      <c r="AX36" s="166">
        <v>1</v>
      </c>
      <c r="AY36" s="166">
        <v>1</v>
      </c>
      <c r="AZ36" s="166">
        <v>1</v>
      </c>
      <c r="BA36" s="166"/>
      <c r="BB36" s="166">
        <v>1</v>
      </c>
      <c r="BC36" s="166"/>
      <c r="BD36" s="166">
        <v>1</v>
      </c>
      <c r="BE36" s="26"/>
      <c r="BF36" s="166">
        <f>AX36</f>
        <v>1</v>
      </c>
      <c r="BG36" s="166">
        <f>AY36</f>
        <v>1</v>
      </c>
      <c r="BH36" s="167" t="s">
        <v>432</v>
      </c>
      <c r="BI36" s="167" t="s">
        <v>79</v>
      </c>
      <c r="BJ36" s="169"/>
      <c r="BK36" s="169"/>
      <c r="BL36" s="169"/>
      <c r="BM36" s="169"/>
      <c r="BN36" s="169"/>
      <c r="BO36" s="169"/>
      <c r="BP36" s="169"/>
      <c r="BQ36" s="168" t="s">
        <v>392</v>
      </c>
      <c r="BR36" s="110">
        <v>1</v>
      </c>
      <c r="BS36" s="80">
        <v>1</v>
      </c>
      <c r="BT36" s="98" t="s">
        <v>393</v>
      </c>
      <c r="BU36" s="170" t="s">
        <v>393</v>
      </c>
      <c r="BV36" s="39" t="s">
        <v>394</v>
      </c>
    </row>
    <row r="37" spans="1:74" ht="408" customHeight="1">
      <c r="A37" s="407" t="s">
        <v>72</v>
      </c>
      <c r="B37" s="407" t="s">
        <v>374</v>
      </c>
      <c r="C37" s="407" t="s">
        <v>74</v>
      </c>
      <c r="D37" s="407" t="s">
        <v>277</v>
      </c>
      <c r="E37" s="407" t="s">
        <v>433</v>
      </c>
      <c r="F37" s="407" t="s">
        <v>434</v>
      </c>
      <c r="G37" s="407" t="s">
        <v>78</v>
      </c>
      <c r="H37" s="407" t="s">
        <v>377</v>
      </c>
      <c r="I37" s="407" t="s">
        <v>378</v>
      </c>
      <c r="J37" s="442">
        <v>8669983333</v>
      </c>
      <c r="K37" s="423">
        <v>7979983453.3400002</v>
      </c>
      <c r="L37" s="440">
        <v>1024989000</v>
      </c>
      <c r="M37" s="440">
        <v>1024989000</v>
      </c>
      <c r="N37" s="445">
        <v>2995176687</v>
      </c>
      <c r="O37" s="445">
        <v>0</v>
      </c>
      <c r="P37" s="447">
        <v>2000000000</v>
      </c>
      <c r="Q37" s="447"/>
      <c r="R37" s="403" t="s">
        <v>379</v>
      </c>
      <c r="S37" s="403" t="s">
        <v>435</v>
      </c>
      <c r="T37" s="26" t="s">
        <v>436</v>
      </c>
      <c r="U37" s="26" t="s">
        <v>84</v>
      </c>
      <c r="V37" s="27">
        <v>0</v>
      </c>
      <c r="W37" s="27">
        <v>1800</v>
      </c>
      <c r="X37" s="28" t="s">
        <v>437</v>
      </c>
      <c r="Y37" s="28" t="s">
        <v>438</v>
      </c>
      <c r="Z37" s="29">
        <v>1800</v>
      </c>
      <c r="AA37" s="30">
        <v>1800</v>
      </c>
      <c r="AB37" s="29">
        <v>3000</v>
      </c>
      <c r="AC37" s="29">
        <v>3000</v>
      </c>
      <c r="AD37" s="179">
        <v>5000</v>
      </c>
      <c r="AE37" s="31">
        <v>0</v>
      </c>
      <c r="AF37" s="31">
        <v>0</v>
      </c>
      <c r="AG37" s="174">
        <v>0</v>
      </c>
      <c r="AH37" s="33">
        <v>800</v>
      </c>
      <c r="AI37" s="27">
        <v>800</v>
      </c>
      <c r="AJ37" s="27">
        <v>800</v>
      </c>
      <c r="AK37" s="54">
        <v>4200</v>
      </c>
      <c r="AL37" s="31" t="s">
        <v>439</v>
      </c>
      <c r="AM37" s="31" t="s">
        <v>385</v>
      </c>
      <c r="AN37" s="31" t="s">
        <v>439</v>
      </c>
      <c r="AO37" s="31" t="s">
        <v>79</v>
      </c>
      <c r="AP37" s="31" t="s">
        <v>440</v>
      </c>
      <c r="AQ37" s="31" t="s">
        <v>79</v>
      </c>
      <c r="AR37" s="31" t="s">
        <v>441</v>
      </c>
      <c r="AS37" s="31" t="s">
        <v>442</v>
      </c>
      <c r="AT37" s="164" t="s">
        <v>443</v>
      </c>
      <c r="AU37" s="165" t="s">
        <v>390</v>
      </c>
      <c r="AV37" s="27">
        <v>800</v>
      </c>
      <c r="AW37" s="27" t="s">
        <v>353</v>
      </c>
      <c r="AX37" s="27" t="e">
        <f>+#REF!/4</f>
        <v>#REF!</v>
      </c>
      <c r="AY37" s="27">
        <v>0</v>
      </c>
      <c r="AZ37" s="27">
        <v>400</v>
      </c>
      <c r="BA37" s="27"/>
      <c r="BB37" s="27" t="e">
        <f>+#REF!/4</f>
        <v>#REF!</v>
      </c>
      <c r="BC37" s="27"/>
      <c r="BD37" s="27">
        <v>400</v>
      </c>
      <c r="BE37" s="27"/>
      <c r="BF37" s="27" t="e">
        <f>AX37+AZ37+BB37+BD37</f>
        <v>#REF!</v>
      </c>
      <c r="BG37" s="27">
        <f t="shared" ref="BG37:BG45" si="11">AY37+BA37+BC37+BE37</f>
        <v>0</v>
      </c>
      <c r="BH37" s="167" t="s">
        <v>414</v>
      </c>
      <c r="BI37" s="167" t="s">
        <v>414</v>
      </c>
      <c r="BJ37" s="169"/>
      <c r="BK37" s="169"/>
      <c r="BL37" s="169"/>
      <c r="BM37" s="169"/>
      <c r="BN37" s="169"/>
      <c r="BO37" s="169"/>
      <c r="BP37" s="169"/>
      <c r="BQ37" s="167" t="s">
        <v>414</v>
      </c>
      <c r="BR37" s="27">
        <f t="shared" ref="BR37:BR43" si="12">+_xlfn.IFS(U37="Acumulado",Z37+AB37+AD37+AV37,U37="Capacidad",AV37,U37="Flujo",AV37,U37="Reducción",AV37,U37="Stock",AV37)</f>
        <v>10600</v>
      </c>
      <c r="BS37" s="27">
        <f t="shared" ref="BS37:BS43" si="13">AA37+AC37+AJ37+BG37</f>
        <v>5600</v>
      </c>
      <c r="BT37" s="98" t="s">
        <v>393</v>
      </c>
      <c r="BU37" s="170" t="s">
        <v>393</v>
      </c>
      <c r="BV37" s="175" t="s">
        <v>444</v>
      </c>
    </row>
    <row r="38" spans="1:74" ht="408" customHeight="1">
      <c r="A38" s="388"/>
      <c r="B38" s="388"/>
      <c r="C38" s="388"/>
      <c r="D38" s="388"/>
      <c r="E38" s="388"/>
      <c r="F38" s="388"/>
      <c r="G38" s="388"/>
      <c r="H38" s="388"/>
      <c r="I38" s="388"/>
      <c r="J38" s="443"/>
      <c r="K38" s="425"/>
      <c r="L38" s="441"/>
      <c r="M38" s="441"/>
      <c r="N38" s="446"/>
      <c r="O38" s="446"/>
      <c r="P38" s="448"/>
      <c r="Q38" s="448"/>
      <c r="R38" s="401"/>
      <c r="S38" s="401"/>
      <c r="T38" s="54" t="s">
        <v>445</v>
      </c>
      <c r="U38" s="54" t="s">
        <v>84</v>
      </c>
      <c r="V38" s="46">
        <v>0</v>
      </c>
      <c r="W38" s="46">
        <v>1800</v>
      </c>
      <c r="X38" s="46" t="s">
        <v>446</v>
      </c>
      <c r="Y38" s="46" t="s">
        <v>438</v>
      </c>
      <c r="Z38" s="55">
        <v>0</v>
      </c>
      <c r="AA38" s="56">
        <v>0</v>
      </c>
      <c r="AB38" s="55">
        <v>0</v>
      </c>
      <c r="AC38" s="55">
        <v>0</v>
      </c>
      <c r="AD38" s="46">
        <v>0</v>
      </c>
      <c r="AE38" s="46">
        <v>0</v>
      </c>
      <c r="AF38" s="46">
        <v>0</v>
      </c>
      <c r="AG38" s="57">
        <v>0</v>
      </c>
      <c r="AH38" s="57">
        <v>0</v>
      </c>
      <c r="AI38" s="46">
        <v>0</v>
      </c>
      <c r="AJ38" s="46">
        <v>0</v>
      </c>
      <c r="AK38" s="54">
        <v>4200</v>
      </c>
      <c r="AL38" s="31"/>
      <c r="AM38" s="31"/>
      <c r="AN38" s="31"/>
      <c r="AO38" s="31"/>
      <c r="AP38" s="31"/>
      <c r="AQ38" s="31"/>
      <c r="AR38" s="46" t="s">
        <v>79</v>
      </c>
      <c r="AS38" s="46" t="s">
        <v>79</v>
      </c>
      <c r="AT38" s="46" t="s">
        <v>79</v>
      </c>
      <c r="AU38" s="46" t="s">
        <v>79</v>
      </c>
      <c r="AV38" s="46">
        <f>AK38</f>
        <v>4200</v>
      </c>
      <c r="AW38" s="46" t="s">
        <v>353</v>
      </c>
      <c r="AX38" s="46">
        <v>0</v>
      </c>
      <c r="AY38" s="46">
        <v>0</v>
      </c>
      <c r="AZ38" s="46">
        <v>2100</v>
      </c>
      <c r="BA38" s="46"/>
      <c r="BB38" s="46">
        <v>0</v>
      </c>
      <c r="BC38" s="46"/>
      <c r="BD38" s="46">
        <v>2100</v>
      </c>
      <c r="BE38" s="46"/>
      <c r="BF38" s="46">
        <f>AX38+AZ38+BB38+BD38</f>
        <v>4200</v>
      </c>
      <c r="BG38" s="46">
        <f t="shared" si="11"/>
        <v>0</v>
      </c>
      <c r="BH38" s="167" t="s">
        <v>414</v>
      </c>
      <c r="BI38" s="167" t="s">
        <v>414</v>
      </c>
      <c r="BJ38" s="169"/>
      <c r="BK38" s="169"/>
      <c r="BL38" s="169"/>
      <c r="BM38" s="169"/>
      <c r="BN38" s="169"/>
      <c r="BO38" s="169"/>
      <c r="BP38" s="169"/>
      <c r="BQ38" s="167" t="s">
        <v>414</v>
      </c>
      <c r="BR38" s="46"/>
      <c r="BS38" s="46">
        <f>BG38</f>
        <v>0</v>
      </c>
      <c r="BT38" s="98" t="s">
        <v>393</v>
      </c>
      <c r="BU38" s="170" t="s">
        <v>393</v>
      </c>
      <c r="BV38" s="175" t="s">
        <v>444</v>
      </c>
    </row>
    <row r="39" spans="1:74" ht="204" customHeight="1">
      <c r="A39" s="386" t="s">
        <v>72</v>
      </c>
      <c r="B39" s="386" t="s">
        <v>73</v>
      </c>
      <c r="C39" s="386" t="s">
        <v>74</v>
      </c>
      <c r="D39" s="386" t="s">
        <v>75</v>
      </c>
      <c r="E39" s="386" t="s">
        <v>447</v>
      </c>
      <c r="F39" s="386" t="s">
        <v>448</v>
      </c>
      <c r="G39" s="389" t="s">
        <v>78</v>
      </c>
      <c r="H39" s="398" t="s">
        <v>79</v>
      </c>
      <c r="I39" s="398" t="s">
        <v>449</v>
      </c>
      <c r="J39" s="400">
        <v>104400000</v>
      </c>
      <c r="K39" s="400">
        <v>104400000</v>
      </c>
      <c r="L39" s="444">
        <v>100552000</v>
      </c>
      <c r="M39" s="444">
        <v>97469067</v>
      </c>
      <c r="N39" s="400">
        <v>152955533.68000001</v>
      </c>
      <c r="O39" s="400">
        <v>139888100</v>
      </c>
      <c r="P39" s="449">
        <v>205081630</v>
      </c>
      <c r="Q39" s="449">
        <v>5333825</v>
      </c>
      <c r="R39" s="387" t="s">
        <v>81</v>
      </c>
      <c r="S39" s="387" t="s">
        <v>450</v>
      </c>
      <c r="T39" s="26" t="s">
        <v>451</v>
      </c>
      <c r="U39" s="26" t="s">
        <v>84</v>
      </c>
      <c r="V39" s="27" t="s">
        <v>79</v>
      </c>
      <c r="W39" s="27">
        <v>4</v>
      </c>
      <c r="X39" s="28" t="s">
        <v>452</v>
      </c>
      <c r="Y39" s="28" t="s">
        <v>453</v>
      </c>
      <c r="Z39" s="30">
        <v>4</v>
      </c>
      <c r="AA39" s="30">
        <v>4</v>
      </c>
      <c r="AB39" s="29">
        <v>1</v>
      </c>
      <c r="AC39" s="29">
        <v>1</v>
      </c>
      <c r="AD39" s="41">
        <v>1</v>
      </c>
      <c r="AE39" s="42">
        <v>0.25</v>
      </c>
      <c r="AF39" s="42">
        <v>0.25</v>
      </c>
      <c r="AG39" s="42">
        <v>0.25</v>
      </c>
      <c r="AH39" s="171">
        <v>0.25</v>
      </c>
      <c r="AI39" s="43">
        <v>1</v>
      </c>
      <c r="AJ39" s="27">
        <v>1</v>
      </c>
      <c r="AK39" s="27">
        <v>0</v>
      </c>
      <c r="AL39" s="31" t="s">
        <v>454</v>
      </c>
      <c r="AM39" s="31" t="s">
        <v>455</v>
      </c>
      <c r="AN39" s="31" t="s">
        <v>456</v>
      </c>
      <c r="AO39" s="31"/>
      <c r="AP39" s="34" t="s">
        <v>457</v>
      </c>
      <c r="AQ39" s="34" t="s">
        <v>92</v>
      </c>
      <c r="AR39" s="31"/>
      <c r="AS39" s="31"/>
      <c r="AT39" s="31"/>
      <c r="AU39" s="35" t="s">
        <v>96</v>
      </c>
      <c r="AV39" s="27">
        <v>1</v>
      </c>
      <c r="AW39" s="27" t="s">
        <v>97</v>
      </c>
      <c r="AX39" s="43">
        <v>0.25</v>
      </c>
      <c r="AY39" s="43">
        <v>0.25</v>
      </c>
      <c r="AZ39" s="43">
        <v>0.25</v>
      </c>
      <c r="BA39" s="43"/>
      <c r="BB39" s="43">
        <v>0.25</v>
      </c>
      <c r="BC39" s="43"/>
      <c r="BD39" s="43">
        <v>0.25</v>
      </c>
      <c r="BE39" s="27"/>
      <c r="BF39" s="27">
        <f t="shared" ref="BF39:BF45" si="14">AX39+AZ39+BB39+BD39</f>
        <v>1</v>
      </c>
      <c r="BG39" s="43">
        <f t="shared" si="11"/>
        <v>0.25</v>
      </c>
      <c r="BH39" s="36" t="s">
        <v>458</v>
      </c>
      <c r="BI39" s="36" t="s">
        <v>99</v>
      </c>
      <c r="BJ39" s="37"/>
      <c r="BK39" s="37"/>
      <c r="BL39" s="37"/>
      <c r="BM39" s="37"/>
      <c r="BN39" s="37"/>
      <c r="BO39" s="37"/>
      <c r="BP39" s="37"/>
      <c r="BQ39" s="37"/>
      <c r="BR39" s="27">
        <f t="shared" si="12"/>
        <v>7</v>
      </c>
      <c r="BS39" s="43">
        <f t="shared" si="13"/>
        <v>6.25</v>
      </c>
      <c r="BT39" s="387" t="s">
        <v>100</v>
      </c>
      <c r="BU39" s="38" t="s">
        <v>100</v>
      </c>
      <c r="BV39" s="39" t="s">
        <v>459</v>
      </c>
    </row>
    <row r="40" spans="1:74" ht="142.9" customHeight="1">
      <c r="A40" s="471"/>
      <c r="B40" s="471"/>
      <c r="C40" s="471"/>
      <c r="D40" s="471"/>
      <c r="E40" s="471"/>
      <c r="F40" s="471"/>
      <c r="G40" s="471"/>
      <c r="H40" s="471"/>
      <c r="I40" s="471"/>
      <c r="J40" s="471"/>
      <c r="K40" s="471"/>
      <c r="L40" s="471"/>
      <c r="M40" s="471"/>
      <c r="N40" s="472"/>
      <c r="O40" s="472"/>
      <c r="P40" s="473"/>
      <c r="Q40" s="473"/>
      <c r="R40" s="471"/>
      <c r="S40" s="471"/>
      <c r="T40" s="26" t="s">
        <v>460</v>
      </c>
      <c r="U40" s="26" t="s">
        <v>84</v>
      </c>
      <c r="V40" s="27" t="s">
        <v>79</v>
      </c>
      <c r="W40" s="27"/>
      <c r="X40" s="28" t="s">
        <v>461</v>
      </c>
      <c r="Y40" s="28" t="s">
        <v>462</v>
      </c>
      <c r="Z40" s="180"/>
      <c r="AA40" s="30"/>
      <c r="AB40" s="29">
        <v>228</v>
      </c>
      <c r="AC40" s="29">
        <v>284</v>
      </c>
      <c r="AD40" s="41">
        <v>255</v>
      </c>
      <c r="AE40" s="32">
        <v>19</v>
      </c>
      <c r="AF40" s="32">
        <v>102</v>
      </c>
      <c r="AG40" s="32">
        <v>107</v>
      </c>
      <c r="AH40" s="33">
        <v>97</v>
      </c>
      <c r="AI40" s="27">
        <v>325</v>
      </c>
      <c r="AJ40" s="27">
        <v>325</v>
      </c>
      <c r="AK40" s="27">
        <v>0</v>
      </c>
      <c r="AL40" s="31" t="s">
        <v>463</v>
      </c>
      <c r="AM40" s="31" t="s">
        <v>464</v>
      </c>
      <c r="AN40" s="31" t="s">
        <v>465</v>
      </c>
      <c r="AO40" s="31" t="s">
        <v>122</v>
      </c>
      <c r="AP40" s="31" t="s">
        <v>466</v>
      </c>
      <c r="AQ40" s="31" t="s">
        <v>92</v>
      </c>
      <c r="AR40" s="31"/>
      <c r="AS40" s="31"/>
      <c r="AT40" s="31"/>
      <c r="AU40" s="35" t="s">
        <v>96</v>
      </c>
      <c r="AV40" s="27">
        <v>254</v>
      </c>
      <c r="AW40" s="27" t="s">
        <v>97</v>
      </c>
      <c r="AX40" s="27">
        <v>37</v>
      </c>
      <c r="AY40" s="27">
        <v>46</v>
      </c>
      <c r="AZ40" s="27">
        <v>75</v>
      </c>
      <c r="BA40" s="27"/>
      <c r="BB40" s="27">
        <v>75</v>
      </c>
      <c r="BC40" s="27"/>
      <c r="BD40" s="27">
        <v>67</v>
      </c>
      <c r="BE40" s="27"/>
      <c r="BF40" s="27">
        <f t="shared" si="14"/>
        <v>254</v>
      </c>
      <c r="BG40" s="27">
        <f t="shared" si="11"/>
        <v>46</v>
      </c>
      <c r="BH40" s="36" t="s">
        <v>467</v>
      </c>
      <c r="BI40" s="36" t="s">
        <v>468</v>
      </c>
      <c r="BJ40" s="37"/>
      <c r="BK40" s="37"/>
      <c r="BL40" s="37"/>
      <c r="BM40" s="37"/>
      <c r="BN40" s="37"/>
      <c r="BO40" s="37"/>
      <c r="BP40" s="37"/>
      <c r="BQ40" s="37"/>
      <c r="BR40" s="27">
        <f t="shared" si="12"/>
        <v>737</v>
      </c>
      <c r="BS40" s="27">
        <f t="shared" si="13"/>
        <v>655</v>
      </c>
      <c r="BT40" s="471"/>
      <c r="BU40" s="38" t="s">
        <v>100</v>
      </c>
      <c r="BV40" s="39" t="s">
        <v>459</v>
      </c>
    </row>
    <row r="41" spans="1:74" ht="163.15" customHeight="1">
      <c r="A41" s="386" t="s">
        <v>72</v>
      </c>
      <c r="B41" s="386" t="s">
        <v>469</v>
      </c>
      <c r="C41" s="386" t="s">
        <v>74</v>
      </c>
      <c r="D41" s="386" t="s">
        <v>75</v>
      </c>
      <c r="E41" s="386" t="s">
        <v>470</v>
      </c>
      <c r="F41" s="386" t="s">
        <v>471</v>
      </c>
      <c r="G41" s="386" t="s">
        <v>78</v>
      </c>
      <c r="H41" s="386" t="s">
        <v>132</v>
      </c>
      <c r="I41" s="386" t="s">
        <v>472</v>
      </c>
      <c r="J41" s="399">
        <v>22806409871</v>
      </c>
      <c r="K41" s="400">
        <v>21873315486.869999</v>
      </c>
      <c r="L41" s="391">
        <v>18314438981</v>
      </c>
      <c r="M41" s="412">
        <v>13546928214.200001</v>
      </c>
      <c r="N41" s="399">
        <v>13467249166</v>
      </c>
      <c r="O41" s="399">
        <v>8789091715.3199997</v>
      </c>
      <c r="P41" s="408">
        <v>12060411425</v>
      </c>
      <c r="Q41" s="408">
        <v>1369176866.1600001</v>
      </c>
      <c r="R41" s="387" t="s">
        <v>473</v>
      </c>
      <c r="S41" s="26" t="s">
        <v>474</v>
      </c>
      <c r="T41" s="26" t="s">
        <v>475</v>
      </c>
      <c r="U41" s="26" t="s">
        <v>84</v>
      </c>
      <c r="V41" s="27">
        <v>12</v>
      </c>
      <c r="W41" s="27">
        <v>12</v>
      </c>
      <c r="X41" s="176" t="s">
        <v>476</v>
      </c>
      <c r="Y41" s="176" t="s">
        <v>477</v>
      </c>
      <c r="Z41" s="29">
        <v>4</v>
      </c>
      <c r="AA41" s="30">
        <v>4</v>
      </c>
      <c r="AB41" s="29">
        <v>4</v>
      </c>
      <c r="AC41" s="29">
        <v>4</v>
      </c>
      <c r="AD41" s="41">
        <v>4</v>
      </c>
      <c r="AE41" s="31">
        <v>1</v>
      </c>
      <c r="AF41" s="31">
        <v>1</v>
      </c>
      <c r="AG41" s="32">
        <v>1</v>
      </c>
      <c r="AH41" s="33">
        <v>1</v>
      </c>
      <c r="AI41" s="181">
        <v>4</v>
      </c>
      <c r="AJ41" s="27">
        <v>4</v>
      </c>
      <c r="AK41" s="27">
        <v>0</v>
      </c>
      <c r="AL41" s="31" t="s">
        <v>478</v>
      </c>
      <c r="AM41" s="31" t="s">
        <v>479</v>
      </c>
      <c r="AN41" s="31" t="s">
        <v>480</v>
      </c>
      <c r="AO41" s="31" t="s">
        <v>479</v>
      </c>
      <c r="AP41" s="34" t="s">
        <v>481</v>
      </c>
      <c r="AQ41" s="34" t="s">
        <v>479</v>
      </c>
      <c r="AR41" s="31"/>
      <c r="AS41" s="31"/>
      <c r="AT41" s="31"/>
      <c r="AU41" s="31"/>
      <c r="AV41" s="27">
        <v>4</v>
      </c>
      <c r="AW41" s="27" t="s">
        <v>97</v>
      </c>
      <c r="AX41" s="27">
        <v>1</v>
      </c>
      <c r="AY41" s="27">
        <v>1</v>
      </c>
      <c r="AZ41" s="27">
        <v>1</v>
      </c>
      <c r="BA41" s="27"/>
      <c r="BB41" s="27">
        <v>1</v>
      </c>
      <c r="BC41" s="27"/>
      <c r="BD41" s="27">
        <v>1</v>
      </c>
      <c r="BE41" s="27"/>
      <c r="BF41" s="27">
        <f t="shared" si="14"/>
        <v>4</v>
      </c>
      <c r="BG41" s="27">
        <f t="shared" si="11"/>
        <v>1</v>
      </c>
      <c r="BH41" s="36" t="s">
        <v>482</v>
      </c>
      <c r="BI41" s="36" t="s">
        <v>483</v>
      </c>
      <c r="BJ41" s="36"/>
      <c r="BK41" s="36"/>
      <c r="BL41" s="36"/>
      <c r="BM41" s="36"/>
      <c r="BN41" s="36"/>
      <c r="BO41" s="36"/>
      <c r="BP41" s="36"/>
      <c r="BQ41" s="49" t="s">
        <v>484</v>
      </c>
      <c r="BR41" s="27">
        <f t="shared" si="12"/>
        <v>16</v>
      </c>
      <c r="BS41" s="27">
        <f t="shared" si="13"/>
        <v>13</v>
      </c>
      <c r="BT41" s="387" t="s">
        <v>485</v>
      </c>
      <c r="BU41" s="182" t="s">
        <v>486</v>
      </c>
      <c r="BV41" s="39" t="s">
        <v>487</v>
      </c>
    </row>
    <row r="42" spans="1:74" ht="163.15" customHeight="1">
      <c r="A42" s="470"/>
      <c r="B42" s="470"/>
      <c r="C42" s="470"/>
      <c r="D42" s="470"/>
      <c r="E42" s="470"/>
      <c r="F42" s="470"/>
      <c r="G42" s="470"/>
      <c r="H42" s="470"/>
      <c r="I42" s="470"/>
      <c r="J42" s="470"/>
      <c r="K42" s="470"/>
      <c r="L42" s="470"/>
      <c r="M42" s="470"/>
      <c r="N42" s="474"/>
      <c r="O42" s="474"/>
      <c r="P42" s="475"/>
      <c r="Q42" s="475"/>
      <c r="R42" s="470"/>
      <c r="S42" s="26" t="s">
        <v>488</v>
      </c>
      <c r="T42" s="26" t="s">
        <v>489</v>
      </c>
      <c r="U42" s="26" t="s">
        <v>84</v>
      </c>
      <c r="V42" s="27"/>
      <c r="W42" s="27"/>
      <c r="X42" s="176" t="s">
        <v>490</v>
      </c>
      <c r="Y42" s="176" t="s">
        <v>491</v>
      </c>
      <c r="Z42" s="29"/>
      <c r="AA42" s="30"/>
      <c r="AB42" s="29">
        <v>7800</v>
      </c>
      <c r="AC42" s="29">
        <v>7830</v>
      </c>
      <c r="AD42" s="41">
        <v>7900</v>
      </c>
      <c r="AE42" s="31">
        <v>1494</v>
      </c>
      <c r="AF42" s="31">
        <v>2243</v>
      </c>
      <c r="AG42" s="32">
        <v>2002</v>
      </c>
      <c r="AH42" s="33">
        <v>2358</v>
      </c>
      <c r="AI42" s="181">
        <v>8097</v>
      </c>
      <c r="AJ42" s="27">
        <v>8097</v>
      </c>
      <c r="AK42" s="27">
        <v>0</v>
      </c>
      <c r="AL42" s="31" t="s">
        <v>492</v>
      </c>
      <c r="AM42" s="31" t="s">
        <v>479</v>
      </c>
      <c r="AN42" s="31" t="s">
        <v>493</v>
      </c>
      <c r="AO42" s="31" t="s">
        <v>479</v>
      </c>
      <c r="AP42" s="34" t="s">
        <v>494</v>
      </c>
      <c r="AQ42" s="34" t="s">
        <v>479</v>
      </c>
      <c r="AR42" s="31" t="s">
        <v>124</v>
      </c>
      <c r="AS42" s="31" t="s">
        <v>125</v>
      </c>
      <c r="AT42" s="31" t="s">
        <v>79</v>
      </c>
      <c r="AU42" s="35" t="s">
        <v>126</v>
      </c>
      <c r="AV42" s="27">
        <v>8000</v>
      </c>
      <c r="AW42" s="27" t="s">
        <v>97</v>
      </c>
      <c r="AX42" s="27">
        <v>2000</v>
      </c>
      <c r="AY42" s="27">
        <v>2088</v>
      </c>
      <c r="AZ42" s="27">
        <v>2000</v>
      </c>
      <c r="BA42" s="27"/>
      <c r="BB42" s="27">
        <v>2000</v>
      </c>
      <c r="BC42" s="27"/>
      <c r="BD42" s="27">
        <v>2000</v>
      </c>
      <c r="BE42" s="27"/>
      <c r="BF42" s="27">
        <f t="shared" si="14"/>
        <v>8000</v>
      </c>
      <c r="BG42" s="27">
        <f t="shared" si="11"/>
        <v>2088</v>
      </c>
      <c r="BH42" s="36" t="s">
        <v>495</v>
      </c>
      <c r="BI42" s="36" t="s">
        <v>483</v>
      </c>
      <c r="BJ42" s="37"/>
      <c r="BK42" s="37"/>
      <c r="BL42" s="37"/>
      <c r="BM42" s="37"/>
      <c r="BN42" s="37"/>
      <c r="BO42" s="37"/>
      <c r="BP42" s="37"/>
      <c r="BQ42" s="49" t="s">
        <v>496</v>
      </c>
      <c r="BR42" s="27">
        <f t="shared" si="12"/>
        <v>23700</v>
      </c>
      <c r="BS42" s="27">
        <f t="shared" si="13"/>
        <v>18015</v>
      </c>
      <c r="BT42" s="470"/>
      <c r="BU42" s="182" t="s">
        <v>486</v>
      </c>
      <c r="BV42" s="39" t="s">
        <v>487</v>
      </c>
    </row>
    <row r="43" spans="1:74" ht="408" customHeight="1">
      <c r="A43" s="470"/>
      <c r="B43" s="470"/>
      <c r="C43" s="470"/>
      <c r="D43" s="470"/>
      <c r="E43" s="470"/>
      <c r="F43" s="470"/>
      <c r="G43" s="470"/>
      <c r="H43" s="470"/>
      <c r="I43" s="470"/>
      <c r="J43" s="470"/>
      <c r="K43" s="470"/>
      <c r="L43" s="470"/>
      <c r="M43" s="470"/>
      <c r="N43" s="474"/>
      <c r="O43" s="474"/>
      <c r="P43" s="475"/>
      <c r="Q43" s="475"/>
      <c r="R43" s="470"/>
      <c r="S43" s="26" t="s">
        <v>497</v>
      </c>
      <c r="T43" s="26" t="s">
        <v>498</v>
      </c>
      <c r="U43" s="26" t="s">
        <v>84</v>
      </c>
      <c r="V43" s="27">
        <v>0</v>
      </c>
      <c r="W43" s="27">
        <v>1</v>
      </c>
      <c r="X43" s="176" t="s">
        <v>499</v>
      </c>
      <c r="Y43" s="176" t="s">
        <v>500</v>
      </c>
      <c r="Z43" s="29">
        <v>1</v>
      </c>
      <c r="AA43" s="30">
        <v>1</v>
      </c>
      <c r="AB43" s="29">
        <v>1</v>
      </c>
      <c r="AC43" s="29">
        <v>1</v>
      </c>
      <c r="AD43" s="41">
        <v>2</v>
      </c>
      <c r="AE43" s="31">
        <v>2</v>
      </c>
      <c r="AF43" s="31">
        <v>0</v>
      </c>
      <c r="AG43" s="32">
        <v>0</v>
      </c>
      <c r="AH43" s="33">
        <v>0</v>
      </c>
      <c r="AI43" s="181">
        <v>2</v>
      </c>
      <c r="AJ43" s="27">
        <v>2</v>
      </c>
      <c r="AK43" s="27">
        <v>0</v>
      </c>
      <c r="AL43" s="31" t="s">
        <v>501</v>
      </c>
      <c r="AM43" s="31" t="s">
        <v>479</v>
      </c>
      <c r="AN43" s="31" t="s">
        <v>502</v>
      </c>
      <c r="AO43" s="31" t="s">
        <v>479</v>
      </c>
      <c r="AP43" s="34" t="s">
        <v>502</v>
      </c>
      <c r="AQ43" s="34" t="s">
        <v>479</v>
      </c>
      <c r="AR43" s="31" t="s">
        <v>502</v>
      </c>
      <c r="AS43" s="31" t="s">
        <v>503</v>
      </c>
      <c r="AT43" s="31" t="s">
        <v>504</v>
      </c>
      <c r="AU43" s="35" t="s">
        <v>505</v>
      </c>
      <c r="AV43" s="27">
        <v>1</v>
      </c>
      <c r="AW43" s="27" t="s">
        <v>97</v>
      </c>
      <c r="AX43" s="27">
        <v>1</v>
      </c>
      <c r="AY43" s="27">
        <v>1</v>
      </c>
      <c r="AZ43" s="27">
        <v>0</v>
      </c>
      <c r="BA43" s="27"/>
      <c r="BB43" s="27">
        <v>0</v>
      </c>
      <c r="BC43" s="27"/>
      <c r="BD43" s="27">
        <v>0</v>
      </c>
      <c r="BE43" s="27"/>
      <c r="BF43" s="27">
        <f t="shared" si="14"/>
        <v>1</v>
      </c>
      <c r="BG43" s="27">
        <f t="shared" si="11"/>
        <v>1</v>
      </c>
      <c r="BH43" s="36" t="s">
        <v>506</v>
      </c>
      <c r="BI43" s="36" t="s">
        <v>483</v>
      </c>
      <c r="BJ43" s="37"/>
      <c r="BK43" s="37"/>
      <c r="BL43" s="37"/>
      <c r="BM43" s="37"/>
      <c r="BN43" s="37"/>
      <c r="BO43" s="37"/>
      <c r="BP43" s="37"/>
      <c r="BQ43" s="49" t="s">
        <v>507</v>
      </c>
      <c r="BR43" s="27">
        <f t="shared" si="12"/>
        <v>5</v>
      </c>
      <c r="BS43" s="27">
        <f t="shared" si="13"/>
        <v>5</v>
      </c>
      <c r="BT43" s="470"/>
      <c r="BU43" s="182" t="s">
        <v>486</v>
      </c>
      <c r="BV43" s="39" t="s">
        <v>487</v>
      </c>
    </row>
    <row r="44" spans="1:74" ht="122.45" customHeight="1">
      <c r="A44" s="471"/>
      <c r="B44" s="471"/>
      <c r="C44" s="471"/>
      <c r="D44" s="471"/>
      <c r="E44" s="471"/>
      <c r="F44" s="471"/>
      <c r="G44" s="471"/>
      <c r="H44" s="471"/>
      <c r="I44" s="471"/>
      <c r="J44" s="471"/>
      <c r="K44" s="471"/>
      <c r="L44" s="471"/>
      <c r="M44" s="471"/>
      <c r="N44" s="472"/>
      <c r="O44" s="472"/>
      <c r="P44" s="473"/>
      <c r="Q44" s="473"/>
      <c r="R44" s="472"/>
      <c r="S44" s="65" t="s">
        <v>508</v>
      </c>
      <c r="T44" s="65" t="s">
        <v>509</v>
      </c>
      <c r="U44" s="65" t="s">
        <v>84</v>
      </c>
      <c r="V44" s="29">
        <v>11</v>
      </c>
      <c r="W44" s="29">
        <v>11</v>
      </c>
      <c r="X44" s="65" t="s">
        <v>510</v>
      </c>
      <c r="Y44" s="65" t="s">
        <v>511</v>
      </c>
      <c r="Z44" s="29">
        <v>1</v>
      </c>
      <c r="AA44" s="30">
        <v>1</v>
      </c>
      <c r="AB44" s="29">
        <v>4</v>
      </c>
      <c r="AC44" s="29">
        <v>1</v>
      </c>
      <c r="AD44" s="29">
        <v>0</v>
      </c>
      <c r="AE44" s="29">
        <v>0</v>
      </c>
      <c r="AF44" s="29">
        <v>0</v>
      </c>
      <c r="AG44" s="29">
        <v>0</v>
      </c>
      <c r="AH44" s="183">
        <v>3</v>
      </c>
      <c r="AI44" s="184">
        <v>3</v>
      </c>
      <c r="AJ44" s="29">
        <v>3</v>
      </c>
      <c r="AK44" s="69">
        <v>0</v>
      </c>
      <c r="AL44" s="69" t="s">
        <v>512</v>
      </c>
      <c r="AM44" s="69" t="s">
        <v>513</v>
      </c>
      <c r="AN44" s="69" t="s">
        <v>514</v>
      </c>
      <c r="AO44" s="69" t="s">
        <v>513</v>
      </c>
      <c r="AP44" s="185" t="s">
        <v>515</v>
      </c>
      <c r="AQ44" s="185" t="s">
        <v>516</v>
      </c>
      <c r="AR44" s="31" t="s">
        <v>517</v>
      </c>
      <c r="AS44" s="31" t="s">
        <v>518</v>
      </c>
      <c r="AT44" s="31" t="s">
        <v>504</v>
      </c>
      <c r="AU44" s="35" t="s">
        <v>519</v>
      </c>
      <c r="AV44" s="29"/>
      <c r="AW44" s="29" t="s">
        <v>230</v>
      </c>
      <c r="AX44" s="29" t="s">
        <v>230</v>
      </c>
      <c r="AY44" s="29" t="s">
        <v>230</v>
      </c>
      <c r="AZ44" s="29" t="s">
        <v>230</v>
      </c>
      <c r="BA44" s="29" t="s">
        <v>230</v>
      </c>
      <c r="BB44" s="29" t="s">
        <v>230</v>
      </c>
      <c r="BC44" s="29" t="s">
        <v>230</v>
      </c>
      <c r="BD44" s="29" t="s">
        <v>230</v>
      </c>
      <c r="BE44" s="29" t="s">
        <v>230</v>
      </c>
      <c r="BF44" s="69"/>
      <c r="BG44" s="69"/>
      <c r="BH44" s="186"/>
      <c r="BI44" s="186"/>
      <c r="BJ44" s="186"/>
      <c r="BK44" s="186"/>
      <c r="BL44" s="186"/>
      <c r="BM44" s="186"/>
      <c r="BN44" s="186"/>
      <c r="BO44" s="186"/>
      <c r="BP44" s="186"/>
      <c r="BQ44" s="186"/>
      <c r="BR44" s="29">
        <v>5</v>
      </c>
      <c r="BS44" s="29">
        <v>5</v>
      </c>
      <c r="BT44" s="470"/>
      <c r="BU44" s="182" t="s">
        <v>486</v>
      </c>
      <c r="BV44" s="39" t="s">
        <v>487</v>
      </c>
    </row>
    <row r="45" spans="1:74" ht="122.45" customHeight="1">
      <c r="A45" s="21" t="s">
        <v>72</v>
      </c>
      <c r="B45" s="21" t="s">
        <v>129</v>
      </c>
      <c r="C45" s="21" t="s">
        <v>74</v>
      </c>
      <c r="D45" s="21" t="s">
        <v>277</v>
      </c>
      <c r="E45" s="21" t="s">
        <v>520</v>
      </c>
      <c r="F45" s="21" t="s">
        <v>521</v>
      </c>
      <c r="G45" s="21" t="s">
        <v>78</v>
      </c>
      <c r="H45" s="21" t="s">
        <v>132</v>
      </c>
      <c r="I45" s="21" t="s">
        <v>472</v>
      </c>
      <c r="J45" s="23">
        <v>11416661327</v>
      </c>
      <c r="K45" s="187">
        <v>11416661327</v>
      </c>
      <c r="L45" s="25">
        <v>8119330472</v>
      </c>
      <c r="M45" s="25">
        <v>2024379803</v>
      </c>
      <c r="N45" s="23">
        <v>9343712694</v>
      </c>
      <c r="O45" s="23">
        <v>0</v>
      </c>
      <c r="P45" s="44">
        <v>6823787796</v>
      </c>
      <c r="Q45" s="44"/>
      <c r="R45" s="26" t="s">
        <v>522</v>
      </c>
      <c r="S45" s="26" t="s">
        <v>523</v>
      </c>
      <c r="T45" s="47" t="s">
        <v>524</v>
      </c>
      <c r="U45" s="26" t="s">
        <v>84</v>
      </c>
      <c r="V45" s="27">
        <v>16</v>
      </c>
      <c r="W45" s="27">
        <v>16</v>
      </c>
      <c r="X45" s="188" t="s">
        <v>525</v>
      </c>
      <c r="Y45" s="28" t="s">
        <v>526</v>
      </c>
      <c r="Z45" s="29">
        <v>4</v>
      </c>
      <c r="AA45" s="30">
        <v>0</v>
      </c>
      <c r="AB45" s="29">
        <v>3</v>
      </c>
      <c r="AC45" s="29">
        <v>5</v>
      </c>
      <c r="AD45" s="189"/>
      <c r="AE45" s="189"/>
      <c r="AF45" s="189"/>
      <c r="AG45" s="189"/>
      <c r="AH45" s="190"/>
      <c r="AI45" s="191"/>
      <c r="AJ45" s="192"/>
      <c r="AK45" s="192"/>
      <c r="AL45" s="92"/>
      <c r="AM45" s="31"/>
      <c r="AN45" s="31" t="s">
        <v>527</v>
      </c>
      <c r="AO45" s="31" t="s">
        <v>528</v>
      </c>
      <c r="AP45" s="34" t="s">
        <v>529</v>
      </c>
      <c r="AQ45" s="34" t="s">
        <v>530</v>
      </c>
      <c r="AR45" s="31" t="s">
        <v>531</v>
      </c>
      <c r="AS45" s="31" t="s">
        <v>532</v>
      </c>
      <c r="AT45" s="31" t="s">
        <v>533</v>
      </c>
      <c r="AU45" s="35" t="s">
        <v>534</v>
      </c>
      <c r="AV45" s="27">
        <v>2</v>
      </c>
      <c r="AW45" s="27" t="s">
        <v>127</v>
      </c>
      <c r="AX45" s="27"/>
      <c r="AY45" s="27"/>
      <c r="AZ45" s="27"/>
      <c r="BA45" s="27"/>
      <c r="BB45" s="27"/>
      <c r="BC45" s="27"/>
      <c r="BD45" s="27">
        <v>2</v>
      </c>
      <c r="BE45" s="27"/>
      <c r="BF45" s="27">
        <f t="shared" si="14"/>
        <v>2</v>
      </c>
      <c r="BG45" s="27">
        <f t="shared" si="11"/>
        <v>0</v>
      </c>
      <c r="BH45" s="37" t="s">
        <v>535</v>
      </c>
      <c r="BI45" s="37" t="s">
        <v>536</v>
      </c>
      <c r="BJ45" s="37"/>
      <c r="BK45" s="37"/>
      <c r="BL45" s="37"/>
      <c r="BM45" s="37"/>
      <c r="BN45" s="37"/>
      <c r="BO45" s="37"/>
      <c r="BP45" s="37"/>
      <c r="BQ45" s="193" t="s">
        <v>537</v>
      </c>
      <c r="BR45" s="27">
        <f>+_xlfn.IFS(U45="Acumulado",Z45+AB45+AD45+AV45,U45="Capacidad",AV45,U45="Flujo",AV45,U45="Reducción",AV45,U45="Stock",AV45)</f>
        <v>9</v>
      </c>
      <c r="BS45" s="27">
        <f>AA45+AC45+AJ45+BG45</f>
        <v>5</v>
      </c>
      <c r="BT45" s="471"/>
      <c r="BU45" s="182" t="s">
        <v>486</v>
      </c>
      <c r="BV45" s="39" t="s">
        <v>538</v>
      </c>
    </row>
    <row r="46" spans="1:74" ht="409.6" customHeight="1">
      <c r="A46" s="21" t="s">
        <v>72</v>
      </c>
      <c r="B46" s="21" t="s">
        <v>129</v>
      </c>
      <c r="C46" s="21" t="s">
        <v>74</v>
      </c>
      <c r="D46" s="21" t="s">
        <v>277</v>
      </c>
      <c r="E46" s="21" t="s">
        <v>539</v>
      </c>
      <c r="F46" s="21" t="s">
        <v>540</v>
      </c>
      <c r="G46" s="21" t="s">
        <v>78</v>
      </c>
      <c r="H46" s="21" t="s">
        <v>541</v>
      </c>
      <c r="I46" s="21" t="s">
        <v>542</v>
      </c>
      <c r="J46" s="23">
        <v>265263138507</v>
      </c>
      <c r="K46" s="24">
        <v>264905846434</v>
      </c>
      <c r="L46" s="25">
        <v>414287057808</v>
      </c>
      <c r="M46" s="194">
        <v>405542871165</v>
      </c>
      <c r="N46" s="23">
        <v>302824039040</v>
      </c>
      <c r="O46" s="23">
        <v>274761732995.26001</v>
      </c>
      <c r="P46" s="44">
        <v>282395914593</v>
      </c>
      <c r="Q46" s="44">
        <v>201416010820</v>
      </c>
      <c r="R46" s="26" t="s">
        <v>543</v>
      </c>
      <c r="S46" s="26" t="s">
        <v>544</v>
      </c>
      <c r="T46" s="26" t="s">
        <v>545</v>
      </c>
      <c r="U46" s="26" t="s">
        <v>158</v>
      </c>
      <c r="V46" s="27">
        <v>9</v>
      </c>
      <c r="W46" s="27">
        <v>9</v>
      </c>
      <c r="X46" s="28" t="s">
        <v>546</v>
      </c>
      <c r="Y46" s="28" t="s">
        <v>547</v>
      </c>
      <c r="Z46" s="29">
        <v>9</v>
      </c>
      <c r="AA46" s="30">
        <v>9</v>
      </c>
      <c r="AB46" s="29">
        <v>9</v>
      </c>
      <c r="AC46" s="29">
        <v>9</v>
      </c>
      <c r="AD46" s="41">
        <v>9</v>
      </c>
      <c r="AE46" s="32">
        <v>9</v>
      </c>
      <c r="AF46" s="32">
        <v>9</v>
      </c>
      <c r="AG46" s="32">
        <v>9</v>
      </c>
      <c r="AH46" s="33">
        <v>9</v>
      </c>
      <c r="AI46" s="27">
        <v>9</v>
      </c>
      <c r="AJ46" s="27">
        <v>9</v>
      </c>
      <c r="AK46" s="27">
        <v>0</v>
      </c>
      <c r="AL46" s="31" t="s">
        <v>548</v>
      </c>
      <c r="AM46" s="31" t="s">
        <v>79</v>
      </c>
      <c r="AN46" s="31" t="s">
        <v>549</v>
      </c>
      <c r="AO46" s="31" t="s">
        <v>79</v>
      </c>
      <c r="AP46" s="34" t="s">
        <v>550</v>
      </c>
      <c r="AQ46" s="34" t="s">
        <v>79</v>
      </c>
      <c r="AR46" s="31" t="s">
        <v>551</v>
      </c>
      <c r="AS46" s="31" t="s">
        <v>552</v>
      </c>
      <c r="AT46" s="31" t="s">
        <v>79</v>
      </c>
      <c r="AU46" s="35" t="s">
        <v>553</v>
      </c>
      <c r="AV46" s="27">
        <v>9</v>
      </c>
      <c r="AW46" s="27" t="s">
        <v>97</v>
      </c>
      <c r="AX46" s="27">
        <v>9</v>
      </c>
      <c r="AY46" s="27">
        <v>9</v>
      </c>
      <c r="AZ46" s="27">
        <v>9</v>
      </c>
      <c r="BA46" s="27"/>
      <c r="BB46" s="27">
        <v>9</v>
      </c>
      <c r="BC46" s="27"/>
      <c r="BD46" s="27">
        <v>9</v>
      </c>
      <c r="BE46" s="27"/>
      <c r="BF46" s="27">
        <f t="shared" ref="BF46:BG47" si="15">AX46</f>
        <v>9</v>
      </c>
      <c r="BG46" s="27">
        <f t="shared" si="15"/>
        <v>9</v>
      </c>
      <c r="BH46" s="195" t="s">
        <v>554</v>
      </c>
      <c r="BI46" s="195" t="s">
        <v>79</v>
      </c>
      <c r="BJ46" s="37"/>
      <c r="BK46" s="37"/>
      <c r="BL46" s="37"/>
      <c r="BM46" s="37"/>
      <c r="BN46" s="37"/>
      <c r="BO46" s="37"/>
      <c r="BP46" s="37"/>
      <c r="BQ46" s="196" t="s">
        <v>553</v>
      </c>
      <c r="BR46" s="27">
        <v>9</v>
      </c>
      <c r="BS46" s="27">
        <v>9</v>
      </c>
      <c r="BT46" s="26" t="s">
        <v>555</v>
      </c>
      <c r="BU46" s="197" t="s">
        <v>555</v>
      </c>
      <c r="BV46" s="39" t="s">
        <v>556</v>
      </c>
    </row>
    <row r="47" spans="1:74" ht="122.45" customHeight="1">
      <c r="A47" s="21" t="s">
        <v>72</v>
      </c>
      <c r="B47" s="21" t="s">
        <v>232</v>
      </c>
      <c r="C47" s="21" t="s">
        <v>74</v>
      </c>
      <c r="D47" s="21" t="s">
        <v>75</v>
      </c>
      <c r="E47" s="21" t="s">
        <v>557</v>
      </c>
      <c r="F47" s="21" t="s">
        <v>558</v>
      </c>
      <c r="G47" s="21" t="s">
        <v>78</v>
      </c>
      <c r="H47" s="21" t="s">
        <v>79</v>
      </c>
      <c r="I47" s="22" t="s">
        <v>449</v>
      </c>
      <c r="J47" s="23">
        <v>378000000</v>
      </c>
      <c r="K47" s="24">
        <v>349950000</v>
      </c>
      <c r="L47" s="25">
        <v>320744180</v>
      </c>
      <c r="M47" s="194">
        <v>317226834</v>
      </c>
      <c r="N47" s="23">
        <v>469253784</v>
      </c>
      <c r="O47" s="23">
        <v>404617284</v>
      </c>
      <c r="P47" s="44">
        <v>931921190</v>
      </c>
      <c r="Q47" s="44">
        <v>120139811</v>
      </c>
      <c r="R47" s="26" t="s">
        <v>559</v>
      </c>
      <c r="S47" s="26" t="s">
        <v>560</v>
      </c>
      <c r="T47" s="26" t="s">
        <v>561</v>
      </c>
      <c r="U47" s="26" t="s">
        <v>158</v>
      </c>
      <c r="V47" s="80">
        <v>1</v>
      </c>
      <c r="W47" s="80">
        <v>1</v>
      </c>
      <c r="X47" s="161" t="s">
        <v>562</v>
      </c>
      <c r="Y47" s="161" t="s">
        <v>563</v>
      </c>
      <c r="Z47" s="81">
        <v>1</v>
      </c>
      <c r="AA47" s="74">
        <v>1</v>
      </c>
      <c r="AB47" s="81">
        <v>1</v>
      </c>
      <c r="AC47" s="81">
        <v>1</v>
      </c>
      <c r="AD47" s="198">
        <v>1</v>
      </c>
      <c r="AE47" s="78">
        <v>1</v>
      </c>
      <c r="AF47" s="78">
        <v>1</v>
      </c>
      <c r="AG47" s="78">
        <v>1</v>
      </c>
      <c r="AH47" s="115">
        <v>1</v>
      </c>
      <c r="AI47" s="80">
        <v>1</v>
      </c>
      <c r="AJ47" s="80">
        <v>1</v>
      </c>
      <c r="AK47" s="162">
        <v>0</v>
      </c>
      <c r="AL47" s="31" t="s">
        <v>564</v>
      </c>
      <c r="AM47" s="31" t="s">
        <v>565</v>
      </c>
      <c r="AN47" s="31" t="s">
        <v>566</v>
      </c>
      <c r="AO47" s="31" t="s">
        <v>565</v>
      </c>
      <c r="AP47" s="163" t="s">
        <v>567</v>
      </c>
      <c r="AQ47" s="163" t="s">
        <v>565</v>
      </c>
      <c r="AR47" s="164" t="s">
        <v>568</v>
      </c>
      <c r="AS47" s="164" t="s">
        <v>569</v>
      </c>
      <c r="AT47" s="164" t="s">
        <v>565</v>
      </c>
      <c r="AU47" s="164" t="s">
        <v>570</v>
      </c>
      <c r="AV47" s="80">
        <v>1</v>
      </c>
      <c r="AW47" s="27" t="s">
        <v>97</v>
      </c>
      <c r="AX47" s="166">
        <v>1</v>
      </c>
      <c r="AY47" s="166">
        <v>1</v>
      </c>
      <c r="AZ47" s="166">
        <v>1</v>
      </c>
      <c r="BA47" s="166"/>
      <c r="BB47" s="166">
        <v>1</v>
      </c>
      <c r="BC47" s="166"/>
      <c r="BD47" s="166">
        <v>1</v>
      </c>
      <c r="BE47" s="26"/>
      <c r="BF47" s="166">
        <f t="shared" si="15"/>
        <v>1</v>
      </c>
      <c r="BG47" s="166">
        <f t="shared" si="15"/>
        <v>1</v>
      </c>
      <c r="BH47" s="199" t="s">
        <v>571</v>
      </c>
      <c r="BI47" s="199" t="s">
        <v>565</v>
      </c>
      <c r="BJ47" s="199"/>
      <c r="BK47" s="199"/>
      <c r="BL47" s="199"/>
      <c r="BM47" s="199"/>
      <c r="BN47" s="199"/>
      <c r="BO47" s="199"/>
      <c r="BP47" s="199"/>
      <c r="BQ47" s="199" t="s">
        <v>572</v>
      </c>
      <c r="BR47" s="110">
        <v>1</v>
      </c>
      <c r="BS47" s="80">
        <v>1</v>
      </c>
      <c r="BT47" s="26" t="s">
        <v>573</v>
      </c>
      <c r="BU47" s="200" t="s">
        <v>573</v>
      </c>
      <c r="BV47" s="39" t="s">
        <v>574</v>
      </c>
    </row>
    <row r="48" spans="1:74" ht="141.75" customHeight="1">
      <c r="A48" s="386" t="s">
        <v>575</v>
      </c>
      <c r="B48" s="386" t="s">
        <v>576</v>
      </c>
      <c r="C48" s="386" t="s">
        <v>74</v>
      </c>
      <c r="D48" s="386" t="s">
        <v>277</v>
      </c>
      <c r="E48" s="386" t="s">
        <v>577</v>
      </c>
      <c r="F48" s="386" t="s">
        <v>578</v>
      </c>
      <c r="G48" s="386" t="s">
        <v>579</v>
      </c>
      <c r="H48" s="386" t="s">
        <v>580</v>
      </c>
      <c r="I48" s="386" t="s">
        <v>581</v>
      </c>
      <c r="J48" s="428">
        <v>27506259564</v>
      </c>
      <c r="K48" s="428">
        <v>27476054848</v>
      </c>
      <c r="L48" s="450">
        <v>86966571451</v>
      </c>
      <c r="M48" s="452">
        <v>71452091886</v>
      </c>
      <c r="N48" s="428">
        <v>47503718457.57</v>
      </c>
      <c r="O48" s="428">
        <v>32320775652</v>
      </c>
      <c r="P48" s="455">
        <v>54269523733</v>
      </c>
      <c r="Q48" s="455">
        <v>15341735099</v>
      </c>
      <c r="R48" s="387" t="s">
        <v>582</v>
      </c>
      <c r="S48" s="403" t="s">
        <v>583</v>
      </c>
      <c r="T48" s="26" t="s">
        <v>584</v>
      </c>
      <c r="U48" s="26" t="s">
        <v>263</v>
      </c>
      <c r="V48" s="27">
        <v>12822</v>
      </c>
      <c r="W48" s="27">
        <v>12822</v>
      </c>
      <c r="X48" s="28" t="s">
        <v>585</v>
      </c>
      <c r="Y48" s="28" t="s">
        <v>586</v>
      </c>
      <c r="Z48" s="29">
        <v>17822</v>
      </c>
      <c r="AA48" s="30">
        <v>5000</v>
      </c>
      <c r="AB48" s="29">
        <v>22822</v>
      </c>
      <c r="AC48" s="29">
        <v>18510</v>
      </c>
      <c r="AD48" s="41">
        <v>27822</v>
      </c>
      <c r="AE48" s="143">
        <v>4062</v>
      </c>
      <c r="AF48" s="143">
        <v>977</v>
      </c>
      <c r="AG48" s="32">
        <v>0</v>
      </c>
      <c r="AH48" s="33">
        <v>0</v>
      </c>
      <c r="AI48" s="27">
        <v>23549</v>
      </c>
      <c r="AJ48" s="27">
        <v>23549</v>
      </c>
      <c r="AK48" s="46">
        <v>4273</v>
      </c>
      <c r="AL48" s="143" t="s">
        <v>587</v>
      </c>
      <c r="AM48" s="143" t="s">
        <v>79</v>
      </c>
      <c r="AN48" s="143" t="s">
        <v>588</v>
      </c>
      <c r="AO48" s="143" t="s">
        <v>79</v>
      </c>
      <c r="AP48" s="201" t="s">
        <v>589</v>
      </c>
      <c r="AQ48" s="103" t="s">
        <v>79</v>
      </c>
      <c r="AR48" s="148" t="s">
        <v>590</v>
      </c>
      <c r="AS48" s="148" t="s">
        <v>591</v>
      </c>
      <c r="AT48" s="31" t="s">
        <v>592</v>
      </c>
      <c r="AU48" s="35" t="s">
        <v>593</v>
      </c>
      <c r="AV48" s="202">
        <v>32822</v>
      </c>
      <c r="AW48" s="149" t="s">
        <v>353</v>
      </c>
      <c r="AX48" s="128"/>
      <c r="AY48" s="128"/>
      <c r="AZ48" s="128">
        <f>3329+13911</f>
        <v>17240</v>
      </c>
      <c r="BA48" s="128"/>
      <c r="BB48" s="128">
        <f>1901-230+13911</f>
        <v>15582</v>
      </c>
      <c r="BC48" s="27"/>
      <c r="BD48" s="27"/>
      <c r="BE48" s="27"/>
      <c r="BF48" s="128">
        <f>AZ48+BB48</f>
        <v>32822</v>
      </c>
      <c r="BG48" s="149">
        <f>BA48+BC48</f>
        <v>0</v>
      </c>
      <c r="BH48" s="150" t="s">
        <v>594</v>
      </c>
      <c r="BI48" s="151" t="s">
        <v>79</v>
      </c>
      <c r="BJ48" s="37"/>
      <c r="BK48" s="37"/>
      <c r="BL48" s="37"/>
      <c r="BM48" s="37"/>
      <c r="BN48" s="37"/>
      <c r="BO48" s="37"/>
      <c r="BP48" s="37"/>
      <c r="BQ48" s="49" t="s">
        <v>595</v>
      </c>
      <c r="BR48" s="27">
        <v>32822</v>
      </c>
      <c r="BS48" s="27">
        <v>23549</v>
      </c>
      <c r="BT48" s="387" t="s">
        <v>356</v>
      </c>
      <c r="BU48" s="153" t="s">
        <v>356</v>
      </c>
      <c r="BV48" s="153" t="s">
        <v>596</v>
      </c>
    </row>
    <row r="49" spans="1:74" ht="141.75" customHeight="1">
      <c r="A49" s="411"/>
      <c r="B49" s="411"/>
      <c r="C49" s="411"/>
      <c r="D49" s="411"/>
      <c r="E49" s="411"/>
      <c r="F49" s="411"/>
      <c r="G49" s="411"/>
      <c r="H49" s="411"/>
      <c r="I49" s="411"/>
      <c r="J49" s="424"/>
      <c r="K49" s="424"/>
      <c r="L49" s="451"/>
      <c r="M49" s="453"/>
      <c r="N49" s="424"/>
      <c r="O49" s="424"/>
      <c r="P49" s="456"/>
      <c r="Q49" s="456"/>
      <c r="R49" s="402"/>
      <c r="S49" s="401"/>
      <c r="T49" s="54" t="s">
        <v>597</v>
      </c>
      <c r="U49" s="54" t="s">
        <v>263</v>
      </c>
      <c r="V49" s="46">
        <v>12822</v>
      </c>
      <c r="W49" s="46">
        <v>12822</v>
      </c>
      <c r="X49" s="46" t="s">
        <v>585</v>
      </c>
      <c r="Y49" s="46" t="s">
        <v>586</v>
      </c>
      <c r="Z49" s="55">
        <v>0</v>
      </c>
      <c r="AA49" s="56">
        <v>0</v>
      </c>
      <c r="AB49" s="55">
        <v>0</v>
      </c>
      <c r="AC49" s="55">
        <v>0</v>
      </c>
      <c r="AD49" s="46">
        <v>0</v>
      </c>
      <c r="AE49" s="46">
        <v>0</v>
      </c>
      <c r="AF49" s="46">
        <v>0</v>
      </c>
      <c r="AG49" s="57">
        <v>0</v>
      </c>
      <c r="AH49" s="57">
        <v>0</v>
      </c>
      <c r="AI49" s="46">
        <v>0</v>
      </c>
      <c r="AJ49" s="46">
        <v>0</v>
      </c>
      <c r="AK49" s="46">
        <v>4273</v>
      </c>
      <c r="AL49" s="143"/>
      <c r="AM49" s="143"/>
      <c r="AN49" s="143"/>
      <c r="AO49" s="143"/>
      <c r="AP49" s="201"/>
      <c r="AQ49" s="103"/>
      <c r="AR49" s="46" t="s">
        <v>79</v>
      </c>
      <c r="AS49" s="46" t="s">
        <v>79</v>
      </c>
      <c r="AT49" s="46" t="s">
        <v>79</v>
      </c>
      <c r="AU49" s="46" t="s">
        <v>79</v>
      </c>
      <c r="AV49" s="46">
        <f>AK49</f>
        <v>4273</v>
      </c>
      <c r="AW49" s="46" t="s">
        <v>127</v>
      </c>
      <c r="AX49" s="46"/>
      <c r="AY49" s="46"/>
      <c r="AZ49" s="46"/>
      <c r="BA49" s="46"/>
      <c r="BB49" s="46">
        <v>4273</v>
      </c>
      <c r="BC49" s="46"/>
      <c r="BD49" s="46"/>
      <c r="BE49" s="46"/>
      <c r="BF49" s="144">
        <f>AZ49+BB49</f>
        <v>4273</v>
      </c>
      <c r="BG49" s="203">
        <f>BA49+BC49</f>
        <v>0</v>
      </c>
      <c r="BH49" s="150" t="s">
        <v>594</v>
      </c>
      <c r="BI49" s="151" t="s">
        <v>79</v>
      </c>
      <c r="BJ49" s="37"/>
      <c r="BK49" s="37"/>
      <c r="BL49" s="37"/>
      <c r="BM49" s="37"/>
      <c r="BN49" s="37"/>
      <c r="BO49" s="37"/>
      <c r="BP49" s="37"/>
      <c r="BQ49" s="49" t="s">
        <v>595</v>
      </c>
      <c r="BR49" s="46"/>
      <c r="BS49" s="46">
        <f>BG49</f>
        <v>0</v>
      </c>
      <c r="BT49" s="402"/>
      <c r="BU49" s="153" t="s">
        <v>356</v>
      </c>
      <c r="BV49" s="153" t="s">
        <v>596</v>
      </c>
    </row>
    <row r="50" spans="1:74" ht="409.6" customHeight="1">
      <c r="A50" s="470"/>
      <c r="B50" s="470"/>
      <c r="C50" s="470"/>
      <c r="D50" s="470"/>
      <c r="E50" s="470"/>
      <c r="F50" s="470"/>
      <c r="G50" s="470"/>
      <c r="H50" s="470"/>
      <c r="I50" s="470"/>
      <c r="J50" s="470"/>
      <c r="K50" s="470"/>
      <c r="L50" s="470"/>
      <c r="M50" s="476"/>
      <c r="N50" s="474"/>
      <c r="O50" s="474"/>
      <c r="P50" s="475"/>
      <c r="Q50" s="475"/>
      <c r="R50" s="470"/>
      <c r="S50" s="98" t="s">
        <v>598</v>
      </c>
      <c r="T50" s="26" t="s">
        <v>599</v>
      </c>
      <c r="U50" s="26" t="s">
        <v>84</v>
      </c>
      <c r="V50" s="27">
        <v>0</v>
      </c>
      <c r="W50" s="27">
        <v>0</v>
      </c>
      <c r="X50" s="28" t="s">
        <v>600</v>
      </c>
      <c r="Y50" s="28" t="s">
        <v>601</v>
      </c>
      <c r="Z50" s="29">
        <v>20000</v>
      </c>
      <c r="AA50" s="30">
        <v>25077</v>
      </c>
      <c r="AB50" s="204">
        <v>16000</v>
      </c>
      <c r="AC50" s="204">
        <v>16804</v>
      </c>
      <c r="AD50" s="205">
        <v>16000</v>
      </c>
      <c r="AE50" s="143">
        <v>0</v>
      </c>
      <c r="AF50" s="143">
        <v>2174</v>
      </c>
      <c r="AG50" s="206">
        <v>0</v>
      </c>
      <c r="AH50" s="207">
        <v>17470</v>
      </c>
      <c r="AI50" s="27">
        <v>19644</v>
      </c>
      <c r="AJ50" s="27">
        <v>19644</v>
      </c>
      <c r="AK50" s="149">
        <v>0</v>
      </c>
      <c r="AL50" s="143" t="s">
        <v>602</v>
      </c>
      <c r="AM50" s="143" t="s">
        <v>79</v>
      </c>
      <c r="AN50" s="143" t="s">
        <v>603</v>
      </c>
      <c r="AO50" s="143" t="s">
        <v>79</v>
      </c>
      <c r="AP50" s="208" t="s">
        <v>604</v>
      </c>
      <c r="AQ50" s="209" t="s">
        <v>79</v>
      </c>
      <c r="AR50" s="148" t="s">
        <v>605</v>
      </c>
      <c r="AS50" s="148" t="s">
        <v>606</v>
      </c>
      <c r="AT50" s="31" t="s">
        <v>607</v>
      </c>
      <c r="AU50" s="35" t="s">
        <v>608</v>
      </c>
      <c r="AV50" s="210">
        <v>16000</v>
      </c>
      <c r="AW50" s="210" t="s">
        <v>353</v>
      </c>
      <c r="AX50" s="210"/>
      <c r="AY50" s="210"/>
      <c r="AZ50" s="210">
        <v>3500</v>
      </c>
      <c r="BA50" s="210"/>
      <c r="BB50" s="210"/>
      <c r="BC50" s="210"/>
      <c r="BD50" s="210">
        <v>12500</v>
      </c>
      <c r="BE50" s="210"/>
      <c r="BF50" s="211">
        <f>AX50+AZ50+BB50+BD50</f>
        <v>16000</v>
      </c>
      <c r="BG50" s="211">
        <f>AY50+BA50+BC50+BE50</f>
        <v>0</v>
      </c>
      <c r="BH50" s="150" t="s">
        <v>609</v>
      </c>
      <c r="BI50" s="151" t="s">
        <v>79</v>
      </c>
      <c r="BJ50" s="37"/>
      <c r="BK50" s="37"/>
      <c r="BL50" s="37"/>
      <c r="BM50" s="37"/>
      <c r="BN50" s="37"/>
      <c r="BO50" s="37"/>
      <c r="BP50" s="37"/>
      <c r="BQ50" s="49" t="s">
        <v>610</v>
      </c>
      <c r="BR50" s="27">
        <f>+_xlfn.IFS(U50="Acumulado",Z50+AB50+AD50+AV50,U50="Capacidad",AV50,U50="Flujo",AV50,U50="Reducción",AV50,U50="Stock",AV50)</f>
        <v>68000</v>
      </c>
      <c r="BS50" s="27">
        <f>AA50+AC50+AJ50+BG50</f>
        <v>61525</v>
      </c>
      <c r="BT50" s="470"/>
      <c r="BU50" s="153" t="s">
        <v>356</v>
      </c>
      <c r="BV50" s="153" t="s">
        <v>596</v>
      </c>
    </row>
    <row r="51" spans="1:74" ht="409.6" customHeight="1">
      <c r="A51" s="471"/>
      <c r="B51" s="471"/>
      <c r="C51" s="471"/>
      <c r="D51" s="471"/>
      <c r="E51" s="471"/>
      <c r="F51" s="471"/>
      <c r="G51" s="471"/>
      <c r="H51" s="471"/>
      <c r="I51" s="471"/>
      <c r="J51" s="471"/>
      <c r="K51" s="471"/>
      <c r="L51" s="471"/>
      <c r="M51" s="477"/>
      <c r="N51" s="472"/>
      <c r="O51" s="472"/>
      <c r="P51" s="473"/>
      <c r="Q51" s="473"/>
      <c r="R51" s="471"/>
      <c r="S51" s="26" t="s">
        <v>611</v>
      </c>
      <c r="T51" s="65" t="s">
        <v>612</v>
      </c>
      <c r="U51" s="65" t="s">
        <v>263</v>
      </c>
      <c r="V51" s="29">
        <v>1569</v>
      </c>
      <c r="W51" s="29">
        <v>1569</v>
      </c>
      <c r="X51" s="29" t="s">
        <v>613</v>
      </c>
      <c r="Y51" s="29" t="s">
        <v>614</v>
      </c>
      <c r="Z51" s="29">
        <v>2109</v>
      </c>
      <c r="AA51" s="30">
        <v>656</v>
      </c>
      <c r="AB51" s="204">
        <v>2541</v>
      </c>
      <c r="AC51" s="204">
        <v>2898</v>
      </c>
      <c r="AD51" s="204">
        <v>2973</v>
      </c>
      <c r="AE51" s="212">
        <v>0</v>
      </c>
      <c r="AF51" s="212">
        <v>0</v>
      </c>
      <c r="AG51" s="204">
        <v>0</v>
      </c>
      <c r="AH51" s="204">
        <v>839</v>
      </c>
      <c r="AI51" s="29">
        <v>839</v>
      </c>
      <c r="AJ51" s="29">
        <v>839</v>
      </c>
      <c r="AK51" s="213"/>
      <c r="AL51" s="212" t="s">
        <v>615</v>
      </c>
      <c r="AM51" s="212" t="s">
        <v>79</v>
      </c>
      <c r="AN51" s="212" t="s">
        <v>616</v>
      </c>
      <c r="AO51" s="212" t="s">
        <v>79</v>
      </c>
      <c r="AP51" s="214" t="s">
        <v>617</v>
      </c>
      <c r="AQ51" s="215" t="s">
        <v>79</v>
      </c>
      <c r="AR51" s="216" t="s">
        <v>618</v>
      </c>
      <c r="AS51" s="216" t="s">
        <v>619</v>
      </c>
      <c r="AT51" s="67" t="s">
        <v>620</v>
      </c>
      <c r="AU51" s="82" t="s">
        <v>608</v>
      </c>
      <c r="AV51" s="204"/>
      <c r="AW51" s="29" t="s">
        <v>230</v>
      </c>
      <c r="AX51" s="29" t="s">
        <v>230</v>
      </c>
      <c r="AY51" s="29" t="s">
        <v>230</v>
      </c>
      <c r="AZ51" s="29" t="s">
        <v>230</v>
      </c>
      <c r="BA51" s="29" t="s">
        <v>230</v>
      </c>
      <c r="BB51" s="29" t="s">
        <v>230</v>
      </c>
      <c r="BC51" s="29" t="s">
        <v>230</v>
      </c>
      <c r="BD51" s="29" t="s">
        <v>230</v>
      </c>
      <c r="BE51" s="29" t="s">
        <v>230</v>
      </c>
      <c r="BF51" s="204"/>
      <c r="BG51" s="204"/>
      <c r="BH51" s="83"/>
      <c r="BI51" s="83"/>
      <c r="BJ51" s="83"/>
      <c r="BK51" s="83"/>
      <c r="BL51" s="83"/>
      <c r="BM51" s="83"/>
      <c r="BN51" s="83"/>
      <c r="BO51" s="83"/>
      <c r="BP51" s="83"/>
      <c r="BQ51" s="83"/>
      <c r="BR51" s="29">
        <v>3405</v>
      </c>
      <c r="BS51" s="29">
        <v>3737</v>
      </c>
      <c r="BT51" s="471"/>
      <c r="BU51" s="153" t="s">
        <v>356</v>
      </c>
      <c r="BV51" s="153" t="s">
        <v>596</v>
      </c>
    </row>
    <row r="52" spans="1:74" ht="202.5" customHeight="1">
      <c r="A52" s="386" t="s">
        <v>72</v>
      </c>
      <c r="B52" s="386" t="s">
        <v>129</v>
      </c>
      <c r="C52" s="386" t="s">
        <v>74</v>
      </c>
      <c r="D52" s="386" t="s">
        <v>277</v>
      </c>
      <c r="E52" s="386" t="s">
        <v>621</v>
      </c>
      <c r="F52" s="386" t="s">
        <v>622</v>
      </c>
      <c r="G52" s="386" t="s">
        <v>78</v>
      </c>
      <c r="H52" s="386" t="s">
        <v>541</v>
      </c>
      <c r="I52" s="386" t="s">
        <v>542</v>
      </c>
      <c r="J52" s="399">
        <v>50481316627</v>
      </c>
      <c r="K52" s="400">
        <v>50481316623.720001</v>
      </c>
      <c r="L52" s="391">
        <v>53523800000</v>
      </c>
      <c r="M52" s="454">
        <v>52980327050</v>
      </c>
      <c r="N52" s="399">
        <v>27264544334</v>
      </c>
      <c r="O52" s="399">
        <v>27264544334</v>
      </c>
      <c r="P52" s="408">
        <v>24583830849</v>
      </c>
      <c r="Q52" s="408">
        <v>581687428.5</v>
      </c>
      <c r="R52" s="387" t="s">
        <v>623</v>
      </c>
      <c r="S52" s="26" t="s">
        <v>624</v>
      </c>
      <c r="T52" s="26" t="s">
        <v>625</v>
      </c>
      <c r="U52" s="26" t="s">
        <v>84</v>
      </c>
      <c r="V52" s="27">
        <v>3</v>
      </c>
      <c r="W52" s="27">
        <v>5</v>
      </c>
      <c r="X52" s="28" t="s">
        <v>626</v>
      </c>
      <c r="Y52" s="28" t="s">
        <v>627</v>
      </c>
      <c r="Z52" s="29">
        <v>5</v>
      </c>
      <c r="AA52" s="30">
        <v>5</v>
      </c>
      <c r="AB52" s="29">
        <v>4</v>
      </c>
      <c r="AC52" s="29">
        <v>4</v>
      </c>
      <c r="AD52" s="41">
        <v>1</v>
      </c>
      <c r="AE52" s="32">
        <v>0</v>
      </c>
      <c r="AF52" s="32">
        <v>1</v>
      </c>
      <c r="AG52" s="32">
        <v>0</v>
      </c>
      <c r="AH52" s="33">
        <v>0</v>
      </c>
      <c r="AI52" s="27">
        <v>1</v>
      </c>
      <c r="AJ52" s="27">
        <v>1</v>
      </c>
      <c r="AK52" s="27">
        <v>0</v>
      </c>
      <c r="AL52" s="31" t="s">
        <v>628</v>
      </c>
      <c r="AM52" s="31" t="s">
        <v>629</v>
      </c>
      <c r="AN52" s="31" t="s">
        <v>630</v>
      </c>
      <c r="AO52" s="31" t="s">
        <v>629</v>
      </c>
      <c r="AP52" s="34" t="s">
        <v>631</v>
      </c>
      <c r="AQ52" s="34" t="s">
        <v>79</v>
      </c>
      <c r="AR52" s="31" t="s">
        <v>632</v>
      </c>
      <c r="AS52" s="31" t="s">
        <v>633</v>
      </c>
      <c r="AT52" s="31" t="s">
        <v>79</v>
      </c>
      <c r="AU52" s="35" t="s">
        <v>634</v>
      </c>
      <c r="AV52" s="27">
        <v>1</v>
      </c>
      <c r="AW52" s="27" t="s">
        <v>127</v>
      </c>
      <c r="AX52" s="27">
        <v>1</v>
      </c>
      <c r="AY52" s="27">
        <v>1</v>
      </c>
      <c r="AZ52" s="27"/>
      <c r="BA52" s="27"/>
      <c r="BB52" s="27"/>
      <c r="BC52" s="27"/>
      <c r="BD52" s="27"/>
      <c r="BE52" s="217"/>
      <c r="BF52" s="27">
        <f t="shared" ref="BF52:BG60" si="16">AX52+AZ52+BB52+BD52</f>
        <v>1</v>
      </c>
      <c r="BG52" s="27">
        <f t="shared" si="16"/>
        <v>1</v>
      </c>
      <c r="BH52" s="195" t="s">
        <v>635</v>
      </c>
      <c r="BI52" s="195" t="s">
        <v>79</v>
      </c>
      <c r="BJ52" s="37"/>
      <c r="BK52" s="37"/>
      <c r="BL52" s="37"/>
      <c r="BM52" s="37"/>
      <c r="BN52" s="37"/>
      <c r="BO52" s="37"/>
      <c r="BP52" s="37"/>
      <c r="BQ52" s="196" t="s">
        <v>634</v>
      </c>
      <c r="BR52" s="27">
        <f>+_xlfn.IFS(U52="Acumulado",Z52+AB52+AD52+AV52,U52="Capacidad",AV52,U52="Flujo",AV52,U52="Reducción",AV52,U52="Stock",AV52)</f>
        <v>11</v>
      </c>
      <c r="BS52" s="27">
        <f>AA52+AC52+AJ52+BG52</f>
        <v>11</v>
      </c>
      <c r="BT52" s="387" t="s">
        <v>555</v>
      </c>
      <c r="BU52" s="197" t="s">
        <v>555</v>
      </c>
      <c r="BV52" s="153" t="s">
        <v>636</v>
      </c>
    </row>
    <row r="53" spans="1:74" ht="202.5" customHeight="1">
      <c r="A53" s="470"/>
      <c r="B53" s="470"/>
      <c r="C53" s="470"/>
      <c r="D53" s="470"/>
      <c r="E53" s="470"/>
      <c r="F53" s="470"/>
      <c r="G53" s="470"/>
      <c r="H53" s="470"/>
      <c r="I53" s="470"/>
      <c r="J53" s="470"/>
      <c r="K53" s="470"/>
      <c r="L53" s="470"/>
      <c r="M53" s="476"/>
      <c r="N53" s="474"/>
      <c r="O53" s="474"/>
      <c r="P53" s="475"/>
      <c r="Q53" s="475"/>
      <c r="R53" s="470"/>
      <c r="S53" s="26" t="s">
        <v>637</v>
      </c>
      <c r="T53" s="26" t="s">
        <v>638</v>
      </c>
      <c r="U53" s="26" t="s">
        <v>84</v>
      </c>
      <c r="V53" s="27">
        <v>42</v>
      </c>
      <c r="W53" s="27">
        <v>130</v>
      </c>
      <c r="X53" s="28" t="s">
        <v>639</v>
      </c>
      <c r="Y53" s="28" t="s">
        <v>640</v>
      </c>
      <c r="Z53" s="29">
        <v>130</v>
      </c>
      <c r="AA53" s="30">
        <v>130</v>
      </c>
      <c r="AB53" s="29">
        <v>170</v>
      </c>
      <c r="AC53" s="29">
        <v>170</v>
      </c>
      <c r="AD53" s="189"/>
      <c r="AE53" s="189"/>
      <c r="AF53" s="189"/>
      <c r="AG53" s="189"/>
      <c r="AH53" s="189"/>
      <c r="AI53" s="192"/>
      <c r="AJ53" s="192"/>
      <c r="AK53" s="192"/>
      <c r="AL53" s="218" t="s">
        <v>641</v>
      </c>
      <c r="AM53" s="218" t="s">
        <v>641</v>
      </c>
      <c r="AN53" s="218" t="s">
        <v>641</v>
      </c>
      <c r="AO53" s="218" t="s">
        <v>641</v>
      </c>
      <c r="AP53" s="218" t="s">
        <v>641</v>
      </c>
      <c r="AQ53" s="218" t="s">
        <v>641</v>
      </c>
      <c r="AR53" s="172" t="s">
        <v>641</v>
      </c>
      <c r="AS53" s="172" t="s">
        <v>641</v>
      </c>
      <c r="AT53" s="172" t="s">
        <v>641</v>
      </c>
      <c r="AU53" s="172" t="s">
        <v>641</v>
      </c>
      <c r="AV53" s="27">
        <v>0</v>
      </c>
      <c r="AW53" s="27" t="s">
        <v>97</v>
      </c>
      <c r="AX53" s="210"/>
      <c r="AY53" s="210"/>
      <c r="AZ53" s="210"/>
      <c r="BA53" s="210"/>
      <c r="BB53" s="210"/>
      <c r="BC53" s="210"/>
      <c r="BD53" s="210"/>
      <c r="BE53" s="128"/>
      <c r="BF53" s="27">
        <f t="shared" si="16"/>
        <v>0</v>
      </c>
      <c r="BG53" s="27">
        <f t="shared" si="16"/>
        <v>0</v>
      </c>
      <c r="BH53" s="218" t="s">
        <v>642</v>
      </c>
      <c r="BI53" s="218" t="s">
        <v>642</v>
      </c>
      <c r="BJ53" s="218"/>
      <c r="BK53" s="218"/>
      <c r="BL53" s="218"/>
      <c r="BM53" s="218"/>
      <c r="BN53" s="218"/>
      <c r="BO53" s="218"/>
      <c r="BP53" s="218"/>
      <c r="BQ53" s="218"/>
      <c r="BR53" s="27">
        <f>+_xlfn.IFS(U53="Acumulado",Z53+AB53+AD53+AV53,U53="Capacidad",AV53,U53="Flujo",AV53,U53="Reducción",AV53,U53="Stock",AV53)</f>
        <v>300</v>
      </c>
      <c r="BS53" s="27">
        <f>AA53+AC53+AJ53+BG53</f>
        <v>300</v>
      </c>
      <c r="BT53" s="470"/>
      <c r="BU53" s="197" t="s">
        <v>555</v>
      </c>
      <c r="BV53" s="153" t="s">
        <v>636</v>
      </c>
    </row>
    <row r="54" spans="1:74" ht="202.5" customHeight="1">
      <c r="A54" s="470"/>
      <c r="B54" s="470"/>
      <c r="C54" s="470"/>
      <c r="D54" s="470"/>
      <c r="E54" s="470"/>
      <c r="F54" s="470"/>
      <c r="G54" s="470"/>
      <c r="H54" s="470"/>
      <c r="I54" s="470"/>
      <c r="J54" s="470"/>
      <c r="K54" s="470"/>
      <c r="L54" s="470"/>
      <c r="M54" s="476"/>
      <c r="N54" s="474"/>
      <c r="O54" s="474"/>
      <c r="P54" s="475"/>
      <c r="Q54" s="475"/>
      <c r="R54" s="474"/>
      <c r="S54" s="63" t="s">
        <v>643</v>
      </c>
      <c r="T54" s="63" t="s">
        <v>644</v>
      </c>
      <c r="U54" s="63" t="s">
        <v>84</v>
      </c>
      <c r="V54" s="41">
        <v>0</v>
      </c>
      <c r="W54" s="41">
        <v>0</v>
      </c>
      <c r="X54" s="219" t="s">
        <v>645</v>
      </c>
      <c r="Y54" s="219" t="s">
        <v>646</v>
      </c>
      <c r="Z54" s="29"/>
      <c r="AA54" s="30"/>
      <c r="AB54" s="29">
        <v>100</v>
      </c>
      <c r="AC54" s="29">
        <v>239</v>
      </c>
      <c r="AD54" s="41">
        <v>212</v>
      </c>
      <c r="AE54" s="41">
        <v>0</v>
      </c>
      <c r="AF54" s="41">
        <v>150</v>
      </c>
      <c r="AG54" s="41">
        <v>62</v>
      </c>
      <c r="AH54" s="33">
        <v>0</v>
      </c>
      <c r="AI54" s="27">
        <v>212</v>
      </c>
      <c r="AJ54" s="41">
        <v>212</v>
      </c>
      <c r="AK54" s="27">
        <v>0</v>
      </c>
      <c r="AL54" s="69" t="s">
        <v>647</v>
      </c>
      <c r="AM54" s="69" t="s">
        <v>79</v>
      </c>
      <c r="AN54" s="69" t="s">
        <v>648</v>
      </c>
      <c r="AO54" s="69" t="s">
        <v>79</v>
      </c>
      <c r="AP54" s="185" t="s">
        <v>649</v>
      </c>
      <c r="AQ54" s="185" t="s">
        <v>79</v>
      </c>
      <c r="AR54" s="31" t="s">
        <v>650</v>
      </c>
      <c r="AS54" s="31" t="s">
        <v>651</v>
      </c>
      <c r="AT54" s="31" t="s">
        <v>79</v>
      </c>
      <c r="AU54" s="31" t="s">
        <v>652</v>
      </c>
      <c r="AV54" s="27">
        <v>100</v>
      </c>
      <c r="AW54" s="220" t="s">
        <v>127</v>
      </c>
      <c r="AX54" s="220"/>
      <c r="AY54" s="220"/>
      <c r="AZ54" s="220"/>
      <c r="BA54" s="220"/>
      <c r="BB54" s="220"/>
      <c r="BC54" s="220"/>
      <c r="BD54" s="220">
        <v>100</v>
      </c>
      <c r="BE54" s="220"/>
      <c r="BF54" s="27">
        <f>BD54</f>
        <v>100</v>
      </c>
      <c r="BG54" s="27">
        <f>BE54</f>
        <v>0</v>
      </c>
      <c r="BH54" s="36" t="s">
        <v>653</v>
      </c>
      <c r="BI54" s="36" t="s">
        <v>653</v>
      </c>
      <c r="BJ54" s="69"/>
      <c r="BK54" s="69"/>
      <c r="BL54" s="69"/>
      <c r="BM54" s="69"/>
      <c r="BN54" s="69"/>
      <c r="BO54" s="69"/>
      <c r="BP54" s="69"/>
      <c r="BQ54" s="36" t="s">
        <v>653</v>
      </c>
      <c r="BR54" s="41">
        <v>412</v>
      </c>
      <c r="BS54" s="41">
        <v>451</v>
      </c>
      <c r="BT54" s="470"/>
      <c r="BU54" s="197" t="s">
        <v>555</v>
      </c>
      <c r="BV54" s="153" t="s">
        <v>636</v>
      </c>
    </row>
    <row r="55" spans="1:74" ht="409.5" customHeight="1">
      <c r="A55" s="471"/>
      <c r="B55" s="471"/>
      <c r="C55" s="471"/>
      <c r="D55" s="471"/>
      <c r="E55" s="471"/>
      <c r="F55" s="471"/>
      <c r="G55" s="471"/>
      <c r="H55" s="471"/>
      <c r="I55" s="471"/>
      <c r="J55" s="471"/>
      <c r="K55" s="471"/>
      <c r="L55" s="471"/>
      <c r="M55" s="477"/>
      <c r="N55" s="472"/>
      <c r="O55" s="472"/>
      <c r="P55" s="473"/>
      <c r="Q55" s="473"/>
      <c r="R55" s="471"/>
      <c r="S55" s="26" t="s">
        <v>643</v>
      </c>
      <c r="T55" s="26" t="s">
        <v>654</v>
      </c>
      <c r="U55" s="26" t="s">
        <v>84</v>
      </c>
      <c r="V55" s="27">
        <v>978</v>
      </c>
      <c r="W55" s="27">
        <v>978</v>
      </c>
      <c r="X55" s="28" t="s">
        <v>655</v>
      </c>
      <c r="Y55" s="28" t="s">
        <v>656</v>
      </c>
      <c r="Z55" s="29">
        <v>932</v>
      </c>
      <c r="AA55" s="30">
        <v>1583</v>
      </c>
      <c r="AB55" s="29">
        <v>1227</v>
      </c>
      <c r="AC55" s="29">
        <v>1227</v>
      </c>
      <c r="AD55" s="41">
        <v>870</v>
      </c>
      <c r="AE55" s="32">
        <v>0</v>
      </c>
      <c r="AF55" s="32">
        <v>25</v>
      </c>
      <c r="AG55" s="32">
        <v>10</v>
      </c>
      <c r="AH55" s="33">
        <v>835</v>
      </c>
      <c r="AI55" s="27">
        <v>870</v>
      </c>
      <c r="AJ55" s="27">
        <v>870</v>
      </c>
      <c r="AK55" s="27">
        <v>0</v>
      </c>
      <c r="AL55" s="31" t="s">
        <v>657</v>
      </c>
      <c r="AM55" s="31" t="s">
        <v>79</v>
      </c>
      <c r="AN55" s="31" t="s">
        <v>658</v>
      </c>
      <c r="AO55" s="31" t="s">
        <v>79</v>
      </c>
      <c r="AP55" s="34" t="s">
        <v>659</v>
      </c>
      <c r="AQ55" s="34" t="s">
        <v>79</v>
      </c>
      <c r="AR55" s="31" t="s">
        <v>650</v>
      </c>
      <c r="AS55" s="31" t="s">
        <v>660</v>
      </c>
      <c r="AT55" s="31" t="s">
        <v>79</v>
      </c>
      <c r="AU55" s="31" t="s">
        <v>652</v>
      </c>
      <c r="AV55" s="27">
        <v>794</v>
      </c>
      <c r="AW55" s="27" t="s">
        <v>127</v>
      </c>
      <c r="AX55" s="27">
        <v>0</v>
      </c>
      <c r="AY55" s="27"/>
      <c r="AZ55" s="27">
        <v>0</v>
      </c>
      <c r="BA55" s="27"/>
      <c r="BB55" s="27">
        <v>0</v>
      </c>
      <c r="BC55" s="27"/>
      <c r="BD55" s="27">
        <v>794</v>
      </c>
      <c r="BE55" s="27"/>
      <c r="BF55" s="27">
        <f t="shared" si="16"/>
        <v>794</v>
      </c>
      <c r="BG55" s="27">
        <f t="shared" si="16"/>
        <v>0</v>
      </c>
      <c r="BH55" s="36" t="s">
        <v>661</v>
      </c>
      <c r="BI55" s="36" t="s">
        <v>79</v>
      </c>
      <c r="BJ55" s="36"/>
      <c r="BK55" s="36"/>
      <c r="BL55" s="36"/>
      <c r="BM55" s="36"/>
      <c r="BN55" s="36"/>
      <c r="BO55" s="36"/>
      <c r="BP55" s="36"/>
      <c r="BQ55" s="36" t="s">
        <v>652</v>
      </c>
      <c r="BR55" s="27">
        <f t="shared" ref="BR55:BR60" si="17">+_xlfn.IFS(U55="Acumulado",Z55+AB55+AD55+AV55,U55="Capacidad",AV55,U55="Flujo",AV55,U55="Reducción",AV55,U55="Stock",AV55)</f>
        <v>3823</v>
      </c>
      <c r="BS55" s="27">
        <f t="shared" ref="BS55:BS60" si="18">AA55+AC55+AJ55+BG55</f>
        <v>3680</v>
      </c>
      <c r="BT55" s="471"/>
      <c r="BU55" s="197" t="s">
        <v>555</v>
      </c>
      <c r="BV55" s="153" t="s">
        <v>636</v>
      </c>
    </row>
    <row r="56" spans="1:74" ht="326.45" customHeight="1">
      <c r="A56" s="386" t="s">
        <v>662</v>
      </c>
      <c r="B56" s="386" t="s">
        <v>663</v>
      </c>
      <c r="C56" s="386" t="s">
        <v>664</v>
      </c>
      <c r="D56" s="386" t="s">
        <v>665</v>
      </c>
      <c r="E56" s="386" t="s">
        <v>666</v>
      </c>
      <c r="F56" s="386" t="s">
        <v>667</v>
      </c>
      <c r="G56" s="386" t="s">
        <v>668</v>
      </c>
      <c r="H56" s="386" t="s">
        <v>79</v>
      </c>
      <c r="I56" s="386" t="s">
        <v>669</v>
      </c>
      <c r="J56" s="399">
        <v>2338549865</v>
      </c>
      <c r="K56" s="400">
        <v>1973233614.8099999</v>
      </c>
      <c r="L56" s="391">
        <v>1779880118</v>
      </c>
      <c r="M56" s="391">
        <v>1731989551</v>
      </c>
      <c r="N56" s="399">
        <v>2027553084</v>
      </c>
      <c r="O56" s="399">
        <v>1861910484.99</v>
      </c>
      <c r="P56" s="408">
        <v>3171590400</v>
      </c>
      <c r="Q56" s="408">
        <v>359149420</v>
      </c>
      <c r="R56" s="387" t="s">
        <v>670</v>
      </c>
      <c r="S56" s="26" t="s">
        <v>671</v>
      </c>
      <c r="T56" s="26" t="s">
        <v>672</v>
      </c>
      <c r="U56" s="26" t="s">
        <v>84</v>
      </c>
      <c r="V56" s="27">
        <v>1</v>
      </c>
      <c r="W56" s="27">
        <v>1</v>
      </c>
      <c r="X56" s="188" t="s">
        <v>673</v>
      </c>
      <c r="Y56" s="188" t="s">
        <v>674</v>
      </c>
      <c r="Z56" s="29">
        <v>1</v>
      </c>
      <c r="AA56" s="30">
        <v>1</v>
      </c>
      <c r="AB56" s="29">
        <v>1</v>
      </c>
      <c r="AC56" s="29">
        <v>1</v>
      </c>
      <c r="AD56" s="41">
        <v>1</v>
      </c>
      <c r="AE56" s="31">
        <v>1</v>
      </c>
      <c r="AF56" s="31">
        <v>1</v>
      </c>
      <c r="AG56" s="31">
        <v>1</v>
      </c>
      <c r="AH56" s="33">
        <v>1</v>
      </c>
      <c r="AI56" s="27">
        <v>1</v>
      </c>
      <c r="AJ56" s="27">
        <v>1</v>
      </c>
      <c r="AK56" s="27">
        <v>0</v>
      </c>
      <c r="AL56" s="92" t="s">
        <v>675</v>
      </c>
      <c r="AM56" s="31" t="s">
        <v>79</v>
      </c>
      <c r="AN56" s="31" t="s">
        <v>675</v>
      </c>
      <c r="AO56" s="31" t="s">
        <v>79</v>
      </c>
      <c r="AP56" s="92" t="s">
        <v>675</v>
      </c>
      <c r="AQ56" s="92" t="s">
        <v>79</v>
      </c>
      <c r="AR56" s="92" t="s">
        <v>676</v>
      </c>
      <c r="AS56" s="92" t="s">
        <v>677</v>
      </c>
      <c r="AT56" s="31" t="s">
        <v>79</v>
      </c>
      <c r="AU56" s="35" t="s">
        <v>678</v>
      </c>
      <c r="AV56" s="27">
        <v>1</v>
      </c>
      <c r="AW56" s="27" t="s">
        <v>127</v>
      </c>
      <c r="AX56" s="27">
        <v>1</v>
      </c>
      <c r="AY56" s="27">
        <v>1</v>
      </c>
      <c r="AZ56" s="27"/>
      <c r="BA56" s="27"/>
      <c r="BB56" s="27"/>
      <c r="BC56" s="27"/>
      <c r="BD56" s="27"/>
      <c r="BE56" s="27"/>
      <c r="BF56" s="27">
        <f t="shared" si="16"/>
        <v>1</v>
      </c>
      <c r="BG56" s="27">
        <f t="shared" si="16"/>
        <v>1</v>
      </c>
      <c r="BH56" s="221" t="s">
        <v>679</v>
      </c>
      <c r="BI56" s="221" t="s">
        <v>79</v>
      </c>
      <c r="BJ56" s="37"/>
      <c r="BK56" s="37"/>
      <c r="BL56" s="37"/>
      <c r="BM56" s="37"/>
      <c r="BN56" s="37"/>
      <c r="BO56" s="37"/>
      <c r="BP56" s="37"/>
      <c r="BQ56" s="37"/>
      <c r="BR56" s="27">
        <f t="shared" si="17"/>
        <v>4</v>
      </c>
      <c r="BS56" s="27">
        <f t="shared" si="18"/>
        <v>4</v>
      </c>
      <c r="BT56" s="459" t="s">
        <v>680</v>
      </c>
      <c r="BU56" s="222" t="s">
        <v>680</v>
      </c>
      <c r="BV56" s="39" t="s">
        <v>681</v>
      </c>
    </row>
    <row r="57" spans="1:74" ht="162" customHeight="1">
      <c r="A57" s="470"/>
      <c r="B57" s="470"/>
      <c r="C57" s="470"/>
      <c r="D57" s="470"/>
      <c r="E57" s="470"/>
      <c r="F57" s="470"/>
      <c r="G57" s="470"/>
      <c r="H57" s="470"/>
      <c r="I57" s="470"/>
      <c r="J57" s="470"/>
      <c r="K57" s="470"/>
      <c r="L57" s="470"/>
      <c r="M57" s="470"/>
      <c r="N57" s="474"/>
      <c r="O57" s="474"/>
      <c r="P57" s="475"/>
      <c r="Q57" s="475"/>
      <c r="R57" s="470"/>
      <c r="S57" s="26" t="s">
        <v>682</v>
      </c>
      <c r="T57" s="26" t="s">
        <v>683</v>
      </c>
      <c r="U57" s="26" t="s">
        <v>84</v>
      </c>
      <c r="V57" s="27">
        <v>1</v>
      </c>
      <c r="W57" s="27">
        <v>1</v>
      </c>
      <c r="X57" s="188" t="s">
        <v>684</v>
      </c>
      <c r="Y57" s="188" t="s">
        <v>685</v>
      </c>
      <c r="Z57" s="29">
        <v>1</v>
      </c>
      <c r="AA57" s="30">
        <v>1</v>
      </c>
      <c r="AB57" s="29">
        <v>1</v>
      </c>
      <c r="AC57" s="29">
        <v>1</v>
      </c>
      <c r="AD57" s="41">
        <v>1</v>
      </c>
      <c r="AE57" s="31">
        <v>1</v>
      </c>
      <c r="AF57" s="31">
        <v>1</v>
      </c>
      <c r="AG57" s="31">
        <v>1</v>
      </c>
      <c r="AH57" s="33">
        <v>1</v>
      </c>
      <c r="AI57" s="27">
        <v>1</v>
      </c>
      <c r="AJ57" s="27">
        <v>1</v>
      </c>
      <c r="AK57" s="27">
        <v>0</v>
      </c>
      <c r="AL57" s="31" t="s">
        <v>676</v>
      </c>
      <c r="AM57" s="31" t="s">
        <v>79</v>
      </c>
      <c r="AN57" s="31" t="s">
        <v>676</v>
      </c>
      <c r="AO57" s="31" t="s">
        <v>79</v>
      </c>
      <c r="AP57" s="92" t="s">
        <v>676</v>
      </c>
      <c r="AQ57" s="92" t="s">
        <v>79</v>
      </c>
      <c r="AR57" s="92" t="s">
        <v>676</v>
      </c>
      <c r="AS57" s="92" t="s">
        <v>686</v>
      </c>
      <c r="AT57" s="31" t="s">
        <v>79</v>
      </c>
      <c r="AU57" s="35" t="s">
        <v>687</v>
      </c>
      <c r="AV57" s="27">
        <v>1</v>
      </c>
      <c r="AW57" s="27" t="s">
        <v>127</v>
      </c>
      <c r="AX57" s="27">
        <v>1</v>
      </c>
      <c r="AY57" s="27">
        <v>1</v>
      </c>
      <c r="AZ57" s="27"/>
      <c r="BA57" s="27"/>
      <c r="BB57" s="27"/>
      <c r="BC57" s="27"/>
      <c r="BD57" s="27"/>
      <c r="BE57" s="217"/>
      <c r="BF57" s="27">
        <f t="shared" si="16"/>
        <v>1</v>
      </c>
      <c r="BG57" s="27">
        <f t="shared" si="16"/>
        <v>1</v>
      </c>
      <c r="BH57" s="221" t="s">
        <v>688</v>
      </c>
      <c r="BI57" s="221" t="s">
        <v>79</v>
      </c>
      <c r="BJ57" s="37"/>
      <c r="BK57" s="37"/>
      <c r="BL57" s="37"/>
      <c r="BM57" s="37"/>
      <c r="BN57" s="37"/>
      <c r="BO57" s="37"/>
      <c r="BP57" s="37"/>
      <c r="BQ57" s="37"/>
      <c r="BR57" s="27">
        <f t="shared" si="17"/>
        <v>4</v>
      </c>
      <c r="BS57" s="27">
        <f t="shared" si="18"/>
        <v>4</v>
      </c>
      <c r="BT57" s="470"/>
      <c r="BU57" s="222" t="s">
        <v>680</v>
      </c>
      <c r="BV57" s="39" t="s">
        <v>681</v>
      </c>
    </row>
    <row r="58" spans="1:74" ht="101.25" customHeight="1">
      <c r="A58" s="470"/>
      <c r="B58" s="470"/>
      <c r="C58" s="470"/>
      <c r="D58" s="470"/>
      <c r="E58" s="470"/>
      <c r="F58" s="470"/>
      <c r="G58" s="470"/>
      <c r="H58" s="470"/>
      <c r="I58" s="470"/>
      <c r="J58" s="470"/>
      <c r="K58" s="470"/>
      <c r="L58" s="470"/>
      <c r="M58" s="470"/>
      <c r="N58" s="474"/>
      <c r="O58" s="474"/>
      <c r="P58" s="475"/>
      <c r="Q58" s="475"/>
      <c r="R58" s="470"/>
      <c r="S58" s="26" t="s">
        <v>689</v>
      </c>
      <c r="T58" s="26" t="s">
        <v>690</v>
      </c>
      <c r="U58" s="26" t="s">
        <v>84</v>
      </c>
      <c r="V58" s="27">
        <v>1</v>
      </c>
      <c r="W58" s="27">
        <v>1</v>
      </c>
      <c r="X58" s="188" t="s">
        <v>691</v>
      </c>
      <c r="Y58" s="188" t="s">
        <v>692</v>
      </c>
      <c r="Z58" s="29">
        <v>1</v>
      </c>
      <c r="AA58" s="30">
        <v>1</v>
      </c>
      <c r="AB58" s="29">
        <v>1</v>
      </c>
      <c r="AC58" s="29">
        <v>1</v>
      </c>
      <c r="AD58" s="41">
        <v>1</v>
      </c>
      <c r="AE58" s="31">
        <v>1</v>
      </c>
      <c r="AF58" s="31">
        <v>1</v>
      </c>
      <c r="AG58" s="31">
        <v>1</v>
      </c>
      <c r="AH58" s="33">
        <v>1</v>
      </c>
      <c r="AI58" s="27">
        <v>1</v>
      </c>
      <c r="AJ58" s="27">
        <v>1</v>
      </c>
      <c r="AK58" s="27">
        <v>0</v>
      </c>
      <c r="AL58" s="31" t="s">
        <v>693</v>
      </c>
      <c r="AM58" s="31" t="s">
        <v>79</v>
      </c>
      <c r="AN58" s="31" t="s">
        <v>694</v>
      </c>
      <c r="AO58" s="31" t="s">
        <v>79</v>
      </c>
      <c r="AP58" s="92" t="s">
        <v>694</v>
      </c>
      <c r="AQ58" s="92" t="s">
        <v>79</v>
      </c>
      <c r="AR58" s="92" t="s">
        <v>676</v>
      </c>
      <c r="AS58" s="92" t="s">
        <v>686</v>
      </c>
      <c r="AT58" s="31" t="s">
        <v>225</v>
      </c>
      <c r="AU58" s="35" t="s">
        <v>695</v>
      </c>
      <c r="AV58" s="27">
        <v>1</v>
      </c>
      <c r="AW58" s="27" t="s">
        <v>127</v>
      </c>
      <c r="AX58" s="27">
        <v>1</v>
      </c>
      <c r="AY58" s="27">
        <v>1</v>
      </c>
      <c r="AZ58" s="27"/>
      <c r="BA58" s="27"/>
      <c r="BB58" s="27"/>
      <c r="BC58" s="27"/>
      <c r="BD58" s="27"/>
      <c r="BE58" s="217"/>
      <c r="BF58" s="27">
        <f t="shared" si="16"/>
        <v>1</v>
      </c>
      <c r="BG58" s="27">
        <f t="shared" si="16"/>
        <v>1</v>
      </c>
      <c r="BH58" s="221" t="s">
        <v>696</v>
      </c>
      <c r="BI58" s="221" t="s">
        <v>79</v>
      </c>
      <c r="BJ58" s="37"/>
      <c r="BK58" s="37"/>
      <c r="BL58" s="37"/>
      <c r="BM58" s="37"/>
      <c r="BN58" s="37"/>
      <c r="BO58" s="37"/>
      <c r="BP58" s="37"/>
      <c r="BQ58" s="37"/>
      <c r="BR58" s="27">
        <f t="shared" si="17"/>
        <v>4</v>
      </c>
      <c r="BS58" s="27">
        <f t="shared" si="18"/>
        <v>4</v>
      </c>
      <c r="BT58" s="470"/>
      <c r="BU58" s="222" t="s">
        <v>680</v>
      </c>
      <c r="BV58" s="39" t="s">
        <v>681</v>
      </c>
    </row>
    <row r="59" spans="1:74" ht="121.5" customHeight="1">
      <c r="A59" s="470"/>
      <c r="B59" s="470"/>
      <c r="C59" s="470"/>
      <c r="D59" s="470"/>
      <c r="E59" s="470"/>
      <c r="F59" s="470"/>
      <c r="G59" s="470"/>
      <c r="H59" s="470"/>
      <c r="I59" s="470"/>
      <c r="J59" s="470"/>
      <c r="K59" s="470"/>
      <c r="L59" s="470"/>
      <c r="M59" s="470"/>
      <c r="N59" s="474"/>
      <c r="O59" s="474"/>
      <c r="P59" s="475"/>
      <c r="Q59" s="475"/>
      <c r="R59" s="470"/>
      <c r="S59" s="26" t="s">
        <v>697</v>
      </c>
      <c r="T59" s="26" t="s">
        <v>698</v>
      </c>
      <c r="U59" s="26" t="s">
        <v>84</v>
      </c>
      <c r="V59" s="27">
        <v>1</v>
      </c>
      <c r="W59" s="27">
        <v>1</v>
      </c>
      <c r="X59" s="188" t="s">
        <v>699</v>
      </c>
      <c r="Y59" s="188" t="s">
        <v>700</v>
      </c>
      <c r="Z59" s="29">
        <v>1</v>
      </c>
      <c r="AA59" s="30">
        <v>1</v>
      </c>
      <c r="AB59" s="29">
        <v>1</v>
      </c>
      <c r="AC59" s="29">
        <v>1</v>
      </c>
      <c r="AD59" s="41">
        <v>1</v>
      </c>
      <c r="AE59" s="31">
        <v>1</v>
      </c>
      <c r="AF59" s="31">
        <v>1</v>
      </c>
      <c r="AG59" s="31">
        <v>1</v>
      </c>
      <c r="AH59" s="33">
        <v>1</v>
      </c>
      <c r="AI59" s="27">
        <v>1</v>
      </c>
      <c r="AJ59" s="27">
        <v>1</v>
      </c>
      <c r="AK59" s="27">
        <v>0</v>
      </c>
      <c r="AL59" s="31" t="s">
        <v>701</v>
      </c>
      <c r="AM59" s="31" t="s">
        <v>79</v>
      </c>
      <c r="AN59" s="31" t="s">
        <v>701</v>
      </c>
      <c r="AO59" s="31" t="s">
        <v>79</v>
      </c>
      <c r="AP59" s="92" t="s">
        <v>701</v>
      </c>
      <c r="AQ59" s="92" t="s">
        <v>79</v>
      </c>
      <c r="AR59" s="92" t="s">
        <v>676</v>
      </c>
      <c r="AS59" s="92" t="s">
        <v>686</v>
      </c>
      <c r="AT59" s="31" t="s">
        <v>225</v>
      </c>
      <c r="AU59" s="35" t="s">
        <v>702</v>
      </c>
      <c r="AV59" s="27">
        <v>1</v>
      </c>
      <c r="AW59" s="27" t="s">
        <v>127</v>
      </c>
      <c r="AX59" s="27">
        <v>1</v>
      </c>
      <c r="AY59" s="27">
        <v>1</v>
      </c>
      <c r="AZ59" s="27"/>
      <c r="BA59" s="27"/>
      <c r="BB59" s="27"/>
      <c r="BC59" s="27"/>
      <c r="BD59" s="27"/>
      <c r="BE59" s="217"/>
      <c r="BF59" s="27">
        <f t="shared" si="16"/>
        <v>1</v>
      </c>
      <c r="BG59" s="27">
        <f t="shared" si="16"/>
        <v>1</v>
      </c>
      <c r="BH59" s="221" t="s">
        <v>703</v>
      </c>
      <c r="BI59" s="221" t="s">
        <v>79</v>
      </c>
      <c r="BJ59" s="37"/>
      <c r="BK59" s="37"/>
      <c r="BL59" s="37"/>
      <c r="BM59" s="37"/>
      <c r="BN59" s="37"/>
      <c r="BO59" s="37"/>
      <c r="BP59" s="37"/>
      <c r="BQ59" s="37"/>
      <c r="BR59" s="27">
        <f t="shared" si="17"/>
        <v>4</v>
      </c>
      <c r="BS59" s="27">
        <f t="shared" si="18"/>
        <v>4</v>
      </c>
      <c r="BT59" s="470"/>
      <c r="BU59" s="222" t="s">
        <v>680</v>
      </c>
      <c r="BV59" s="39" t="s">
        <v>681</v>
      </c>
    </row>
    <row r="60" spans="1:74" ht="141.75" customHeight="1">
      <c r="A60" s="470"/>
      <c r="B60" s="470"/>
      <c r="C60" s="470"/>
      <c r="D60" s="470"/>
      <c r="E60" s="470"/>
      <c r="F60" s="470"/>
      <c r="G60" s="470"/>
      <c r="H60" s="470"/>
      <c r="I60" s="470"/>
      <c r="J60" s="470"/>
      <c r="K60" s="470"/>
      <c r="L60" s="470"/>
      <c r="M60" s="470"/>
      <c r="N60" s="474"/>
      <c r="O60" s="474"/>
      <c r="P60" s="475"/>
      <c r="Q60" s="475"/>
      <c r="R60" s="470"/>
      <c r="S60" s="26" t="s">
        <v>704</v>
      </c>
      <c r="T60" s="26" t="s">
        <v>705</v>
      </c>
      <c r="U60" s="26" t="s">
        <v>84</v>
      </c>
      <c r="V60" s="27">
        <v>1</v>
      </c>
      <c r="W60" s="27">
        <v>1</v>
      </c>
      <c r="X60" s="188" t="s">
        <v>706</v>
      </c>
      <c r="Y60" s="28" t="s">
        <v>707</v>
      </c>
      <c r="Z60" s="29">
        <v>1</v>
      </c>
      <c r="AA60" s="30">
        <v>1</v>
      </c>
      <c r="AB60" s="29">
        <v>1</v>
      </c>
      <c r="AC60" s="29">
        <v>1</v>
      </c>
      <c r="AD60" s="41">
        <v>1</v>
      </c>
      <c r="AE60" s="31">
        <v>1</v>
      </c>
      <c r="AF60" s="31">
        <v>1</v>
      </c>
      <c r="AG60" s="31">
        <v>1</v>
      </c>
      <c r="AH60" s="33">
        <v>1</v>
      </c>
      <c r="AI60" s="27">
        <v>1</v>
      </c>
      <c r="AJ60" s="27">
        <v>1</v>
      </c>
      <c r="AK60" s="27">
        <v>0</v>
      </c>
      <c r="AL60" s="31" t="s">
        <v>708</v>
      </c>
      <c r="AM60" s="31" t="s">
        <v>79</v>
      </c>
      <c r="AN60" s="31" t="s">
        <v>708</v>
      </c>
      <c r="AO60" s="31" t="s">
        <v>79</v>
      </c>
      <c r="AP60" s="92" t="s">
        <v>708</v>
      </c>
      <c r="AQ60" s="92" t="s">
        <v>79</v>
      </c>
      <c r="AR60" s="92" t="s">
        <v>676</v>
      </c>
      <c r="AS60" s="92" t="s">
        <v>686</v>
      </c>
      <c r="AT60" s="31" t="s">
        <v>225</v>
      </c>
      <c r="AU60" s="35" t="s">
        <v>709</v>
      </c>
      <c r="AV60" s="27">
        <v>1</v>
      </c>
      <c r="AW60" s="27" t="s">
        <v>127</v>
      </c>
      <c r="AX60" s="27">
        <v>1</v>
      </c>
      <c r="AY60" s="27">
        <v>1</v>
      </c>
      <c r="AZ60" s="27"/>
      <c r="BA60" s="27"/>
      <c r="BB60" s="27"/>
      <c r="BC60" s="27"/>
      <c r="BD60" s="27"/>
      <c r="BE60" s="217"/>
      <c r="BF60" s="27">
        <f t="shared" si="16"/>
        <v>1</v>
      </c>
      <c r="BG60" s="27">
        <f t="shared" si="16"/>
        <v>1</v>
      </c>
      <c r="BH60" s="221" t="s">
        <v>710</v>
      </c>
      <c r="BI60" s="221" t="s">
        <v>79</v>
      </c>
      <c r="BJ60" s="37"/>
      <c r="BK60" s="37"/>
      <c r="BL60" s="37"/>
      <c r="BM60" s="37"/>
      <c r="BN60" s="37"/>
      <c r="BO60" s="37"/>
      <c r="BP60" s="37"/>
      <c r="BQ60" s="37"/>
      <c r="BR60" s="27">
        <f t="shared" si="17"/>
        <v>4</v>
      </c>
      <c r="BS60" s="27">
        <f t="shared" si="18"/>
        <v>4</v>
      </c>
      <c r="BT60" s="470"/>
      <c r="BU60" s="222" t="s">
        <v>680</v>
      </c>
      <c r="BV60" s="39" t="s">
        <v>681</v>
      </c>
    </row>
    <row r="61" spans="1:74" ht="81" customHeight="1">
      <c r="A61" s="470"/>
      <c r="B61" s="470"/>
      <c r="C61" s="470"/>
      <c r="D61" s="470"/>
      <c r="E61" s="470"/>
      <c r="F61" s="470"/>
      <c r="G61" s="470"/>
      <c r="H61" s="470"/>
      <c r="I61" s="470"/>
      <c r="J61" s="470"/>
      <c r="K61" s="470"/>
      <c r="L61" s="470"/>
      <c r="M61" s="470"/>
      <c r="N61" s="474"/>
      <c r="O61" s="474"/>
      <c r="P61" s="475"/>
      <c r="Q61" s="475"/>
      <c r="R61" s="470"/>
      <c r="S61" s="26" t="s">
        <v>711</v>
      </c>
      <c r="T61" s="26" t="s">
        <v>712</v>
      </c>
      <c r="U61" s="26" t="s">
        <v>158</v>
      </c>
      <c r="V61" s="162">
        <v>1</v>
      </c>
      <c r="W61" s="162">
        <v>1</v>
      </c>
      <c r="X61" s="223" t="s">
        <v>713</v>
      </c>
      <c r="Y61" s="223" t="s">
        <v>714</v>
      </c>
      <c r="Z61" s="224">
        <v>1</v>
      </c>
      <c r="AA61" s="74">
        <v>1</v>
      </c>
      <c r="AB61" s="224">
        <v>1</v>
      </c>
      <c r="AC61" s="224">
        <v>1</v>
      </c>
      <c r="AD61" s="225">
        <v>1</v>
      </c>
      <c r="AE61" s="226">
        <v>1</v>
      </c>
      <c r="AF61" s="226">
        <v>0.5</v>
      </c>
      <c r="AG61" s="226">
        <v>0.5</v>
      </c>
      <c r="AH61" s="115">
        <v>1</v>
      </c>
      <c r="AI61" s="80">
        <v>1</v>
      </c>
      <c r="AJ61" s="80">
        <v>1</v>
      </c>
      <c r="AK61" s="27">
        <v>0</v>
      </c>
      <c r="AL61" s="92" t="s">
        <v>715</v>
      </c>
      <c r="AM61" s="31" t="s">
        <v>79</v>
      </c>
      <c r="AN61" s="31" t="s">
        <v>716</v>
      </c>
      <c r="AO61" s="31" t="s">
        <v>79</v>
      </c>
      <c r="AP61" s="31" t="s">
        <v>717</v>
      </c>
      <c r="AQ61" s="92"/>
      <c r="AR61" s="227" t="s">
        <v>718</v>
      </c>
      <c r="AS61" s="227" t="s">
        <v>719</v>
      </c>
      <c r="AT61" s="119" t="s">
        <v>225</v>
      </c>
      <c r="AU61" s="119" t="s">
        <v>720</v>
      </c>
      <c r="AV61" s="162">
        <v>1</v>
      </c>
      <c r="AW61" s="27" t="s">
        <v>97</v>
      </c>
      <c r="AX61" s="162">
        <v>1</v>
      </c>
      <c r="AY61" s="162">
        <v>1</v>
      </c>
      <c r="AZ61" s="162">
        <v>1</v>
      </c>
      <c r="BA61" s="162"/>
      <c r="BB61" s="162">
        <v>1</v>
      </c>
      <c r="BC61" s="162"/>
      <c r="BD61" s="162">
        <v>1</v>
      </c>
      <c r="BE61" s="80"/>
      <c r="BF61" s="166">
        <f t="shared" ref="BF61:BG64" si="19">AX61</f>
        <v>1</v>
      </c>
      <c r="BG61" s="166">
        <f t="shared" si="19"/>
        <v>1</v>
      </c>
      <c r="BH61" s="221" t="s">
        <v>721</v>
      </c>
      <c r="BI61" s="221" t="s">
        <v>79</v>
      </c>
      <c r="BJ61" s="228"/>
      <c r="BK61" s="228"/>
      <c r="BL61" s="228"/>
      <c r="BM61" s="228"/>
      <c r="BN61" s="228"/>
      <c r="BO61" s="228"/>
      <c r="BP61" s="228"/>
      <c r="BQ61" s="228"/>
      <c r="BR61" s="80">
        <v>1</v>
      </c>
      <c r="BS61" s="80">
        <v>1</v>
      </c>
      <c r="BT61" s="470"/>
      <c r="BU61" s="222" t="s">
        <v>680</v>
      </c>
      <c r="BV61" s="39" t="s">
        <v>681</v>
      </c>
    </row>
    <row r="62" spans="1:74" ht="141.75" customHeight="1">
      <c r="A62" s="470"/>
      <c r="B62" s="470"/>
      <c r="C62" s="470"/>
      <c r="D62" s="470"/>
      <c r="E62" s="470"/>
      <c r="F62" s="470"/>
      <c r="G62" s="470"/>
      <c r="H62" s="470"/>
      <c r="I62" s="470"/>
      <c r="J62" s="470"/>
      <c r="K62" s="470"/>
      <c r="L62" s="470"/>
      <c r="M62" s="470"/>
      <c r="N62" s="474"/>
      <c r="O62" s="474"/>
      <c r="P62" s="475"/>
      <c r="Q62" s="475"/>
      <c r="R62" s="470"/>
      <c r="S62" s="26" t="s">
        <v>722</v>
      </c>
      <c r="T62" s="26" t="s">
        <v>723</v>
      </c>
      <c r="U62" s="26" t="s">
        <v>158</v>
      </c>
      <c r="V62" s="162">
        <v>1</v>
      </c>
      <c r="W62" s="162">
        <v>1</v>
      </c>
      <c r="X62" s="188" t="s">
        <v>724</v>
      </c>
      <c r="Y62" s="188" t="s">
        <v>725</v>
      </c>
      <c r="Z62" s="224">
        <v>1</v>
      </c>
      <c r="AA62" s="74">
        <v>1</v>
      </c>
      <c r="AB62" s="224">
        <v>1</v>
      </c>
      <c r="AC62" s="224">
        <v>1</v>
      </c>
      <c r="AD62" s="225">
        <v>1</v>
      </c>
      <c r="AE62" s="226">
        <v>1</v>
      </c>
      <c r="AF62" s="226">
        <v>0.5</v>
      </c>
      <c r="AG62" s="226">
        <v>0.5</v>
      </c>
      <c r="AH62" s="115">
        <v>1</v>
      </c>
      <c r="AI62" s="80">
        <v>1</v>
      </c>
      <c r="AJ62" s="80">
        <v>1</v>
      </c>
      <c r="AK62" s="27">
        <v>0</v>
      </c>
      <c r="AL62" s="92" t="s">
        <v>726</v>
      </c>
      <c r="AM62" s="31" t="s">
        <v>79</v>
      </c>
      <c r="AN62" s="31" t="s">
        <v>727</v>
      </c>
      <c r="AO62" s="31" t="s">
        <v>79</v>
      </c>
      <c r="AP62" s="229" t="s">
        <v>728</v>
      </c>
      <c r="AQ62" s="229"/>
      <c r="AR62" s="229" t="s">
        <v>729</v>
      </c>
      <c r="AS62" s="227" t="s">
        <v>730</v>
      </c>
      <c r="AT62" s="119" t="s">
        <v>225</v>
      </c>
      <c r="AU62" s="119" t="s">
        <v>225</v>
      </c>
      <c r="AV62" s="162">
        <v>1</v>
      </c>
      <c r="AW62" s="27" t="s">
        <v>97</v>
      </c>
      <c r="AX62" s="162">
        <v>1</v>
      </c>
      <c r="AY62" s="162">
        <v>1</v>
      </c>
      <c r="AZ62" s="162">
        <v>1</v>
      </c>
      <c r="BA62" s="162"/>
      <c r="BB62" s="162">
        <v>1</v>
      </c>
      <c r="BC62" s="162"/>
      <c r="BD62" s="162">
        <v>1</v>
      </c>
      <c r="BE62" s="230"/>
      <c r="BF62" s="166">
        <f t="shared" si="19"/>
        <v>1</v>
      </c>
      <c r="BG62" s="166">
        <f t="shared" si="19"/>
        <v>1</v>
      </c>
      <c r="BH62" s="221" t="s">
        <v>731</v>
      </c>
      <c r="BI62" s="221" t="s">
        <v>79</v>
      </c>
      <c r="BJ62" s="228"/>
      <c r="BK62" s="228"/>
      <c r="BL62" s="228"/>
      <c r="BM62" s="228"/>
      <c r="BN62" s="228"/>
      <c r="BO62" s="228"/>
      <c r="BP62" s="228"/>
      <c r="BQ62" s="228"/>
      <c r="BR62" s="80">
        <v>1</v>
      </c>
      <c r="BS62" s="80">
        <v>1</v>
      </c>
      <c r="BT62" s="470"/>
      <c r="BU62" s="222" t="s">
        <v>680</v>
      </c>
      <c r="BV62" s="39" t="s">
        <v>681</v>
      </c>
    </row>
    <row r="63" spans="1:74" ht="96.75" customHeight="1">
      <c r="A63" s="470"/>
      <c r="B63" s="470"/>
      <c r="C63" s="470"/>
      <c r="D63" s="470"/>
      <c r="E63" s="470"/>
      <c r="F63" s="470"/>
      <c r="G63" s="470"/>
      <c r="H63" s="470"/>
      <c r="I63" s="470"/>
      <c r="J63" s="470"/>
      <c r="K63" s="470"/>
      <c r="L63" s="470"/>
      <c r="M63" s="470"/>
      <c r="N63" s="474"/>
      <c r="O63" s="474"/>
      <c r="P63" s="475"/>
      <c r="Q63" s="475"/>
      <c r="R63" s="470"/>
      <c r="S63" s="387" t="s">
        <v>666</v>
      </c>
      <c r="T63" s="26" t="s">
        <v>732</v>
      </c>
      <c r="U63" s="26" t="s">
        <v>158</v>
      </c>
      <c r="V63" s="27">
        <v>0</v>
      </c>
      <c r="W63" s="27"/>
      <c r="X63" s="188" t="s">
        <v>733</v>
      </c>
      <c r="Y63" s="188" t="s">
        <v>734</v>
      </c>
      <c r="Z63" s="29"/>
      <c r="AA63" s="231"/>
      <c r="AB63" s="81">
        <v>1</v>
      </c>
      <c r="AC63" s="81">
        <v>1</v>
      </c>
      <c r="AD63" s="198">
        <v>1</v>
      </c>
      <c r="AE63" s="119">
        <v>1</v>
      </c>
      <c r="AF63" s="119">
        <v>0.5</v>
      </c>
      <c r="AG63" s="119">
        <v>0.5</v>
      </c>
      <c r="AH63" s="232">
        <v>1</v>
      </c>
      <c r="AI63" s="80">
        <v>1</v>
      </c>
      <c r="AJ63" s="80">
        <v>1</v>
      </c>
      <c r="AK63" s="27">
        <v>0</v>
      </c>
      <c r="AL63" s="31" t="s">
        <v>735</v>
      </c>
      <c r="AM63" s="31" t="s">
        <v>79</v>
      </c>
      <c r="AN63" s="31" t="s">
        <v>736</v>
      </c>
      <c r="AO63" s="31" t="s">
        <v>79</v>
      </c>
      <c r="AP63" s="233" t="s">
        <v>737</v>
      </c>
      <c r="AQ63" s="233"/>
      <c r="AR63" s="233" t="s">
        <v>737</v>
      </c>
      <c r="AS63" s="234" t="s">
        <v>738</v>
      </c>
      <c r="AT63" s="119" t="s">
        <v>225</v>
      </c>
      <c r="AU63" s="35" t="s">
        <v>739</v>
      </c>
      <c r="AV63" s="27">
        <v>1</v>
      </c>
      <c r="AW63" s="27" t="s">
        <v>97</v>
      </c>
      <c r="AX63" s="162">
        <v>1</v>
      </c>
      <c r="AY63" s="162">
        <v>1</v>
      </c>
      <c r="AZ63" s="162">
        <v>1</v>
      </c>
      <c r="BA63" s="162"/>
      <c r="BB63" s="162">
        <v>1</v>
      </c>
      <c r="BC63" s="162"/>
      <c r="BD63" s="162">
        <v>1</v>
      </c>
      <c r="BE63" s="235"/>
      <c r="BF63" s="27">
        <f t="shared" si="19"/>
        <v>1</v>
      </c>
      <c r="BG63" s="27">
        <f t="shared" si="19"/>
        <v>1</v>
      </c>
      <c r="BH63" s="221" t="s">
        <v>740</v>
      </c>
      <c r="BI63" s="221" t="s">
        <v>79</v>
      </c>
      <c r="BJ63" s="37"/>
      <c r="BK63" s="37"/>
      <c r="BL63" s="37"/>
      <c r="BM63" s="37"/>
      <c r="BN63" s="37"/>
      <c r="BO63" s="37"/>
      <c r="BP63" s="37"/>
      <c r="BQ63" s="37"/>
      <c r="BR63" s="80">
        <v>1</v>
      </c>
      <c r="BS63" s="80">
        <v>1</v>
      </c>
      <c r="BT63" s="470"/>
      <c r="BU63" s="222" t="s">
        <v>680</v>
      </c>
      <c r="BV63" s="39" t="s">
        <v>681</v>
      </c>
    </row>
    <row r="64" spans="1:74" ht="155.44999999999999" customHeight="1">
      <c r="A64" s="470"/>
      <c r="B64" s="470"/>
      <c r="C64" s="470"/>
      <c r="D64" s="470"/>
      <c r="E64" s="470"/>
      <c r="F64" s="470"/>
      <c r="G64" s="470"/>
      <c r="H64" s="470"/>
      <c r="I64" s="470"/>
      <c r="J64" s="470"/>
      <c r="K64" s="470"/>
      <c r="L64" s="470"/>
      <c r="M64" s="470"/>
      <c r="N64" s="474"/>
      <c r="O64" s="474"/>
      <c r="P64" s="475"/>
      <c r="Q64" s="475"/>
      <c r="R64" s="470"/>
      <c r="S64" s="471"/>
      <c r="T64" s="26" t="s">
        <v>741</v>
      </c>
      <c r="U64" s="26" t="s">
        <v>158</v>
      </c>
      <c r="V64" s="27">
        <v>0</v>
      </c>
      <c r="W64" s="27"/>
      <c r="X64" s="223" t="s">
        <v>724</v>
      </c>
      <c r="Y64" s="223" t="s">
        <v>742</v>
      </c>
      <c r="Z64" s="29"/>
      <c r="AA64" s="231"/>
      <c r="AB64" s="81">
        <v>1</v>
      </c>
      <c r="AC64" s="81">
        <v>1</v>
      </c>
      <c r="AD64" s="198">
        <v>1</v>
      </c>
      <c r="AE64" s="236"/>
      <c r="AF64" s="236">
        <v>0.5</v>
      </c>
      <c r="AG64" s="236">
        <v>0.5</v>
      </c>
      <c r="AH64" s="232">
        <v>1</v>
      </c>
      <c r="AI64" s="80">
        <v>1</v>
      </c>
      <c r="AJ64" s="80">
        <v>1</v>
      </c>
      <c r="AK64" s="27">
        <v>0</v>
      </c>
      <c r="AL64" s="237" t="s">
        <v>743</v>
      </c>
      <c r="AM64" s="237" t="s">
        <v>743</v>
      </c>
      <c r="AN64" s="237" t="s">
        <v>743</v>
      </c>
      <c r="AO64" s="237" t="s">
        <v>743</v>
      </c>
      <c r="AP64" s="31" t="s">
        <v>744</v>
      </c>
      <c r="AQ64" s="31"/>
      <c r="AR64" s="229" t="s">
        <v>729</v>
      </c>
      <c r="AS64" s="227" t="s">
        <v>730</v>
      </c>
      <c r="AT64" s="238" t="s">
        <v>225</v>
      </c>
      <c r="AU64" s="238" t="s">
        <v>225</v>
      </c>
      <c r="AV64" s="27">
        <v>1</v>
      </c>
      <c r="AW64" s="27" t="s">
        <v>97</v>
      </c>
      <c r="AX64" s="162">
        <v>1</v>
      </c>
      <c r="AY64" s="162">
        <v>1</v>
      </c>
      <c r="AZ64" s="162">
        <v>1</v>
      </c>
      <c r="BA64" s="162"/>
      <c r="BB64" s="162">
        <v>1</v>
      </c>
      <c r="BC64" s="162"/>
      <c r="BD64" s="162">
        <v>1</v>
      </c>
      <c r="BE64" s="235"/>
      <c r="BF64" s="27">
        <f t="shared" si="19"/>
        <v>1</v>
      </c>
      <c r="BG64" s="27">
        <f t="shared" si="19"/>
        <v>1</v>
      </c>
      <c r="BH64" s="221" t="s">
        <v>731</v>
      </c>
      <c r="BI64" s="221" t="s">
        <v>79</v>
      </c>
      <c r="BJ64" s="239"/>
      <c r="BK64" s="239"/>
      <c r="BL64" s="239"/>
      <c r="BM64" s="239"/>
      <c r="BN64" s="239"/>
      <c r="BO64" s="239"/>
      <c r="BP64" s="239"/>
      <c r="BQ64" s="239"/>
      <c r="BR64" s="80">
        <v>1</v>
      </c>
      <c r="BS64" s="80">
        <v>1</v>
      </c>
      <c r="BT64" s="470"/>
      <c r="BU64" s="222" t="s">
        <v>680</v>
      </c>
      <c r="BV64" s="39" t="s">
        <v>681</v>
      </c>
    </row>
    <row r="65" spans="1:74" ht="163.15" customHeight="1">
      <c r="A65" s="471"/>
      <c r="B65" s="471"/>
      <c r="C65" s="471"/>
      <c r="D65" s="471"/>
      <c r="E65" s="471"/>
      <c r="F65" s="471"/>
      <c r="G65" s="471"/>
      <c r="H65" s="471"/>
      <c r="I65" s="471"/>
      <c r="J65" s="471"/>
      <c r="K65" s="471"/>
      <c r="L65" s="471"/>
      <c r="M65" s="471"/>
      <c r="N65" s="472"/>
      <c r="O65" s="472"/>
      <c r="P65" s="473"/>
      <c r="Q65" s="473"/>
      <c r="R65" s="471"/>
      <c r="S65" s="240" t="s">
        <v>745</v>
      </c>
      <c r="T65" s="240" t="s">
        <v>746</v>
      </c>
      <c r="U65" s="240" t="s">
        <v>158</v>
      </c>
      <c r="V65" s="241">
        <v>1</v>
      </c>
      <c r="W65" s="241">
        <v>1</v>
      </c>
      <c r="X65" s="242"/>
      <c r="Y65" s="242"/>
      <c r="Z65" s="224">
        <v>1</v>
      </c>
      <c r="AA65" s="74">
        <v>1</v>
      </c>
      <c r="AB65" s="29" t="s">
        <v>218</v>
      </c>
      <c r="AC65" s="29"/>
      <c r="AD65" s="29" t="s">
        <v>218</v>
      </c>
      <c r="AE65" s="29" t="s">
        <v>218</v>
      </c>
      <c r="AF65" s="29" t="s">
        <v>218</v>
      </c>
      <c r="AG65" s="67" t="s">
        <v>218</v>
      </c>
      <c r="AH65" s="67" t="s">
        <v>218</v>
      </c>
      <c r="AI65" s="29" t="s">
        <v>218</v>
      </c>
      <c r="AJ65" s="29" t="s">
        <v>218</v>
      </c>
      <c r="AK65" s="29" t="s">
        <v>218</v>
      </c>
      <c r="AL65" s="29" t="s">
        <v>218</v>
      </c>
      <c r="AM65" s="29" t="s">
        <v>218</v>
      </c>
      <c r="AN65" s="29" t="s">
        <v>218</v>
      </c>
      <c r="AO65" s="29" t="s">
        <v>218</v>
      </c>
      <c r="AP65" s="29" t="s">
        <v>218</v>
      </c>
      <c r="AQ65" s="29" t="s">
        <v>218</v>
      </c>
      <c r="AR65" s="67" t="s">
        <v>218</v>
      </c>
      <c r="AS65" s="67" t="s">
        <v>218</v>
      </c>
      <c r="AT65" s="67" t="s">
        <v>218</v>
      </c>
      <c r="AU65" s="67" t="s">
        <v>218</v>
      </c>
      <c r="AV65" s="29" t="s">
        <v>218</v>
      </c>
      <c r="AW65" s="29" t="s">
        <v>218</v>
      </c>
      <c r="AX65" s="29" t="s">
        <v>218</v>
      </c>
      <c r="AY65" s="29" t="s">
        <v>218</v>
      </c>
      <c r="AZ65" s="29" t="s">
        <v>218</v>
      </c>
      <c r="BA65" s="29" t="s">
        <v>218</v>
      </c>
      <c r="BB65" s="29" t="s">
        <v>218</v>
      </c>
      <c r="BC65" s="29" t="s">
        <v>218</v>
      </c>
      <c r="BD65" s="29" t="s">
        <v>218</v>
      </c>
      <c r="BE65" s="29" t="s">
        <v>218</v>
      </c>
      <c r="BF65" s="29" t="s">
        <v>218</v>
      </c>
      <c r="BG65" s="29" t="s">
        <v>218</v>
      </c>
      <c r="BH65" s="29" t="s">
        <v>218</v>
      </c>
      <c r="BI65" s="29"/>
      <c r="BJ65" s="29"/>
      <c r="BK65" s="29"/>
      <c r="BL65" s="29"/>
      <c r="BM65" s="29"/>
      <c r="BN65" s="29"/>
      <c r="BO65" s="29"/>
      <c r="BP65" s="29"/>
      <c r="BQ65" s="29"/>
      <c r="BR65" s="81">
        <v>1</v>
      </c>
      <c r="BS65" s="81">
        <v>1</v>
      </c>
      <c r="BT65" s="471"/>
      <c r="BU65" s="222" t="s">
        <v>680</v>
      </c>
      <c r="BV65" s="39" t="s">
        <v>681</v>
      </c>
    </row>
    <row r="66" spans="1:74" ht="102" customHeight="1">
      <c r="A66" s="387" t="s">
        <v>662</v>
      </c>
      <c r="B66" s="387" t="s">
        <v>663</v>
      </c>
      <c r="C66" s="387" t="s">
        <v>664</v>
      </c>
      <c r="D66" s="387" t="s">
        <v>747</v>
      </c>
      <c r="E66" s="387" t="s">
        <v>748</v>
      </c>
      <c r="F66" s="387" t="s">
        <v>749</v>
      </c>
      <c r="G66" s="387" t="s">
        <v>78</v>
      </c>
      <c r="H66" s="387" t="s">
        <v>79</v>
      </c>
      <c r="I66" s="387" t="s">
        <v>750</v>
      </c>
      <c r="J66" s="438">
        <v>61967599192</v>
      </c>
      <c r="K66" s="460">
        <v>55292407770.110001</v>
      </c>
      <c r="L66" s="457">
        <v>59071210998</v>
      </c>
      <c r="M66" s="457">
        <v>48479599678.169998</v>
      </c>
      <c r="N66" s="438">
        <v>54811249891.959999</v>
      </c>
      <c r="O66" s="438">
        <v>37316978353.129997</v>
      </c>
      <c r="P66" s="458">
        <v>58917215370</v>
      </c>
      <c r="Q66" s="458">
        <v>9237677025.1599998</v>
      </c>
      <c r="R66" s="387" t="s">
        <v>751</v>
      </c>
      <c r="S66" s="65" t="s">
        <v>752</v>
      </c>
      <c r="T66" s="65" t="s">
        <v>753</v>
      </c>
      <c r="U66" s="65" t="s">
        <v>158</v>
      </c>
      <c r="V66" s="29">
        <v>0</v>
      </c>
      <c r="W66" s="29">
        <v>1</v>
      </c>
      <c r="X66" s="29"/>
      <c r="Y66" s="29"/>
      <c r="Z66" s="29">
        <v>1</v>
      </c>
      <c r="AA66" s="30">
        <v>1</v>
      </c>
      <c r="AB66" s="29" t="s">
        <v>218</v>
      </c>
      <c r="AC66" s="29"/>
      <c r="AD66" s="29" t="s">
        <v>218</v>
      </c>
      <c r="AE66" s="29" t="s">
        <v>218</v>
      </c>
      <c r="AF66" s="29" t="s">
        <v>218</v>
      </c>
      <c r="AG66" s="67" t="s">
        <v>218</v>
      </c>
      <c r="AH66" s="67" t="s">
        <v>218</v>
      </c>
      <c r="AI66" s="29" t="s">
        <v>218</v>
      </c>
      <c r="AJ66" s="29" t="s">
        <v>218</v>
      </c>
      <c r="AK66" s="29" t="s">
        <v>218</v>
      </c>
      <c r="AL66" s="29" t="s">
        <v>218</v>
      </c>
      <c r="AM66" s="29" t="s">
        <v>218</v>
      </c>
      <c r="AN66" s="29" t="s">
        <v>218</v>
      </c>
      <c r="AO66" s="29" t="s">
        <v>218</v>
      </c>
      <c r="AP66" s="29" t="s">
        <v>218</v>
      </c>
      <c r="AQ66" s="29" t="s">
        <v>218</v>
      </c>
      <c r="AR66" s="67" t="s">
        <v>218</v>
      </c>
      <c r="AS66" s="67" t="s">
        <v>218</v>
      </c>
      <c r="AT66" s="67" t="s">
        <v>218</v>
      </c>
      <c r="AU66" s="67" t="s">
        <v>218</v>
      </c>
      <c r="AV66" s="29" t="s">
        <v>218</v>
      </c>
      <c r="AW66" s="29" t="s">
        <v>218</v>
      </c>
      <c r="AX66" s="29" t="s">
        <v>218</v>
      </c>
      <c r="AY66" s="29" t="s">
        <v>218</v>
      </c>
      <c r="AZ66" s="29" t="s">
        <v>218</v>
      </c>
      <c r="BA66" s="29" t="s">
        <v>218</v>
      </c>
      <c r="BB66" s="29" t="s">
        <v>218</v>
      </c>
      <c r="BC66" s="29" t="s">
        <v>218</v>
      </c>
      <c r="BD66" s="29" t="s">
        <v>218</v>
      </c>
      <c r="BE66" s="29" t="s">
        <v>218</v>
      </c>
      <c r="BF66" s="29" t="s">
        <v>218</v>
      </c>
      <c r="BG66" s="29" t="s">
        <v>218</v>
      </c>
      <c r="BH66" s="29" t="s">
        <v>218</v>
      </c>
      <c r="BI66" s="29"/>
      <c r="BJ66" s="29"/>
      <c r="BK66" s="29"/>
      <c r="BL66" s="29"/>
      <c r="BM66" s="29"/>
      <c r="BN66" s="29"/>
      <c r="BO66" s="29"/>
      <c r="BP66" s="29"/>
      <c r="BQ66" s="29"/>
      <c r="BR66" s="29">
        <v>1</v>
      </c>
      <c r="BS66" s="29">
        <v>1</v>
      </c>
      <c r="BT66" s="387" t="s">
        <v>754</v>
      </c>
      <c r="BU66" s="244" t="s">
        <v>754</v>
      </c>
      <c r="BV66" s="39" t="s">
        <v>755</v>
      </c>
    </row>
    <row r="67" spans="1:74" ht="81.599999999999994" customHeight="1">
      <c r="A67" s="470"/>
      <c r="B67" s="470"/>
      <c r="C67" s="470"/>
      <c r="D67" s="470"/>
      <c r="E67" s="470"/>
      <c r="F67" s="470"/>
      <c r="G67" s="470"/>
      <c r="H67" s="470"/>
      <c r="I67" s="470"/>
      <c r="J67" s="470"/>
      <c r="K67" s="470"/>
      <c r="L67" s="470"/>
      <c r="M67" s="470"/>
      <c r="N67" s="474"/>
      <c r="O67" s="474"/>
      <c r="P67" s="475"/>
      <c r="Q67" s="475"/>
      <c r="R67" s="470"/>
      <c r="S67" s="26" t="s">
        <v>756</v>
      </c>
      <c r="T67" s="26" t="s">
        <v>757</v>
      </c>
      <c r="U67" s="26" t="s">
        <v>158</v>
      </c>
      <c r="V67" s="26">
        <v>0</v>
      </c>
      <c r="W67" s="80">
        <v>0.95</v>
      </c>
      <c r="X67" s="161" t="s">
        <v>758</v>
      </c>
      <c r="Y67" s="161" t="s">
        <v>759</v>
      </c>
      <c r="Z67" s="81">
        <v>0.95</v>
      </c>
      <c r="AA67" s="81">
        <v>0.99</v>
      </c>
      <c r="AB67" s="81">
        <v>0.95</v>
      </c>
      <c r="AC67" s="81">
        <v>0.95</v>
      </c>
      <c r="AD67" s="198">
        <v>0.95</v>
      </c>
      <c r="AE67" s="78">
        <v>0.23699999999999999</v>
      </c>
      <c r="AF67" s="78">
        <v>0.23699999999999999</v>
      </c>
      <c r="AG67" s="78">
        <v>0.23699999999999999</v>
      </c>
      <c r="AH67" s="115">
        <v>0.23699999999999999</v>
      </c>
      <c r="AI67" s="116">
        <v>0.95</v>
      </c>
      <c r="AJ67" s="80">
        <v>0.95</v>
      </c>
      <c r="AK67" s="26">
        <v>0</v>
      </c>
      <c r="AL67" s="245" t="s">
        <v>760</v>
      </c>
      <c r="AM67" s="245" t="s">
        <v>761</v>
      </c>
      <c r="AN67" s="245" t="s">
        <v>762</v>
      </c>
      <c r="AO67" s="245" t="s">
        <v>763</v>
      </c>
      <c r="AP67" s="246" t="s">
        <v>764</v>
      </c>
      <c r="AQ67" s="246" t="s">
        <v>765</v>
      </c>
      <c r="AR67" s="164" t="s">
        <v>766</v>
      </c>
      <c r="AS67" s="247" t="s">
        <v>767</v>
      </c>
      <c r="AT67" s="247" t="s">
        <v>79</v>
      </c>
      <c r="AU67" s="165" t="s">
        <v>768</v>
      </c>
      <c r="AV67" s="80">
        <v>0.95</v>
      </c>
      <c r="AW67" s="27" t="s">
        <v>97</v>
      </c>
      <c r="AX67" s="166">
        <v>0.95</v>
      </c>
      <c r="AY67" s="166">
        <v>0.95</v>
      </c>
      <c r="AZ67" s="166">
        <v>0.95</v>
      </c>
      <c r="BA67" s="166"/>
      <c r="BB67" s="166">
        <v>0.95</v>
      </c>
      <c r="BC67" s="166"/>
      <c r="BD67" s="166">
        <v>0.95</v>
      </c>
      <c r="BE67" s="26"/>
      <c r="BF67" s="166">
        <v>0.95</v>
      </c>
      <c r="BG67" s="166">
        <v>0.95</v>
      </c>
      <c r="BH67" s="36" t="s">
        <v>769</v>
      </c>
      <c r="BI67" s="36" t="s">
        <v>770</v>
      </c>
      <c r="BJ67" s="168" t="s">
        <v>771</v>
      </c>
      <c r="BK67" s="169"/>
      <c r="BL67" s="169"/>
      <c r="BM67" s="169"/>
      <c r="BN67" s="169"/>
      <c r="BO67" s="169"/>
      <c r="BP67" s="169"/>
      <c r="BQ67" s="168" t="s">
        <v>771</v>
      </c>
      <c r="BR67" s="80">
        <v>0.95</v>
      </c>
      <c r="BS67" s="80">
        <v>0.95</v>
      </c>
      <c r="BT67" s="470"/>
      <c r="BU67" s="244" t="s">
        <v>754</v>
      </c>
      <c r="BV67" s="39" t="s">
        <v>755</v>
      </c>
    </row>
    <row r="68" spans="1:74" ht="40.5" customHeight="1">
      <c r="A68" s="471"/>
      <c r="B68" s="471"/>
      <c r="C68" s="471"/>
      <c r="D68" s="471"/>
      <c r="E68" s="471"/>
      <c r="F68" s="471"/>
      <c r="G68" s="471"/>
      <c r="H68" s="471"/>
      <c r="I68" s="471"/>
      <c r="J68" s="471"/>
      <c r="K68" s="471"/>
      <c r="L68" s="471"/>
      <c r="M68" s="471"/>
      <c r="N68" s="472"/>
      <c r="O68" s="472"/>
      <c r="P68" s="473"/>
      <c r="Q68" s="473"/>
      <c r="R68" s="471"/>
      <c r="S68" s="65" t="s">
        <v>772</v>
      </c>
      <c r="T68" s="65" t="s">
        <v>773</v>
      </c>
      <c r="U68" s="65" t="s">
        <v>158</v>
      </c>
      <c r="V68" s="29">
        <v>0</v>
      </c>
      <c r="W68" s="29">
        <v>13</v>
      </c>
      <c r="X68" s="29"/>
      <c r="Y68" s="29"/>
      <c r="Z68" s="29">
        <v>13</v>
      </c>
      <c r="AA68" s="30">
        <v>13</v>
      </c>
      <c r="AB68" s="29" t="s">
        <v>218</v>
      </c>
      <c r="AC68" s="29"/>
      <c r="AD68" s="29" t="s">
        <v>218</v>
      </c>
      <c r="AE68" s="29" t="s">
        <v>218</v>
      </c>
      <c r="AF68" s="29" t="s">
        <v>218</v>
      </c>
      <c r="AG68" s="67" t="s">
        <v>218</v>
      </c>
      <c r="AH68" s="67" t="s">
        <v>218</v>
      </c>
      <c r="AI68" s="29" t="s">
        <v>218</v>
      </c>
      <c r="AJ68" s="29" t="s">
        <v>218</v>
      </c>
      <c r="AK68" s="29" t="s">
        <v>218</v>
      </c>
      <c r="AL68" s="29" t="s">
        <v>218</v>
      </c>
      <c r="AM68" s="29" t="s">
        <v>218</v>
      </c>
      <c r="AN68" s="29" t="s">
        <v>218</v>
      </c>
      <c r="AO68" s="29" t="s">
        <v>218</v>
      </c>
      <c r="AP68" s="29" t="s">
        <v>218</v>
      </c>
      <c r="AQ68" s="29" t="s">
        <v>218</v>
      </c>
      <c r="AR68" s="67" t="s">
        <v>218</v>
      </c>
      <c r="AS68" s="67" t="s">
        <v>218</v>
      </c>
      <c r="AT68" s="67" t="s">
        <v>218</v>
      </c>
      <c r="AU68" s="67" t="s">
        <v>218</v>
      </c>
      <c r="AV68" s="29" t="s">
        <v>218</v>
      </c>
      <c r="AW68" s="29" t="s">
        <v>218</v>
      </c>
      <c r="AX68" s="29" t="s">
        <v>218</v>
      </c>
      <c r="AY68" s="29" t="s">
        <v>218</v>
      </c>
      <c r="AZ68" s="29" t="s">
        <v>218</v>
      </c>
      <c r="BA68" s="29" t="s">
        <v>218</v>
      </c>
      <c r="BB68" s="29" t="s">
        <v>218</v>
      </c>
      <c r="BC68" s="29" t="s">
        <v>218</v>
      </c>
      <c r="BD68" s="29" t="s">
        <v>218</v>
      </c>
      <c r="BE68" s="29" t="s">
        <v>218</v>
      </c>
      <c r="BF68" s="29" t="s">
        <v>218</v>
      </c>
      <c r="BG68" s="29" t="s">
        <v>218</v>
      </c>
      <c r="BH68" s="29" t="s">
        <v>218</v>
      </c>
      <c r="BI68" s="29"/>
      <c r="BJ68" s="29"/>
      <c r="BK68" s="29"/>
      <c r="BL68" s="29"/>
      <c r="BM68" s="29"/>
      <c r="BN68" s="29"/>
      <c r="BO68" s="29"/>
      <c r="BP68" s="29"/>
      <c r="BQ68" s="29"/>
      <c r="BR68" s="29">
        <v>13</v>
      </c>
      <c r="BS68" s="29">
        <v>13</v>
      </c>
      <c r="BT68" s="471"/>
      <c r="BU68" s="244" t="s">
        <v>754</v>
      </c>
      <c r="BV68" s="39" t="s">
        <v>755</v>
      </c>
    </row>
    <row r="69" spans="1:74" ht="285.60000000000002" customHeight="1">
      <c r="A69" s="386" t="s">
        <v>662</v>
      </c>
      <c r="B69" s="386" t="s">
        <v>663</v>
      </c>
      <c r="C69" s="386" t="s">
        <v>664</v>
      </c>
      <c r="D69" s="386" t="s">
        <v>747</v>
      </c>
      <c r="E69" s="386" t="s">
        <v>774</v>
      </c>
      <c r="F69" s="386" t="s">
        <v>775</v>
      </c>
      <c r="G69" s="386" t="s">
        <v>776</v>
      </c>
      <c r="H69" s="386" t="s">
        <v>79</v>
      </c>
      <c r="I69" s="386" t="s">
        <v>669</v>
      </c>
      <c r="J69" s="399">
        <v>724633333</v>
      </c>
      <c r="K69" s="400">
        <v>723433333</v>
      </c>
      <c r="L69" s="391">
        <v>969792733</v>
      </c>
      <c r="M69" s="391">
        <v>969792733</v>
      </c>
      <c r="N69" s="399">
        <v>1061947917</v>
      </c>
      <c r="O69" s="399">
        <v>1061947917</v>
      </c>
      <c r="P69" s="408">
        <v>1033116648</v>
      </c>
      <c r="Q69" s="408">
        <v>173183780</v>
      </c>
      <c r="R69" s="387" t="s">
        <v>670</v>
      </c>
      <c r="S69" s="26" t="s">
        <v>777</v>
      </c>
      <c r="T69" s="26" t="s">
        <v>778</v>
      </c>
      <c r="U69" s="26" t="s">
        <v>84</v>
      </c>
      <c r="V69" s="27">
        <v>0</v>
      </c>
      <c r="W69" s="27">
        <v>16</v>
      </c>
      <c r="X69" s="28" t="s">
        <v>779</v>
      </c>
      <c r="Y69" s="28" t="s">
        <v>780</v>
      </c>
      <c r="Z69" s="29">
        <v>16</v>
      </c>
      <c r="AA69" s="30">
        <v>16</v>
      </c>
      <c r="AB69" s="29">
        <v>16</v>
      </c>
      <c r="AC69" s="29">
        <v>16</v>
      </c>
      <c r="AD69" s="41">
        <v>16</v>
      </c>
      <c r="AE69" s="31">
        <v>5</v>
      </c>
      <c r="AF69" s="31">
        <v>3</v>
      </c>
      <c r="AG69" s="32">
        <v>4</v>
      </c>
      <c r="AH69" s="33">
        <v>4</v>
      </c>
      <c r="AI69" s="27">
        <v>16</v>
      </c>
      <c r="AJ69" s="27">
        <v>16</v>
      </c>
      <c r="AK69" s="27">
        <v>0</v>
      </c>
      <c r="AL69" s="31" t="s">
        <v>781</v>
      </c>
      <c r="AM69" s="31" t="s">
        <v>162</v>
      </c>
      <c r="AN69" s="31" t="s">
        <v>782</v>
      </c>
      <c r="AO69" s="31"/>
      <c r="AP69" s="248" t="s">
        <v>783</v>
      </c>
      <c r="AQ69" s="34" t="s">
        <v>79</v>
      </c>
      <c r="AR69" s="31" t="s">
        <v>784</v>
      </c>
      <c r="AS69" s="31" t="s">
        <v>785</v>
      </c>
      <c r="AT69" s="31" t="s">
        <v>79</v>
      </c>
      <c r="AU69" s="35" t="s">
        <v>786</v>
      </c>
      <c r="AV69" s="27">
        <v>16</v>
      </c>
      <c r="AW69" s="27" t="s">
        <v>97</v>
      </c>
      <c r="AX69" s="27">
        <v>5</v>
      </c>
      <c r="AY69" s="27">
        <v>5</v>
      </c>
      <c r="AZ69" s="27">
        <v>3</v>
      </c>
      <c r="BA69" s="27"/>
      <c r="BB69" s="27">
        <v>4</v>
      </c>
      <c r="BC69" s="27"/>
      <c r="BD69" s="27">
        <v>4</v>
      </c>
      <c r="BE69" s="27"/>
      <c r="BF69" s="27">
        <f t="shared" ref="BF69:BG74" si="20">AX69+AZ69+BB69+BD69</f>
        <v>16</v>
      </c>
      <c r="BG69" s="27">
        <f t="shared" si="20"/>
        <v>5</v>
      </c>
      <c r="BH69" s="249" t="s">
        <v>787</v>
      </c>
      <c r="BI69" s="250" t="s">
        <v>455</v>
      </c>
      <c r="BJ69" s="37"/>
      <c r="BK69" s="37"/>
      <c r="BL69" s="37"/>
      <c r="BM69" s="37"/>
      <c r="BN69" s="37"/>
      <c r="BO69" s="37"/>
      <c r="BP69" s="37"/>
      <c r="BQ69" s="49" t="s">
        <v>788</v>
      </c>
      <c r="BR69" s="27">
        <f t="shared" ref="BR69:BR74" si="21">+_xlfn.IFS(U69="Acumulado",Z69+AB69+AD69+AV69,U69="Capacidad",AV69,U69="Flujo",AV69,U69="Reducción",AV69,U69="Stock",AV69)</f>
        <v>64</v>
      </c>
      <c r="BS69" s="27">
        <f t="shared" ref="BS69:BS74" si="22">AA69+AC69+AJ69+BG69</f>
        <v>53</v>
      </c>
      <c r="BT69" s="387" t="s">
        <v>789</v>
      </c>
      <c r="BU69" s="199" t="s">
        <v>789</v>
      </c>
      <c r="BV69" s="39" t="s">
        <v>790</v>
      </c>
    </row>
    <row r="70" spans="1:74" ht="162" customHeight="1">
      <c r="A70" s="470"/>
      <c r="B70" s="470"/>
      <c r="C70" s="470"/>
      <c r="D70" s="470"/>
      <c r="E70" s="470"/>
      <c r="F70" s="470"/>
      <c r="G70" s="470"/>
      <c r="H70" s="470"/>
      <c r="I70" s="470"/>
      <c r="J70" s="470"/>
      <c r="K70" s="470"/>
      <c r="L70" s="470"/>
      <c r="M70" s="470"/>
      <c r="N70" s="474"/>
      <c r="O70" s="474"/>
      <c r="P70" s="475"/>
      <c r="Q70" s="475"/>
      <c r="R70" s="470"/>
      <c r="S70" s="26" t="s">
        <v>791</v>
      </c>
      <c r="T70" s="26" t="s">
        <v>792</v>
      </c>
      <c r="U70" s="26" t="s">
        <v>84</v>
      </c>
      <c r="V70" s="27">
        <v>11</v>
      </c>
      <c r="W70" s="27">
        <v>11</v>
      </c>
      <c r="X70" s="28" t="s">
        <v>793</v>
      </c>
      <c r="Y70" s="28" t="s">
        <v>794</v>
      </c>
      <c r="Z70" s="29">
        <v>24</v>
      </c>
      <c r="AA70" s="30">
        <v>24</v>
      </c>
      <c r="AB70" s="29">
        <v>24</v>
      </c>
      <c r="AC70" s="29">
        <v>24</v>
      </c>
      <c r="AD70" s="251">
        <v>24</v>
      </c>
      <c r="AE70" s="64">
        <v>6</v>
      </c>
      <c r="AF70" s="64">
        <v>6</v>
      </c>
      <c r="AG70" s="252">
        <v>6</v>
      </c>
      <c r="AH70" s="253">
        <v>6</v>
      </c>
      <c r="AI70" s="27">
        <v>24</v>
      </c>
      <c r="AJ70" s="27">
        <v>24</v>
      </c>
      <c r="AK70" s="27">
        <v>0</v>
      </c>
      <c r="AL70" s="31" t="s">
        <v>795</v>
      </c>
      <c r="AM70" s="31" t="s">
        <v>162</v>
      </c>
      <c r="AN70" s="31" t="s">
        <v>796</v>
      </c>
      <c r="AO70" s="31"/>
      <c r="AP70" s="248" t="s">
        <v>797</v>
      </c>
      <c r="AQ70" s="34" t="s">
        <v>79</v>
      </c>
      <c r="AR70" s="31" t="s">
        <v>798</v>
      </c>
      <c r="AS70" s="31" t="s">
        <v>799</v>
      </c>
      <c r="AT70" s="31" t="s">
        <v>79</v>
      </c>
      <c r="AU70" s="35" t="s">
        <v>786</v>
      </c>
      <c r="AV70" s="254">
        <v>24</v>
      </c>
      <c r="AW70" s="27" t="s">
        <v>97</v>
      </c>
      <c r="AX70" s="254">
        <v>6</v>
      </c>
      <c r="AY70" s="254">
        <v>6</v>
      </c>
      <c r="AZ70" s="254">
        <v>6</v>
      </c>
      <c r="BA70" s="254"/>
      <c r="BB70" s="254">
        <v>6</v>
      </c>
      <c r="BC70" s="254"/>
      <c r="BD70" s="254">
        <v>6</v>
      </c>
      <c r="BE70" s="217"/>
      <c r="BF70" s="27">
        <f t="shared" si="20"/>
        <v>24</v>
      </c>
      <c r="BG70" s="27">
        <f t="shared" si="20"/>
        <v>6</v>
      </c>
      <c r="BH70" s="249" t="s">
        <v>800</v>
      </c>
      <c r="BI70" s="250" t="s">
        <v>455</v>
      </c>
      <c r="BJ70" s="37"/>
      <c r="BK70" s="37"/>
      <c r="BL70" s="37"/>
      <c r="BM70" s="37"/>
      <c r="BN70" s="37"/>
      <c r="BO70" s="37"/>
      <c r="BP70" s="37"/>
      <c r="BQ70" s="49" t="s">
        <v>788</v>
      </c>
      <c r="BR70" s="27">
        <f t="shared" si="21"/>
        <v>96</v>
      </c>
      <c r="BS70" s="27">
        <f t="shared" si="22"/>
        <v>78</v>
      </c>
      <c r="BT70" s="470"/>
      <c r="BU70" s="199" t="s">
        <v>789</v>
      </c>
      <c r="BV70" s="39" t="s">
        <v>790</v>
      </c>
    </row>
    <row r="71" spans="1:74" ht="204" customHeight="1">
      <c r="A71" s="470"/>
      <c r="B71" s="470"/>
      <c r="C71" s="470"/>
      <c r="D71" s="470"/>
      <c r="E71" s="470"/>
      <c r="F71" s="470"/>
      <c r="G71" s="470"/>
      <c r="H71" s="470"/>
      <c r="I71" s="470"/>
      <c r="J71" s="470"/>
      <c r="K71" s="470"/>
      <c r="L71" s="470"/>
      <c r="M71" s="470"/>
      <c r="N71" s="474"/>
      <c r="O71" s="474"/>
      <c r="P71" s="475"/>
      <c r="Q71" s="475"/>
      <c r="R71" s="470"/>
      <c r="S71" s="98" t="s">
        <v>801</v>
      </c>
      <c r="T71" s="26" t="s">
        <v>802</v>
      </c>
      <c r="U71" s="26" t="s">
        <v>84</v>
      </c>
      <c r="V71" s="27">
        <v>4</v>
      </c>
      <c r="W71" s="27">
        <v>4</v>
      </c>
      <c r="X71" s="28" t="s">
        <v>802</v>
      </c>
      <c r="Y71" s="28" t="s">
        <v>803</v>
      </c>
      <c r="Z71" s="29">
        <v>4</v>
      </c>
      <c r="AA71" s="30">
        <v>4</v>
      </c>
      <c r="AB71" s="29">
        <v>4</v>
      </c>
      <c r="AC71" s="29">
        <v>4</v>
      </c>
      <c r="AD71" s="251">
        <v>4</v>
      </c>
      <c r="AE71" s="64">
        <v>1</v>
      </c>
      <c r="AF71" s="64">
        <v>1</v>
      </c>
      <c r="AG71" s="252">
        <v>1</v>
      </c>
      <c r="AH71" s="253">
        <v>1</v>
      </c>
      <c r="AI71" s="27">
        <v>4</v>
      </c>
      <c r="AJ71" s="27">
        <v>4</v>
      </c>
      <c r="AK71" s="27">
        <v>0</v>
      </c>
      <c r="AL71" s="31" t="s">
        <v>804</v>
      </c>
      <c r="AM71" s="31" t="s">
        <v>162</v>
      </c>
      <c r="AN71" s="31" t="s">
        <v>805</v>
      </c>
      <c r="AO71" s="31"/>
      <c r="AP71" s="248" t="s">
        <v>806</v>
      </c>
      <c r="AQ71" s="34" t="s">
        <v>79</v>
      </c>
      <c r="AR71" s="31" t="s">
        <v>807</v>
      </c>
      <c r="AS71" s="31" t="s">
        <v>808</v>
      </c>
      <c r="AT71" s="31" t="s">
        <v>79</v>
      </c>
      <c r="AU71" s="35" t="s">
        <v>786</v>
      </c>
      <c r="AV71" s="254">
        <v>8</v>
      </c>
      <c r="AW71" s="27" t="s">
        <v>97</v>
      </c>
      <c r="AX71" s="254">
        <v>2</v>
      </c>
      <c r="AY71" s="254">
        <v>1</v>
      </c>
      <c r="AZ71" s="254">
        <v>2</v>
      </c>
      <c r="BA71" s="254"/>
      <c r="BB71" s="254">
        <v>2</v>
      </c>
      <c r="BC71" s="254"/>
      <c r="BD71" s="254">
        <v>2</v>
      </c>
      <c r="BE71" s="217"/>
      <c r="BF71" s="27">
        <f t="shared" si="20"/>
        <v>8</v>
      </c>
      <c r="BG71" s="27">
        <f t="shared" si="20"/>
        <v>1</v>
      </c>
      <c r="BH71" s="249" t="s">
        <v>809</v>
      </c>
      <c r="BI71" s="250" t="s">
        <v>455</v>
      </c>
      <c r="BJ71" s="37"/>
      <c r="BK71" s="37"/>
      <c r="BL71" s="37"/>
      <c r="BM71" s="37"/>
      <c r="BN71" s="37"/>
      <c r="BO71" s="37"/>
      <c r="BP71" s="37"/>
      <c r="BQ71" s="49" t="s">
        <v>788</v>
      </c>
      <c r="BR71" s="27">
        <f t="shared" si="21"/>
        <v>20</v>
      </c>
      <c r="BS71" s="27">
        <f t="shared" si="22"/>
        <v>13</v>
      </c>
      <c r="BT71" s="470"/>
      <c r="BU71" s="199" t="s">
        <v>789</v>
      </c>
      <c r="BV71" s="39" t="s">
        <v>790</v>
      </c>
    </row>
    <row r="72" spans="1:74" ht="129" customHeight="1">
      <c r="A72" s="471"/>
      <c r="B72" s="471"/>
      <c r="C72" s="471"/>
      <c r="D72" s="471"/>
      <c r="E72" s="471"/>
      <c r="F72" s="471"/>
      <c r="G72" s="471"/>
      <c r="H72" s="471"/>
      <c r="I72" s="471"/>
      <c r="J72" s="471"/>
      <c r="K72" s="471"/>
      <c r="L72" s="471"/>
      <c r="M72" s="471"/>
      <c r="N72" s="472"/>
      <c r="O72" s="472"/>
      <c r="P72" s="473"/>
      <c r="Q72" s="473"/>
      <c r="R72" s="471"/>
      <c r="S72" s="98" t="s">
        <v>810</v>
      </c>
      <c r="T72" s="26" t="s">
        <v>811</v>
      </c>
      <c r="U72" s="26" t="s">
        <v>84</v>
      </c>
      <c r="V72" s="27">
        <v>0</v>
      </c>
      <c r="W72" s="27">
        <v>12</v>
      </c>
      <c r="X72" s="28" t="s">
        <v>811</v>
      </c>
      <c r="Y72" s="28" t="s">
        <v>812</v>
      </c>
      <c r="Z72" s="29">
        <v>12</v>
      </c>
      <c r="AA72" s="30">
        <v>12</v>
      </c>
      <c r="AB72" s="29">
        <v>12</v>
      </c>
      <c r="AC72" s="29">
        <v>12</v>
      </c>
      <c r="AD72" s="251">
        <v>12</v>
      </c>
      <c r="AE72" s="64">
        <v>3</v>
      </c>
      <c r="AF72" s="64">
        <v>3</v>
      </c>
      <c r="AG72" s="252">
        <v>3</v>
      </c>
      <c r="AH72" s="253">
        <v>3</v>
      </c>
      <c r="AI72" s="27">
        <v>12</v>
      </c>
      <c r="AJ72" s="27">
        <v>12</v>
      </c>
      <c r="AK72" s="27">
        <v>0</v>
      </c>
      <c r="AL72" s="31" t="s">
        <v>813</v>
      </c>
      <c r="AM72" s="31" t="s">
        <v>162</v>
      </c>
      <c r="AN72" s="31" t="s">
        <v>814</v>
      </c>
      <c r="AO72" s="31"/>
      <c r="AP72" s="248" t="s">
        <v>815</v>
      </c>
      <c r="AQ72" s="34" t="s">
        <v>79</v>
      </c>
      <c r="AR72" s="31" t="s">
        <v>816</v>
      </c>
      <c r="AS72" s="31" t="s">
        <v>817</v>
      </c>
      <c r="AT72" s="31" t="s">
        <v>79</v>
      </c>
      <c r="AU72" s="35" t="s">
        <v>786</v>
      </c>
      <c r="AV72" s="254">
        <v>24</v>
      </c>
      <c r="AW72" s="27" t="s">
        <v>97</v>
      </c>
      <c r="AX72" s="254">
        <v>6</v>
      </c>
      <c r="AY72" s="254">
        <v>3</v>
      </c>
      <c r="AZ72" s="254">
        <v>6</v>
      </c>
      <c r="BA72" s="254"/>
      <c r="BB72" s="254">
        <v>6</v>
      </c>
      <c r="BC72" s="254"/>
      <c r="BD72" s="254">
        <v>6</v>
      </c>
      <c r="BE72" s="217"/>
      <c r="BF72" s="27">
        <f t="shared" si="20"/>
        <v>24</v>
      </c>
      <c r="BG72" s="27">
        <f t="shared" si="20"/>
        <v>3</v>
      </c>
      <c r="BH72" s="249" t="s">
        <v>818</v>
      </c>
      <c r="BI72" s="250" t="s">
        <v>455</v>
      </c>
      <c r="BJ72" s="37"/>
      <c r="BK72" s="37"/>
      <c r="BL72" s="37"/>
      <c r="BM72" s="37"/>
      <c r="BN72" s="37"/>
      <c r="BO72" s="37"/>
      <c r="BP72" s="37"/>
      <c r="BQ72" s="49" t="s">
        <v>788</v>
      </c>
      <c r="BR72" s="27">
        <f t="shared" si="21"/>
        <v>60</v>
      </c>
      <c r="BS72" s="27">
        <f t="shared" si="22"/>
        <v>39</v>
      </c>
      <c r="BT72" s="471"/>
      <c r="BU72" s="199" t="s">
        <v>789</v>
      </c>
      <c r="BV72" s="39" t="s">
        <v>790</v>
      </c>
    </row>
    <row r="73" spans="1:74" ht="178.15" customHeight="1">
      <c r="A73" s="21" t="s">
        <v>662</v>
      </c>
      <c r="B73" s="21" t="s">
        <v>663</v>
      </c>
      <c r="C73" s="21" t="s">
        <v>664</v>
      </c>
      <c r="D73" s="21" t="s">
        <v>747</v>
      </c>
      <c r="E73" s="21" t="s">
        <v>819</v>
      </c>
      <c r="F73" s="21" t="s">
        <v>820</v>
      </c>
      <c r="G73" s="21" t="s">
        <v>776</v>
      </c>
      <c r="H73" s="21" t="s">
        <v>79</v>
      </c>
      <c r="I73" s="21" t="s">
        <v>821</v>
      </c>
      <c r="J73" s="107">
        <v>0</v>
      </c>
      <c r="K73" s="107">
        <v>0</v>
      </c>
      <c r="L73" s="255">
        <v>0</v>
      </c>
      <c r="M73" s="255"/>
      <c r="N73" s="256">
        <v>0</v>
      </c>
      <c r="O73" s="256"/>
      <c r="P73" s="257"/>
      <c r="Q73" s="257"/>
      <c r="R73" s="26" t="s">
        <v>670</v>
      </c>
      <c r="S73" s="47" t="s">
        <v>822</v>
      </c>
      <c r="T73" s="47" t="s">
        <v>823</v>
      </c>
      <c r="U73" s="47" t="s">
        <v>84</v>
      </c>
      <c r="V73" s="60">
        <v>4</v>
      </c>
      <c r="W73" s="60">
        <v>12</v>
      </c>
      <c r="X73" s="258" t="s">
        <v>824</v>
      </c>
      <c r="Y73" s="258" t="s">
        <v>825</v>
      </c>
      <c r="Z73" s="88">
        <v>12</v>
      </c>
      <c r="AA73" s="30">
        <v>12</v>
      </c>
      <c r="AB73" s="88">
        <v>12</v>
      </c>
      <c r="AC73" s="88">
        <v>12</v>
      </c>
      <c r="AD73" s="259">
        <v>12</v>
      </c>
      <c r="AE73" s="260">
        <v>3</v>
      </c>
      <c r="AF73" s="260">
        <v>3</v>
      </c>
      <c r="AG73" s="260">
        <v>3</v>
      </c>
      <c r="AH73" s="261">
        <v>3</v>
      </c>
      <c r="AI73" s="27">
        <v>12</v>
      </c>
      <c r="AJ73" s="27">
        <v>12</v>
      </c>
      <c r="AK73" s="27">
        <v>0</v>
      </c>
      <c r="AL73" s="135" t="s">
        <v>826</v>
      </c>
      <c r="AM73" s="31" t="s">
        <v>79</v>
      </c>
      <c r="AN73" s="31" t="s">
        <v>827</v>
      </c>
      <c r="AO73" s="31" t="s">
        <v>79</v>
      </c>
      <c r="AP73" s="34" t="s">
        <v>828</v>
      </c>
      <c r="AQ73" s="34" t="s">
        <v>79</v>
      </c>
      <c r="AR73" s="31" t="s">
        <v>829</v>
      </c>
      <c r="AS73" s="31" t="s">
        <v>830</v>
      </c>
      <c r="AT73" s="31" t="s">
        <v>79</v>
      </c>
      <c r="AU73" s="35" t="s">
        <v>831</v>
      </c>
      <c r="AV73" s="60">
        <v>12</v>
      </c>
      <c r="AW73" s="27" t="s">
        <v>97</v>
      </c>
      <c r="AX73" s="60">
        <v>3</v>
      </c>
      <c r="AY73" s="60">
        <v>3</v>
      </c>
      <c r="AZ73" s="60">
        <v>3</v>
      </c>
      <c r="BA73" s="60"/>
      <c r="BB73" s="60">
        <v>3</v>
      </c>
      <c r="BC73" s="60"/>
      <c r="BD73" s="60">
        <v>3</v>
      </c>
      <c r="BE73" s="27"/>
      <c r="BF73" s="27">
        <f t="shared" si="20"/>
        <v>12</v>
      </c>
      <c r="BG73" s="27">
        <f t="shared" si="20"/>
        <v>3</v>
      </c>
      <c r="BH73" s="262" t="s">
        <v>826</v>
      </c>
      <c r="BI73" s="263" t="s">
        <v>79</v>
      </c>
      <c r="BJ73" s="37"/>
      <c r="BK73" s="37"/>
      <c r="BL73" s="37"/>
      <c r="BM73" s="37"/>
      <c r="BN73" s="37"/>
      <c r="BO73" s="37"/>
      <c r="BP73" s="37"/>
      <c r="BQ73" s="37" t="s">
        <v>832</v>
      </c>
      <c r="BR73" s="27">
        <f t="shared" si="21"/>
        <v>48</v>
      </c>
      <c r="BS73" s="27">
        <f t="shared" si="22"/>
        <v>39</v>
      </c>
      <c r="BT73" s="461" t="s">
        <v>833</v>
      </c>
      <c r="BU73" s="264" t="s">
        <v>833</v>
      </c>
      <c r="BV73" s="39" t="s">
        <v>834</v>
      </c>
    </row>
    <row r="74" spans="1:74" ht="162" customHeight="1">
      <c r="A74" s="21" t="s">
        <v>662</v>
      </c>
      <c r="B74" s="21" t="s">
        <v>663</v>
      </c>
      <c r="C74" s="21" t="s">
        <v>664</v>
      </c>
      <c r="D74" s="21" t="s">
        <v>747</v>
      </c>
      <c r="E74" s="21" t="s">
        <v>835</v>
      </c>
      <c r="F74" s="21" t="s">
        <v>836</v>
      </c>
      <c r="G74" s="21" t="s">
        <v>776</v>
      </c>
      <c r="H74" s="21" t="s">
        <v>79</v>
      </c>
      <c r="I74" s="21" t="s">
        <v>821</v>
      </c>
      <c r="J74" s="107">
        <v>1745049997.6700001</v>
      </c>
      <c r="K74" s="107">
        <v>1745049997.6700001</v>
      </c>
      <c r="L74" s="25">
        <v>2689824298</v>
      </c>
      <c r="M74" s="25">
        <v>2682572398</v>
      </c>
      <c r="N74" s="23">
        <v>2432381849</v>
      </c>
      <c r="O74" s="23">
        <v>2416196448.6700001</v>
      </c>
      <c r="P74" s="44">
        <v>2873644200</v>
      </c>
      <c r="Q74" s="44">
        <v>392201670</v>
      </c>
      <c r="R74" s="26" t="s">
        <v>670</v>
      </c>
      <c r="S74" s="26" t="s">
        <v>822</v>
      </c>
      <c r="T74" s="26" t="s">
        <v>837</v>
      </c>
      <c r="U74" s="26" t="s">
        <v>84</v>
      </c>
      <c r="V74" s="27">
        <v>4</v>
      </c>
      <c r="W74" s="60">
        <v>12</v>
      </c>
      <c r="X74" s="258" t="s">
        <v>824</v>
      </c>
      <c r="Y74" s="258" t="s">
        <v>825</v>
      </c>
      <c r="Z74" s="88">
        <v>12</v>
      </c>
      <c r="AA74" s="30">
        <v>12</v>
      </c>
      <c r="AB74" s="88">
        <v>12</v>
      </c>
      <c r="AC74" s="88">
        <v>12</v>
      </c>
      <c r="AD74" s="259">
        <v>12</v>
      </c>
      <c r="AE74" s="260">
        <v>3</v>
      </c>
      <c r="AF74" s="260">
        <v>3</v>
      </c>
      <c r="AG74" s="260">
        <v>3</v>
      </c>
      <c r="AH74" s="261">
        <v>3</v>
      </c>
      <c r="AI74" s="27">
        <v>12</v>
      </c>
      <c r="AJ74" s="27">
        <v>12</v>
      </c>
      <c r="AK74" s="27">
        <v>0</v>
      </c>
      <c r="AL74" s="135" t="s">
        <v>838</v>
      </c>
      <c r="AM74" s="31" t="s">
        <v>79</v>
      </c>
      <c r="AN74" s="31" t="s">
        <v>839</v>
      </c>
      <c r="AO74" s="31" t="s">
        <v>79</v>
      </c>
      <c r="AP74" s="265" t="s">
        <v>840</v>
      </c>
      <c r="AQ74" s="34" t="s">
        <v>79</v>
      </c>
      <c r="AR74" s="31" t="s">
        <v>841</v>
      </c>
      <c r="AS74" s="31" t="s">
        <v>842</v>
      </c>
      <c r="AT74" s="31" t="s">
        <v>79</v>
      </c>
      <c r="AU74" s="35" t="s">
        <v>831</v>
      </c>
      <c r="AV74" s="60">
        <v>12</v>
      </c>
      <c r="AW74" s="27" t="s">
        <v>97</v>
      </c>
      <c r="AX74" s="60">
        <v>3</v>
      </c>
      <c r="AY74" s="60">
        <v>3</v>
      </c>
      <c r="AZ74" s="60">
        <v>3</v>
      </c>
      <c r="BA74" s="60"/>
      <c r="BB74" s="60">
        <v>3</v>
      </c>
      <c r="BC74" s="60"/>
      <c r="BD74" s="60">
        <v>3</v>
      </c>
      <c r="BE74" s="27"/>
      <c r="BF74" s="27">
        <f t="shared" si="20"/>
        <v>12</v>
      </c>
      <c r="BG74" s="27">
        <f t="shared" si="20"/>
        <v>3</v>
      </c>
      <c r="BH74" s="262" t="s">
        <v>838</v>
      </c>
      <c r="BI74" s="263" t="s">
        <v>79</v>
      </c>
      <c r="BJ74" s="37"/>
      <c r="BK74" s="37"/>
      <c r="BL74" s="37"/>
      <c r="BM74" s="37"/>
      <c r="BN74" s="37"/>
      <c r="BO74" s="37"/>
      <c r="BP74" s="37"/>
      <c r="BQ74" s="49" t="s">
        <v>843</v>
      </c>
      <c r="BR74" s="27">
        <f t="shared" si="21"/>
        <v>48</v>
      </c>
      <c r="BS74" s="27">
        <f t="shared" si="22"/>
        <v>39</v>
      </c>
      <c r="BT74" s="471"/>
      <c r="BU74" s="264" t="s">
        <v>833</v>
      </c>
      <c r="BV74" s="39" t="s">
        <v>844</v>
      </c>
    </row>
    <row r="75" spans="1:74" ht="121.5" customHeight="1">
      <c r="A75" s="21" t="s">
        <v>662</v>
      </c>
      <c r="B75" s="21" t="s">
        <v>663</v>
      </c>
      <c r="C75" s="21" t="s">
        <v>664</v>
      </c>
      <c r="D75" s="21" t="s">
        <v>747</v>
      </c>
      <c r="E75" s="21" t="s">
        <v>845</v>
      </c>
      <c r="F75" s="21" t="s">
        <v>846</v>
      </c>
      <c r="G75" s="21" t="s">
        <v>847</v>
      </c>
      <c r="H75" s="21" t="s">
        <v>79</v>
      </c>
      <c r="I75" s="21" t="s">
        <v>848</v>
      </c>
      <c r="J75" s="23">
        <v>22151528945</v>
      </c>
      <c r="K75" s="187">
        <v>21857441102.82</v>
      </c>
      <c r="L75" s="25">
        <v>17787028269</v>
      </c>
      <c r="M75" s="25">
        <v>16125714856</v>
      </c>
      <c r="N75" s="23">
        <v>6030951708</v>
      </c>
      <c r="O75" s="23">
        <v>5380121329</v>
      </c>
      <c r="P75" s="44">
        <v>5275210925</v>
      </c>
      <c r="Q75" s="44">
        <v>898305456</v>
      </c>
      <c r="R75" s="26" t="s">
        <v>849</v>
      </c>
      <c r="S75" s="26" t="s">
        <v>850</v>
      </c>
      <c r="T75" s="26" t="s">
        <v>851</v>
      </c>
      <c r="U75" s="26" t="s">
        <v>158</v>
      </c>
      <c r="V75" s="27">
        <v>0</v>
      </c>
      <c r="W75" s="27">
        <v>1</v>
      </c>
      <c r="X75" s="28" t="s">
        <v>852</v>
      </c>
      <c r="Y75" s="28" t="s">
        <v>853</v>
      </c>
      <c r="Z75" s="29">
        <v>1</v>
      </c>
      <c r="AA75" s="30">
        <v>1</v>
      </c>
      <c r="AB75" s="29">
        <v>1</v>
      </c>
      <c r="AC75" s="29">
        <v>1</v>
      </c>
      <c r="AD75" s="41">
        <v>1</v>
      </c>
      <c r="AE75" s="42">
        <v>1</v>
      </c>
      <c r="AF75" s="42">
        <v>1</v>
      </c>
      <c r="AG75" s="42">
        <v>1</v>
      </c>
      <c r="AH75" s="171">
        <v>1</v>
      </c>
      <c r="AI75" s="27">
        <v>1</v>
      </c>
      <c r="AJ75" s="27">
        <v>1</v>
      </c>
      <c r="AK75" s="27">
        <v>0</v>
      </c>
      <c r="AL75" s="31" t="s">
        <v>854</v>
      </c>
      <c r="AM75" s="31" t="s">
        <v>855</v>
      </c>
      <c r="AN75" s="31" t="s">
        <v>856</v>
      </c>
      <c r="AO75" s="31"/>
      <c r="AP75" s="34" t="s">
        <v>857</v>
      </c>
      <c r="AQ75" s="34"/>
      <c r="AR75" s="135" t="s">
        <v>858</v>
      </c>
      <c r="AS75" s="135" t="s">
        <v>859</v>
      </c>
      <c r="AT75" s="31" t="s">
        <v>79</v>
      </c>
      <c r="AU75" s="31" t="s">
        <v>860</v>
      </c>
      <c r="AV75" s="27">
        <v>1</v>
      </c>
      <c r="AW75" s="27" t="s">
        <v>97</v>
      </c>
      <c r="AX75" s="27">
        <v>1</v>
      </c>
      <c r="AY75" s="27">
        <v>1</v>
      </c>
      <c r="AZ75" s="27">
        <v>1</v>
      </c>
      <c r="BA75" s="27"/>
      <c r="BB75" s="27">
        <v>1</v>
      </c>
      <c r="BC75" s="27"/>
      <c r="BD75" s="27">
        <v>1</v>
      </c>
      <c r="BE75" s="27"/>
      <c r="BF75" s="27">
        <f t="shared" ref="BF75:BG76" si="23">AX75</f>
        <v>1</v>
      </c>
      <c r="BG75" s="27">
        <f t="shared" si="23"/>
        <v>1</v>
      </c>
      <c r="BH75" s="36" t="s">
        <v>861</v>
      </c>
      <c r="BI75" s="36" t="s">
        <v>862</v>
      </c>
      <c r="BJ75" s="36"/>
      <c r="BK75" s="36"/>
      <c r="BL75" s="36"/>
      <c r="BM75" s="36"/>
      <c r="BN75" s="36"/>
      <c r="BO75" s="36"/>
      <c r="BP75" s="36"/>
      <c r="BQ75" s="49" t="s">
        <v>863</v>
      </c>
      <c r="BR75" s="27">
        <v>1</v>
      </c>
      <c r="BS75" s="27">
        <v>1</v>
      </c>
      <c r="BT75" s="47" t="s">
        <v>864</v>
      </c>
      <c r="BU75" s="266" t="s">
        <v>864</v>
      </c>
      <c r="BV75" s="39" t="s">
        <v>865</v>
      </c>
    </row>
    <row r="76" spans="1:74" ht="180" customHeight="1">
      <c r="A76" s="386" t="s">
        <v>662</v>
      </c>
      <c r="B76" s="386" t="s">
        <v>663</v>
      </c>
      <c r="C76" s="386" t="s">
        <v>664</v>
      </c>
      <c r="D76" s="386" t="s">
        <v>747</v>
      </c>
      <c r="E76" s="386" t="s">
        <v>866</v>
      </c>
      <c r="F76" s="386" t="s">
        <v>867</v>
      </c>
      <c r="G76" s="386" t="s">
        <v>868</v>
      </c>
      <c r="H76" s="386" t="s">
        <v>79</v>
      </c>
      <c r="I76" s="386" t="s">
        <v>869</v>
      </c>
      <c r="J76" s="399">
        <v>3404949996</v>
      </c>
      <c r="K76" s="400">
        <v>3390116659.1199999</v>
      </c>
      <c r="L76" s="391">
        <v>4344084149</v>
      </c>
      <c r="M76" s="391">
        <v>4177938566</v>
      </c>
      <c r="N76" s="399">
        <v>4263161913</v>
      </c>
      <c r="O76" s="399">
        <v>4071314996.77</v>
      </c>
      <c r="P76" s="408">
        <v>4544083569</v>
      </c>
      <c r="Q76" s="408">
        <v>635698183.5</v>
      </c>
      <c r="R76" s="462" t="s">
        <v>670</v>
      </c>
      <c r="S76" s="26" t="s">
        <v>870</v>
      </c>
      <c r="T76" s="26" t="s">
        <v>871</v>
      </c>
      <c r="U76" s="26" t="s">
        <v>158</v>
      </c>
      <c r="V76" s="268">
        <v>1</v>
      </c>
      <c r="W76" s="268">
        <v>1</v>
      </c>
      <c r="X76" s="269" t="s">
        <v>872</v>
      </c>
      <c r="Y76" s="269" t="s">
        <v>873</v>
      </c>
      <c r="Z76" s="224">
        <v>1</v>
      </c>
      <c r="AA76" s="74">
        <v>1</v>
      </c>
      <c r="AB76" s="224">
        <v>1</v>
      </c>
      <c r="AC76" s="224">
        <v>1</v>
      </c>
      <c r="AD76" s="225">
        <v>1</v>
      </c>
      <c r="AE76" s="78">
        <v>0.25</v>
      </c>
      <c r="AF76" s="78">
        <v>0.25</v>
      </c>
      <c r="AG76" s="78">
        <v>0.25</v>
      </c>
      <c r="AH76" s="270">
        <v>0.25</v>
      </c>
      <c r="AI76" s="116">
        <v>1</v>
      </c>
      <c r="AJ76" s="80">
        <v>1</v>
      </c>
      <c r="AK76" s="80">
        <v>0</v>
      </c>
      <c r="AL76" s="31" t="s">
        <v>874</v>
      </c>
      <c r="AM76" s="31" t="s">
        <v>79</v>
      </c>
      <c r="AN76" s="31" t="s">
        <v>875</v>
      </c>
      <c r="AO76" s="31"/>
      <c r="AP76" s="117" t="s">
        <v>876</v>
      </c>
      <c r="AQ76" s="117" t="s">
        <v>79</v>
      </c>
      <c r="AR76" s="119" t="s">
        <v>877</v>
      </c>
      <c r="AS76" s="119" t="s">
        <v>878</v>
      </c>
      <c r="AT76" s="119" t="s">
        <v>79</v>
      </c>
      <c r="AU76" s="120" t="s">
        <v>879</v>
      </c>
      <c r="AV76" s="268">
        <v>1</v>
      </c>
      <c r="AW76" s="27" t="s">
        <v>97</v>
      </c>
      <c r="AX76" s="268">
        <v>1</v>
      </c>
      <c r="AY76" s="268">
        <v>1</v>
      </c>
      <c r="AZ76" s="268">
        <v>1</v>
      </c>
      <c r="BA76" s="268"/>
      <c r="BB76" s="268">
        <v>1</v>
      </c>
      <c r="BC76" s="268"/>
      <c r="BD76" s="268">
        <v>1</v>
      </c>
      <c r="BE76" s="80"/>
      <c r="BF76" s="166">
        <f t="shared" si="23"/>
        <v>1</v>
      </c>
      <c r="BG76" s="166">
        <f t="shared" si="23"/>
        <v>1</v>
      </c>
      <c r="BH76" s="271" t="s">
        <v>880</v>
      </c>
      <c r="BI76" s="271" t="s">
        <v>79</v>
      </c>
      <c r="BJ76" s="123"/>
      <c r="BK76" s="123"/>
      <c r="BL76" s="123"/>
      <c r="BM76" s="123"/>
      <c r="BN76" s="123"/>
      <c r="BO76" s="123"/>
      <c r="BP76" s="123"/>
      <c r="BQ76" s="272" t="s">
        <v>881</v>
      </c>
      <c r="BR76" s="80">
        <v>1</v>
      </c>
      <c r="BS76" s="80">
        <v>1</v>
      </c>
      <c r="BT76" s="387" t="s">
        <v>882</v>
      </c>
      <c r="BU76" s="273" t="s">
        <v>882</v>
      </c>
      <c r="BV76" s="39" t="s">
        <v>883</v>
      </c>
    </row>
    <row r="77" spans="1:74" ht="176.45" customHeight="1">
      <c r="A77" s="471"/>
      <c r="B77" s="471"/>
      <c r="C77" s="471"/>
      <c r="D77" s="471"/>
      <c r="E77" s="471"/>
      <c r="F77" s="471"/>
      <c r="G77" s="471"/>
      <c r="H77" s="471"/>
      <c r="I77" s="471"/>
      <c r="J77" s="471"/>
      <c r="K77" s="471"/>
      <c r="L77" s="471"/>
      <c r="M77" s="471"/>
      <c r="N77" s="472"/>
      <c r="O77" s="472"/>
      <c r="P77" s="473"/>
      <c r="Q77" s="473"/>
      <c r="R77" s="471"/>
      <c r="S77" s="47" t="s">
        <v>884</v>
      </c>
      <c r="T77" s="47" t="s">
        <v>885</v>
      </c>
      <c r="U77" s="47" t="s">
        <v>84</v>
      </c>
      <c r="V77" s="47">
        <v>0</v>
      </c>
      <c r="W77" s="268">
        <v>0.25</v>
      </c>
      <c r="X77" s="176" t="s">
        <v>886</v>
      </c>
      <c r="Y77" s="176" t="s">
        <v>887</v>
      </c>
      <c r="Z77" s="274">
        <v>0.25</v>
      </c>
      <c r="AA77" s="74">
        <v>0.25</v>
      </c>
      <c r="AB77" s="274">
        <v>0.25</v>
      </c>
      <c r="AC77" s="274">
        <v>0.25</v>
      </c>
      <c r="AD77" s="275">
        <v>0.25</v>
      </c>
      <c r="AE77" s="276">
        <v>0.06</v>
      </c>
      <c r="AF77" s="276">
        <v>0.06</v>
      </c>
      <c r="AG77" s="276">
        <v>0.06</v>
      </c>
      <c r="AH77" s="277">
        <v>7.0000000000000007E-2</v>
      </c>
      <c r="AI77" s="116">
        <v>0.25</v>
      </c>
      <c r="AJ77" s="80">
        <v>0.25</v>
      </c>
      <c r="AK77" s="80">
        <v>0</v>
      </c>
      <c r="AL77" s="31" t="s">
        <v>888</v>
      </c>
      <c r="AM77" s="31" t="s">
        <v>79</v>
      </c>
      <c r="AN77" s="31" t="s">
        <v>888</v>
      </c>
      <c r="AO77" s="31"/>
      <c r="AP77" s="117" t="s">
        <v>889</v>
      </c>
      <c r="AQ77" s="117" t="s">
        <v>79</v>
      </c>
      <c r="AR77" s="119" t="s">
        <v>890</v>
      </c>
      <c r="AS77" s="119" t="s">
        <v>891</v>
      </c>
      <c r="AT77" s="119" t="s">
        <v>79</v>
      </c>
      <c r="AU77" s="120" t="s">
        <v>892</v>
      </c>
      <c r="AV77" s="268">
        <v>0.25</v>
      </c>
      <c r="AW77" s="27" t="s">
        <v>97</v>
      </c>
      <c r="AX77" s="268">
        <v>0.06</v>
      </c>
      <c r="AY77" s="268">
        <v>0.06</v>
      </c>
      <c r="AZ77" s="268">
        <v>0.06</v>
      </c>
      <c r="BA77" s="268"/>
      <c r="BB77" s="268">
        <v>0.06</v>
      </c>
      <c r="BC77" s="268"/>
      <c r="BD77" s="268">
        <v>7.0000000000000007E-2</v>
      </c>
      <c r="BE77" s="80"/>
      <c r="BF77" s="166">
        <f>AX77+AZ77+BB77+BD77</f>
        <v>0.25</v>
      </c>
      <c r="BG77" s="166">
        <f>AY77+BA77+BC77+BE77</f>
        <v>0.06</v>
      </c>
      <c r="BH77" s="271" t="s">
        <v>893</v>
      </c>
      <c r="BI77" s="271" t="s">
        <v>79</v>
      </c>
      <c r="BJ77" s="123"/>
      <c r="BK77" s="123"/>
      <c r="BL77" s="123"/>
      <c r="BM77" s="123"/>
      <c r="BN77" s="123"/>
      <c r="BO77" s="123"/>
      <c r="BP77" s="123"/>
      <c r="BQ77" s="272" t="s">
        <v>894</v>
      </c>
      <c r="BR77" s="80">
        <f>+_xlfn.IFS(U77="Acumulado",Z77+AB77+AD77+AV77,U77="Capacidad",AV77,U77="Flujo",AV77,U77="Reducción",AV77,U77="Stock",AV77)</f>
        <v>1</v>
      </c>
      <c r="BS77" s="27">
        <f>AA77+AC77+AJ77+BG77</f>
        <v>0.81</v>
      </c>
      <c r="BT77" s="471"/>
      <c r="BU77" s="273" t="s">
        <v>882</v>
      </c>
      <c r="BV77" s="39" t="s">
        <v>883</v>
      </c>
    </row>
    <row r="78" spans="1:74" ht="306" customHeight="1">
      <c r="A78" s="386" t="s">
        <v>662</v>
      </c>
      <c r="B78" s="386" t="s">
        <v>663</v>
      </c>
      <c r="C78" s="386" t="s">
        <v>664</v>
      </c>
      <c r="D78" s="386" t="s">
        <v>895</v>
      </c>
      <c r="E78" s="386" t="s">
        <v>896</v>
      </c>
      <c r="F78" s="386" t="s">
        <v>897</v>
      </c>
      <c r="G78" s="386" t="s">
        <v>898</v>
      </c>
      <c r="H78" s="386" t="s">
        <v>79</v>
      </c>
      <c r="I78" s="386" t="s">
        <v>899</v>
      </c>
      <c r="J78" s="436">
        <v>223960000</v>
      </c>
      <c r="K78" s="428">
        <v>221159999.59999999</v>
      </c>
      <c r="L78" s="439">
        <v>327141266</v>
      </c>
      <c r="M78" s="439">
        <v>254832466</v>
      </c>
      <c r="N78" s="436">
        <v>247440433</v>
      </c>
      <c r="O78" s="436">
        <v>247440433</v>
      </c>
      <c r="P78" s="437">
        <v>271142235</v>
      </c>
      <c r="Q78" s="437">
        <v>35938945</v>
      </c>
      <c r="R78" s="387" t="s">
        <v>670</v>
      </c>
      <c r="S78" s="26" t="s">
        <v>900</v>
      </c>
      <c r="T78" s="26" t="s">
        <v>901</v>
      </c>
      <c r="U78" s="26" t="s">
        <v>158</v>
      </c>
      <c r="V78" s="26">
        <v>0</v>
      </c>
      <c r="W78" s="26">
        <v>1</v>
      </c>
      <c r="X78" s="176" t="s">
        <v>902</v>
      </c>
      <c r="Y78" s="176" t="s">
        <v>903</v>
      </c>
      <c r="Z78" s="224">
        <v>1</v>
      </c>
      <c r="AA78" s="74">
        <v>1</v>
      </c>
      <c r="AB78" s="224">
        <v>1</v>
      </c>
      <c r="AC78" s="224">
        <v>1</v>
      </c>
      <c r="AD78" s="225">
        <v>1</v>
      </c>
      <c r="AE78" s="78">
        <v>0.25</v>
      </c>
      <c r="AF78" s="78">
        <v>0.25</v>
      </c>
      <c r="AG78" s="78">
        <v>0.25</v>
      </c>
      <c r="AH78" s="115">
        <v>0.25</v>
      </c>
      <c r="AI78" s="116">
        <v>1</v>
      </c>
      <c r="AJ78" s="116">
        <v>1</v>
      </c>
      <c r="AK78" s="80">
        <v>0</v>
      </c>
      <c r="AL78" s="31" t="s">
        <v>904</v>
      </c>
      <c r="AM78" s="31"/>
      <c r="AN78" s="31" t="s">
        <v>905</v>
      </c>
      <c r="AO78" s="31"/>
      <c r="AP78" s="119" t="s">
        <v>906</v>
      </c>
      <c r="AQ78" s="119"/>
      <c r="AR78" s="119" t="s">
        <v>907</v>
      </c>
      <c r="AS78" s="119" t="s">
        <v>908</v>
      </c>
      <c r="AT78" s="119"/>
      <c r="AU78" s="120" t="s">
        <v>909</v>
      </c>
      <c r="AV78" s="162">
        <v>1</v>
      </c>
      <c r="AW78" s="27" t="s">
        <v>127</v>
      </c>
      <c r="AX78" s="162"/>
      <c r="AY78" s="162"/>
      <c r="AZ78" s="162"/>
      <c r="BA78" s="162"/>
      <c r="BB78" s="162"/>
      <c r="BC78" s="162"/>
      <c r="BD78" s="162">
        <v>1</v>
      </c>
      <c r="BE78" s="80"/>
      <c r="BF78" s="162">
        <v>1</v>
      </c>
      <c r="BG78" s="166">
        <f t="shared" ref="BF78:BG79" si="24">AY78</f>
        <v>0</v>
      </c>
      <c r="BH78" s="271" t="s">
        <v>910</v>
      </c>
      <c r="BI78" s="271" t="s">
        <v>79</v>
      </c>
      <c r="BJ78" s="123"/>
      <c r="BK78" s="123"/>
      <c r="BL78" s="123"/>
      <c r="BM78" s="123"/>
      <c r="BN78" s="123"/>
      <c r="BO78" s="123"/>
      <c r="BP78" s="123"/>
      <c r="BQ78" s="123"/>
      <c r="BR78" s="80">
        <v>1</v>
      </c>
      <c r="BS78" s="80">
        <v>1</v>
      </c>
      <c r="BT78" s="387" t="s">
        <v>911</v>
      </c>
      <c r="BU78" s="278" t="s">
        <v>912</v>
      </c>
      <c r="BV78" s="39" t="s">
        <v>913</v>
      </c>
    </row>
    <row r="79" spans="1:74" ht="141.75" customHeight="1">
      <c r="A79" s="471"/>
      <c r="B79" s="471"/>
      <c r="C79" s="471"/>
      <c r="D79" s="471"/>
      <c r="E79" s="471"/>
      <c r="F79" s="471"/>
      <c r="G79" s="471"/>
      <c r="H79" s="471"/>
      <c r="I79" s="471"/>
      <c r="J79" s="471"/>
      <c r="K79" s="471"/>
      <c r="L79" s="471"/>
      <c r="M79" s="471"/>
      <c r="N79" s="472"/>
      <c r="O79" s="472"/>
      <c r="P79" s="473"/>
      <c r="Q79" s="473"/>
      <c r="R79" s="471"/>
      <c r="S79" s="26" t="s">
        <v>914</v>
      </c>
      <c r="T79" s="26" t="s">
        <v>915</v>
      </c>
      <c r="U79" s="26" t="s">
        <v>158</v>
      </c>
      <c r="V79" s="26">
        <v>0</v>
      </c>
      <c r="W79" s="26">
        <v>1</v>
      </c>
      <c r="X79" s="176" t="s">
        <v>916</v>
      </c>
      <c r="Y79" s="176" t="s">
        <v>917</v>
      </c>
      <c r="Z79" s="224">
        <v>1</v>
      </c>
      <c r="AA79" s="74">
        <v>1</v>
      </c>
      <c r="AB79" s="224">
        <v>1</v>
      </c>
      <c r="AC79" s="224">
        <v>1</v>
      </c>
      <c r="AD79" s="225">
        <v>1</v>
      </c>
      <c r="AE79" s="78">
        <v>0.25</v>
      </c>
      <c r="AF79" s="78">
        <v>0.25</v>
      </c>
      <c r="AG79" s="78">
        <v>0.25</v>
      </c>
      <c r="AH79" s="115">
        <v>0.25</v>
      </c>
      <c r="AI79" s="116">
        <v>1</v>
      </c>
      <c r="AJ79" s="116">
        <v>1</v>
      </c>
      <c r="AK79" s="80">
        <v>0</v>
      </c>
      <c r="AL79" s="31" t="s">
        <v>918</v>
      </c>
      <c r="AM79" s="31"/>
      <c r="AN79" s="31" t="s">
        <v>919</v>
      </c>
      <c r="AO79" s="31"/>
      <c r="AP79" s="119" t="s">
        <v>920</v>
      </c>
      <c r="AQ79" s="117"/>
      <c r="AR79" s="119" t="s">
        <v>921</v>
      </c>
      <c r="AS79" s="119" t="s">
        <v>922</v>
      </c>
      <c r="AT79" s="119"/>
      <c r="AU79" s="120" t="s">
        <v>909</v>
      </c>
      <c r="AV79" s="162">
        <v>1</v>
      </c>
      <c r="AW79" s="27" t="s">
        <v>97</v>
      </c>
      <c r="AX79" s="162">
        <v>1</v>
      </c>
      <c r="AY79" s="162"/>
      <c r="AZ79" s="162">
        <v>1</v>
      </c>
      <c r="BA79" s="162"/>
      <c r="BB79" s="162">
        <v>1</v>
      </c>
      <c r="BC79" s="162"/>
      <c r="BD79" s="162">
        <v>1</v>
      </c>
      <c r="BE79" s="80"/>
      <c r="BF79" s="166">
        <f t="shared" si="24"/>
        <v>1</v>
      </c>
      <c r="BG79" s="166">
        <f t="shared" si="24"/>
        <v>0</v>
      </c>
      <c r="BH79" s="271" t="s">
        <v>923</v>
      </c>
      <c r="BI79" s="271" t="s">
        <v>79</v>
      </c>
      <c r="BJ79" s="123"/>
      <c r="BK79" s="123"/>
      <c r="BL79" s="123"/>
      <c r="BM79" s="123"/>
      <c r="BN79" s="123"/>
      <c r="BO79" s="123"/>
      <c r="BP79" s="123"/>
      <c r="BQ79" s="123"/>
      <c r="BR79" s="80">
        <v>1</v>
      </c>
      <c r="BS79" s="80">
        <v>1</v>
      </c>
      <c r="BT79" s="471"/>
      <c r="BU79" s="278" t="s">
        <v>912</v>
      </c>
      <c r="BV79" s="39" t="s">
        <v>913</v>
      </c>
    </row>
    <row r="80" spans="1:74" ht="178.9" customHeight="1">
      <c r="A80" s="21" t="s">
        <v>662</v>
      </c>
      <c r="B80" s="21" t="s">
        <v>663</v>
      </c>
      <c r="C80" s="21" t="s">
        <v>664</v>
      </c>
      <c r="D80" s="21" t="s">
        <v>895</v>
      </c>
      <c r="E80" s="21" t="s">
        <v>924</v>
      </c>
      <c r="F80" s="21" t="s">
        <v>925</v>
      </c>
      <c r="G80" s="21" t="s">
        <v>898</v>
      </c>
      <c r="H80" s="21" t="s">
        <v>79</v>
      </c>
      <c r="I80" s="21" t="s">
        <v>926</v>
      </c>
      <c r="J80" s="159">
        <v>12189749183</v>
      </c>
      <c r="K80" s="107">
        <v>12035265661.67</v>
      </c>
      <c r="L80" s="158">
        <v>17766640000</v>
      </c>
      <c r="M80" s="158">
        <v>17403630802</v>
      </c>
      <c r="N80" s="159">
        <v>16103550000</v>
      </c>
      <c r="O80" s="159">
        <v>11535620132.35</v>
      </c>
      <c r="P80" s="160">
        <v>11103550000</v>
      </c>
      <c r="Q80" s="160">
        <v>1097214833</v>
      </c>
      <c r="R80" s="26" t="s">
        <v>927</v>
      </c>
      <c r="S80" s="26" t="s">
        <v>928</v>
      </c>
      <c r="T80" s="47" t="s">
        <v>929</v>
      </c>
      <c r="U80" s="26" t="s">
        <v>84</v>
      </c>
      <c r="V80" s="27">
        <v>0</v>
      </c>
      <c r="W80" s="27">
        <v>7622272</v>
      </c>
      <c r="X80" s="28" t="s">
        <v>930</v>
      </c>
      <c r="Y80" s="28" t="s">
        <v>931</v>
      </c>
      <c r="Z80" s="29">
        <v>6409600</v>
      </c>
      <c r="AA80" s="29">
        <v>7622272</v>
      </c>
      <c r="AB80" s="29">
        <v>6537792</v>
      </c>
      <c r="AC80" s="29">
        <v>24121914</v>
      </c>
      <c r="AD80" s="41">
        <v>6668548</v>
      </c>
      <c r="AE80" s="31">
        <v>2008874</v>
      </c>
      <c r="AF80" s="32">
        <v>2216693</v>
      </c>
      <c r="AG80" s="32">
        <v>2646756</v>
      </c>
      <c r="AH80" s="33">
        <v>1733656</v>
      </c>
      <c r="AI80" s="27">
        <v>8605979</v>
      </c>
      <c r="AJ80" s="27">
        <v>8605979</v>
      </c>
      <c r="AK80" s="27">
        <v>0</v>
      </c>
      <c r="AL80" s="31" t="s">
        <v>932</v>
      </c>
      <c r="AM80" s="31" t="s">
        <v>933</v>
      </c>
      <c r="AN80" s="31" t="s">
        <v>934</v>
      </c>
      <c r="AO80" s="31"/>
      <c r="AP80" s="92" t="s">
        <v>935</v>
      </c>
      <c r="AQ80" s="31"/>
      <c r="AR80" s="279" t="s">
        <v>936</v>
      </c>
      <c r="AS80" s="279" t="s">
        <v>937</v>
      </c>
      <c r="AT80" s="280" t="s">
        <v>938</v>
      </c>
      <c r="AU80" s="31" t="s">
        <v>939</v>
      </c>
      <c r="AV80" s="27">
        <v>6801919</v>
      </c>
      <c r="AW80" s="27" t="s">
        <v>97</v>
      </c>
      <c r="AX80" s="27">
        <v>801919</v>
      </c>
      <c r="AY80" s="27">
        <v>1200000</v>
      </c>
      <c r="AZ80" s="27">
        <v>2000000</v>
      </c>
      <c r="BA80" s="27"/>
      <c r="BB80" s="27">
        <v>2000000</v>
      </c>
      <c r="BC80" s="27"/>
      <c r="BD80" s="27">
        <v>2000000</v>
      </c>
      <c r="BE80" s="27"/>
      <c r="BF80" s="27">
        <f t="shared" ref="BF80:BG82" si="25">AX80+AZ80+BB80+BD80</f>
        <v>6801919</v>
      </c>
      <c r="BG80" s="27">
        <f t="shared" si="25"/>
        <v>1200000</v>
      </c>
      <c r="BH80" s="36" t="s">
        <v>940</v>
      </c>
      <c r="BI80" s="36" t="s">
        <v>941</v>
      </c>
      <c r="BJ80" s="36"/>
      <c r="BK80" s="36"/>
      <c r="BL80" s="36"/>
      <c r="BM80" s="36"/>
      <c r="BN80" s="36"/>
      <c r="BO80" s="36"/>
      <c r="BP80" s="36"/>
      <c r="BQ80" s="49" t="s">
        <v>942</v>
      </c>
      <c r="BR80" s="27">
        <f>+_xlfn.IFS(U80="Acumulado",Z80+AB80+AD80+AV80,U80="Capacidad",AV80,U80="Flujo",AV80,U80="Reducción",AV80,U80="Stock",AV80)</f>
        <v>26417859</v>
      </c>
      <c r="BS80" s="27">
        <f>AA80+AC80+AJ80+BG80</f>
        <v>41550165</v>
      </c>
      <c r="BT80" s="26" t="s">
        <v>943</v>
      </c>
      <c r="BU80" s="176" t="s">
        <v>943</v>
      </c>
      <c r="BV80" s="39" t="s">
        <v>944</v>
      </c>
    </row>
    <row r="81" spans="1:74" ht="243" customHeight="1">
      <c r="A81" s="21" t="s">
        <v>662</v>
      </c>
      <c r="B81" s="21" t="s">
        <v>663</v>
      </c>
      <c r="C81" s="21" t="s">
        <v>664</v>
      </c>
      <c r="D81" s="21" t="s">
        <v>895</v>
      </c>
      <c r="E81" s="21" t="s">
        <v>945</v>
      </c>
      <c r="F81" s="21" t="s">
        <v>946</v>
      </c>
      <c r="G81" s="21" t="s">
        <v>947</v>
      </c>
      <c r="H81" s="21" t="s">
        <v>79</v>
      </c>
      <c r="I81" s="21" t="s">
        <v>948</v>
      </c>
      <c r="J81" s="159">
        <v>805100833</v>
      </c>
      <c r="K81" s="107">
        <v>690286082</v>
      </c>
      <c r="L81" s="158">
        <v>1357419300</v>
      </c>
      <c r="M81" s="158">
        <v>1364829083</v>
      </c>
      <c r="N81" s="159">
        <v>1093276831</v>
      </c>
      <c r="O81" s="159">
        <v>1093276831</v>
      </c>
      <c r="P81" s="281">
        <v>1092604746</v>
      </c>
      <c r="Q81" s="281">
        <v>123855095</v>
      </c>
      <c r="R81" s="26" t="s">
        <v>670</v>
      </c>
      <c r="S81" s="26" t="s">
        <v>949</v>
      </c>
      <c r="T81" s="282" t="s">
        <v>950</v>
      </c>
      <c r="U81" s="26" t="s">
        <v>84</v>
      </c>
      <c r="V81" s="27">
        <v>4</v>
      </c>
      <c r="W81" s="27">
        <v>4</v>
      </c>
      <c r="X81" s="28" t="s">
        <v>949</v>
      </c>
      <c r="Y81" s="28" t="s">
        <v>951</v>
      </c>
      <c r="Z81" s="29">
        <v>4</v>
      </c>
      <c r="AA81" s="30">
        <v>4</v>
      </c>
      <c r="AB81" s="29">
        <v>4</v>
      </c>
      <c r="AC81" s="29">
        <v>4</v>
      </c>
      <c r="AD81" s="41">
        <v>4</v>
      </c>
      <c r="AE81" s="42">
        <v>1</v>
      </c>
      <c r="AF81" s="42">
        <v>1</v>
      </c>
      <c r="AG81" s="42">
        <v>1</v>
      </c>
      <c r="AH81" s="171">
        <v>1</v>
      </c>
      <c r="AI81" s="27">
        <v>4</v>
      </c>
      <c r="AJ81" s="27">
        <v>4</v>
      </c>
      <c r="AK81" s="27">
        <v>0</v>
      </c>
      <c r="AL81" s="283" t="s">
        <v>952</v>
      </c>
      <c r="AM81" s="31"/>
      <c r="AN81" s="31" t="s">
        <v>953</v>
      </c>
      <c r="AO81" s="31"/>
      <c r="AP81" s="283" t="s">
        <v>954</v>
      </c>
      <c r="AQ81" s="117"/>
      <c r="AR81" s="283" t="s">
        <v>955</v>
      </c>
      <c r="AS81" s="284" t="s">
        <v>956</v>
      </c>
      <c r="AT81" s="31" t="s">
        <v>79</v>
      </c>
      <c r="AU81" s="35" t="s">
        <v>957</v>
      </c>
      <c r="AV81" s="27">
        <v>4</v>
      </c>
      <c r="AW81" s="27" t="s">
        <v>97</v>
      </c>
      <c r="AX81" s="27">
        <v>1</v>
      </c>
      <c r="AY81" s="27">
        <v>3</v>
      </c>
      <c r="AZ81" s="27">
        <v>1</v>
      </c>
      <c r="BA81" s="27"/>
      <c r="BB81" s="27">
        <v>1</v>
      </c>
      <c r="BC81" s="27"/>
      <c r="BD81" s="27">
        <v>1</v>
      </c>
      <c r="BE81" s="27"/>
      <c r="BF81" s="27">
        <f t="shared" si="25"/>
        <v>4</v>
      </c>
      <c r="BG81" s="27">
        <f t="shared" si="25"/>
        <v>3</v>
      </c>
      <c r="BH81" s="285" t="s">
        <v>958</v>
      </c>
      <c r="BI81" s="285" t="s">
        <v>959</v>
      </c>
      <c r="BJ81" s="37"/>
      <c r="BK81" s="37"/>
      <c r="BL81" s="37"/>
      <c r="BM81" s="37"/>
      <c r="BN81" s="37"/>
      <c r="BO81" s="37"/>
      <c r="BP81" s="37"/>
      <c r="BQ81" s="286" t="s">
        <v>960</v>
      </c>
      <c r="BR81" s="27">
        <f>+_xlfn.IFS(U81="Acumulado",Z81+AB81+AD81+AV81,U81="Capacidad",AV81,U81="Flujo",AV81,U81="Reducción",AV81,U81="Stock",AV81)</f>
        <v>16</v>
      </c>
      <c r="BS81" s="27">
        <f>AA81+AC81+AJ81+BG81</f>
        <v>15</v>
      </c>
      <c r="BT81" s="26" t="s">
        <v>961</v>
      </c>
      <c r="BU81" s="287" t="s">
        <v>961</v>
      </c>
      <c r="BV81" s="39" t="s">
        <v>962</v>
      </c>
    </row>
    <row r="82" spans="1:74" ht="326.45" customHeight="1">
      <c r="A82" s="386" t="s">
        <v>963</v>
      </c>
      <c r="B82" s="386" t="s">
        <v>73</v>
      </c>
      <c r="C82" s="386" t="s">
        <v>664</v>
      </c>
      <c r="D82" s="386" t="s">
        <v>895</v>
      </c>
      <c r="E82" s="386" t="s">
        <v>964</v>
      </c>
      <c r="F82" s="386" t="s">
        <v>965</v>
      </c>
      <c r="G82" s="386" t="s">
        <v>579</v>
      </c>
      <c r="H82" s="386" t="s">
        <v>79</v>
      </c>
      <c r="I82" s="386" t="s">
        <v>966</v>
      </c>
      <c r="J82" s="427">
        <v>9582823268</v>
      </c>
      <c r="K82" s="428">
        <v>9278316503.3500004</v>
      </c>
      <c r="L82" s="429">
        <v>13445953566</v>
      </c>
      <c r="M82" s="429">
        <v>12949788075</v>
      </c>
      <c r="N82" s="427">
        <v>13780003354</v>
      </c>
      <c r="O82" s="427">
        <v>13328639723</v>
      </c>
      <c r="P82" s="426">
        <v>21444860380</v>
      </c>
      <c r="Q82" s="426">
        <v>1266007801</v>
      </c>
      <c r="R82" s="387" t="s">
        <v>967</v>
      </c>
      <c r="S82" s="26" t="s">
        <v>968</v>
      </c>
      <c r="T82" s="288" t="s">
        <v>969</v>
      </c>
      <c r="U82" s="26" t="s">
        <v>84</v>
      </c>
      <c r="V82" s="26">
        <v>120</v>
      </c>
      <c r="W82" s="162">
        <v>1</v>
      </c>
      <c r="X82" s="289" t="s">
        <v>970</v>
      </c>
      <c r="Y82" s="289" t="s">
        <v>971</v>
      </c>
      <c r="Z82" s="256">
        <v>120</v>
      </c>
      <c r="AA82" s="256">
        <v>120</v>
      </c>
      <c r="AB82" s="29">
        <v>240</v>
      </c>
      <c r="AC82" s="29">
        <v>240</v>
      </c>
      <c r="AD82" s="290">
        <v>166</v>
      </c>
      <c r="AE82" s="291">
        <v>45</v>
      </c>
      <c r="AF82" s="291">
        <v>57</v>
      </c>
      <c r="AG82" s="292">
        <v>55</v>
      </c>
      <c r="AH82" s="293">
        <v>26</v>
      </c>
      <c r="AI82" s="27">
        <v>183</v>
      </c>
      <c r="AJ82" s="27">
        <v>183</v>
      </c>
      <c r="AK82" s="294">
        <v>0</v>
      </c>
      <c r="AL82" s="280" t="s">
        <v>972</v>
      </c>
      <c r="AM82" s="31" t="s">
        <v>162</v>
      </c>
      <c r="AN82" s="31" t="s">
        <v>973</v>
      </c>
      <c r="AO82" s="31"/>
      <c r="AP82" s="295" t="s">
        <v>974</v>
      </c>
      <c r="AQ82" s="117" t="s">
        <v>162</v>
      </c>
      <c r="AR82" s="295" t="s">
        <v>975</v>
      </c>
      <c r="AS82" s="295" t="s">
        <v>976</v>
      </c>
      <c r="AT82" s="295" t="s">
        <v>977</v>
      </c>
      <c r="AU82" s="119"/>
      <c r="AV82" s="290">
        <v>166</v>
      </c>
      <c r="AW82" s="27" t="s">
        <v>353</v>
      </c>
      <c r="AX82" s="290">
        <v>30</v>
      </c>
      <c r="AY82" s="290">
        <v>27</v>
      </c>
      <c r="AZ82" s="290"/>
      <c r="BA82" s="290"/>
      <c r="BB82" s="290"/>
      <c r="BC82" s="290"/>
      <c r="BD82" s="290">
        <v>136</v>
      </c>
      <c r="BE82" s="80"/>
      <c r="BF82" s="27">
        <f t="shared" si="25"/>
        <v>166</v>
      </c>
      <c r="BG82" s="27">
        <f t="shared" si="25"/>
        <v>27</v>
      </c>
      <c r="BH82" s="228" t="s">
        <v>978</v>
      </c>
      <c r="BI82" s="228" t="s">
        <v>979</v>
      </c>
      <c r="BJ82" s="228"/>
      <c r="BK82" s="228"/>
      <c r="BL82" s="228"/>
      <c r="BM82" s="228"/>
      <c r="BN82" s="228"/>
      <c r="BO82" s="228"/>
      <c r="BP82" s="228"/>
      <c r="BQ82" s="272" t="s">
        <v>980</v>
      </c>
      <c r="BR82" s="27">
        <f>+_xlfn.IFS(U82="Acumulado",Z82+AB82+AD82+AV82,U82="Capacidad",AV82,U82="Flujo",AV82,U82="Reducción",AV82,U82="Stock",AV82)</f>
        <v>692</v>
      </c>
      <c r="BS82" s="27">
        <f>AA82+AC82+AJ82+BG82</f>
        <v>570</v>
      </c>
      <c r="BT82" s="387" t="s">
        <v>981</v>
      </c>
      <c r="BU82" s="296" t="s">
        <v>981</v>
      </c>
      <c r="BV82" s="39" t="s">
        <v>982</v>
      </c>
    </row>
    <row r="83" spans="1:74" ht="326.45" customHeight="1">
      <c r="A83" s="470"/>
      <c r="B83" s="470"/>
      <c r="C83" s="470"/>
      <c r="D83" s="470"/>
      <c r="E83" s="470"/>
      <c r="F83" s="470"/>
      <c r="G83" s="470"/>
      <c r="H83" s="470"/>
      <c r="I83" s="470"/>
      <c r="J83" s="470"/>
      <c r="K83" s="470"/>
      <c r="L83" s="470"/>
      <c r="M83" s="470"/>
      <c r="N83" s="474"/>
      <c r="O83" s="474"/>
      <c r="P83" s="475"/>
      <c r="Q83" s="475"/>
      <c r="R83" s="470"/>
      <c r="S83" s="240" t="s">
        <v>983</v>
      </c>
      <c r="T83" s="297" t="s">
        <v>984</v>
      </c>
      <c r="U83" s="65" t="s">
        <v>158</v>
      </c>
      <c r="V83" s="256">
        <v>0</v>
      </c>
      <c r="W83" s="224"/>
      <c r="X83" s="224" t="s">
        <v>985</v>
      </c>
      <c r="Y83" s="224" t="s">
        <v>986</v>
      </c>
      <c r="Z83" s="256">
        <v>0</v>
      </c>
      <c r="AA83" s="256">
        <v>0</v>
      </c>
      <c r="AB83" s="256">
        <v>1</v>
      </c>
      <c r="AC83" s="256">
        <v>1</v>
      </c>
      <c r="AD83" s="29"/>
      <c r="AE83" s="29"/>
      <c r="AF83" s="29"/>
      <c r="AG83" s="29"/>
      <c r="AH83" s="298"/>
      <c r="AI83" s="29"/>
      <c r="AJ83" s="29"/>
      <c r="AK83" s="81"/>
      <c r="AL83" s="299" t="s">
        <v>987</v>
      </c>
      <c r="AM83" s="299" t="s">
        <v>987</v>
      </c>
      <c r="AN83" s="299" t="s">
        <v>987</v>
      </c>
      <c r="AO83" s="299" t="s">
        <v>987</v>
      </c>
      <c r="AP83" s="299" t="s">
        <v>987</v>
      </c>
      <c r="AQ83" s="299" t="s">
        <v>987</v>
      </c>
      <c r="AR83" s="300" t="s">
        <v>79</v>
      </c>
      <c r="AS83" s="300" t="s">
        <v>79</v>
      </c>
      <c r="AT83" s="300" t="s">
        <v>79</v>
      </c>
      <c r="AU83" s="301" t="s">
        <v>987</v>
      </c>
      <c r="AV83" s="256">
        <v>0</v>
      </c>
      <c r="AW83" s="255" t="s">
        <v>988</v>
      </c>
      <c r="AX83" s="255" t="s">
        <v>988</v>
      </c>
      <c r="AY83" s="255" t="s">
        <v>988</v>
      </c>
      <c r="AZ83" s="255" t="s">
        <v>988</v>
      </c>
      <c r="BA83" s="255" t="s">
        <v>988</v>
      </c>
      <c r="BB83" s="255" t="s">
        <v>988</v>
      </c>
      <c r="BC83" s="255" t="s">
        <v>988</v>
      </c>
      <c r="BD83" s="255" t="s">
        <v>988</v>
      </c>
      <c r="BE83" s="255" t="s">
        <v>988</v>
      </c>
      <c r="BF83" s="255" t="s">
        <v>988</v>
      </c>
      <c r="BG83" s="255" t="s">
        <v>988</v>
      </c>
      <c r="BH83" s="255" t="s">
        <v>988</v>
      </c>
      <c r="BI83" s="299"/>
      <c r="BJ83" s="299"/>
      <c r="BK83" s="299"/>
      <c r="BL83" s="299"/>
      <c r="BM83" s="299"/>
      <c r="BN83" s="299"/>
      <c r="BO83" s="299"/>
      <c r="BP83" s="299"/>
      <c r="BQ83" s="299"/>
      <c r="BR83" s="29">
        <v>1</v>
      </c>
      <c r="BS83" s="29">
        <v>1</v>
      </c>
      <c r="BT83" s="470"/>
      <c r="BU83" s="296" t="s">
        <v>981</v>
      </c>
      <c r="BV83" s="39" t="s">
        <v>982</v>
      </c>
    </row>
    <row r="84" spans="1:74" ht="326.45" customHeight="1">
      <c r="A84" s="470"/>
      <c r="B84" s="470"/>
      <c r="C84" s="470"/>
      <c r="D84" s="470"/>
      <c r="E84" s="470"/>
      <c r="F84" s="470"/>
      <c r="G84" s="470"/>
      <c r="H84" s="470"/>
      <c r="I84" s="470"/>
      <c r="J84" s="470"/>
      <c r="K84" s="470"/>
      <c r="L84" s="470"/>
      <c r="M84" s="470"/>
      <c r="N84" s="474"/>
      <c r="O84" s="474"/>
      <c r="P84" s="475"/>
      <c r="Q84" s="475"/>
      <c r="R84" s="474"/>
      <c r="S84" s="65" t="s">
        <v>989</v>
      </c>
      <c r="T84" s="297" t="s">
        <v>990</v>
      </c>
      <c r="U84" s="65" t="s">
        <v>116</v>
      </c>
      <c r="V84" s="256">
        <v>0</v>
      </c>
      <c r="W84" s="224"/>
      <c r="X84" s="224" t="s">
        <v>991</v>
      </c>
      <c r="Y84" s="224" t="s">
        <v>992</v>
      </c>
      <c r="Z84" s="256">
        <v>0</v>
      </c>
      <c r="AA84" s="256">
        <v>0</v>
      </c>
      <c r="AB84" s="256">
        <v>0</v>
      </c>
      <c r="AC84" s="256">
        <v>0</v>
      </c>
      <c r="AD84" s="256">
        <v>8000</v>
      </c>
      <c r="AE84" s="256">
        <v>0</v>
      </c>
      <c r="AF84" s="256">
        <v>0</v>
      </c>
      <c r="AG84" s="302">
        <v>0</v>
      </c>
      <c r="AH84" s="302">
        <v>15540</v>
      </c>
      <c r="AI84" s="29">
        <v>15540</v>
      </c>
      <c r="AJ84" s="29">
        <v>15540</v>
      </c>
      <c r="AK84" s="302">
        <v>0</v>
      </c>
      <c r="AL84" s="29">
        <v>0</v>
      </c>
      <c r="AM84" s="303" t="s">
        <v>993</v>
      </c>
      <c r="AN84" s="303" t="s">
        <v>993</v>
      </c>
      <c r="AO84" s="303" t="s">
        <v>993</v>
      </c>
      <c r="AP84" s="304" t="s">
        <v>994</v>
      </c>
      <c r="AQ84" s="305" t="s">
        <v>162</v>
      </c>
      <c r="AR84" s="306" t="s">
        <v>995</v>
      </c>
      <c r="AS84" s="306" t="s">
        <v>995</v>
      </c>
      <c r="AT84" s="306" t="s">
        <v>996</v>
      </c>
      <c r="AU84" s="307"/>
      <c r="AV84" s="256"/>
      <c r="AW84" s="255" t="s">
        <v>230</v>
      </c>
      <c r="AX84" s="255" t="s">
        <v>997</v>
      </c>
      <c r="AY84" s="255" t="s">
        <v>998</v>
      </c>
      <c r="AZ84" s="255" t="s">
        <v>999</v>
      </c>
      <c r="BA84" s="255" t="s">
        <v>1000</v>
      </c>
      <c r="BB84" s="255" t="s">
        <v>1001</v>
      </c>
      <c r="BC84" s="255" t="s">
        <v>1002</v>
      </c>
      <c r="BD84" s="255" t="s">
        <v>1003</v>
      </c>
      <c r="BE84" s="255" t="s">
        <v>1004</v>
      </c>
      <c r="BF84" s="69"/>
      <c r="BG84" s="69"/>
      <c r="BH84" s="308"/>
      <c r="BI84" s="308"/>
      <c r="BJ84" s="308"/>
      <c r="BK84" s="308"/>
      <c r="BL84" s="308"/>
      <c r="BM84" s="308"/>
      <c r="BN84" s="308"/>
      <c r="BO84" s="308"/>
      <c r="BP84" s="308"/>
      <c r="BQ84" s="308"/>
      <c r="BR84" s="29">
        <v>8000</v>
      </c>
      <c r="BS84" s="29">
        <v>15540</v>
      </c>
      <c r="BT84" s="470"/>
      <c r="BU84" s="296" t="s">
        <v>981</v>
      </c>
      <c r="BV84" s="39" t="s">
        <v>982</v>
      </c>
    </row>
    <row r="85" spans="1:74" ht="326.45" customHeight="1">
      <c r="A85" s="470"/>
      <c r="B85" s="470"/>
      <c r="C85" s="470"/>
      <c r="D85" s="470"/>
      <c r="E85" s="470"/>
      <c r="F85" s="470"/>
      <c r="G85" s="470"/>
      <c r="H85" s="470"/>
      <c r="I85" s="470"/>
      <c r="J85" s="470"/>
      <c r="K85" s="470"/>
      <c r="L85" s="470"/>
      <c r="M85" s="470"/>
      <c r="N85" s="474"/>
      <c r="O85" s="474"/>
      <c r="P85" s="475"/>
      <c r="Q85" s="475"/>
      <c r="R85" s="474"/>
      <c r="S85" s="65" t="s">
        <v>1005</v>
      </c>
      <c r="T85" s="297" t="s">
        <v>1006</v>
      </c>
      <c r="U85" s="65" t="s">
        <v>84</v>
      </c>
      <c r="V85" s="256">
        <v>0</v>
      </c>
      <c r="W85" s="224"/>
      <c r="X85" s="224" t="s">
        <v>1007</v>
      </c>
      <c r="Y85" s="224" t="s">
        <v>1008</v>
      </c>
      <c r="Z85" s="256">
        <v>0</v>
      </c>
      <c r="AA85" s="256">
        <v>0</v>
      </c>
      <c r="AB85" s="256">
        <v>1500</v>
      </c>
      <c r="AC85" s="256">
        <v>1603</v>
      </c>
      <c r="AD85" s="256">
        <v>1500</v>
      </c>
      <c r="AE85" s="256">
        <v>61</v>
      </c>
      <c r="AF85" s="256">
        <v>315</v>
      </c>
      <c r="AG85" s="302">
        <v>36</v>
      </c>
      <c r="AH85" s="302">
        <v>4791</v>
      </c>
      <c r="AI85" s="29">
        <v>5203</v>
      </c>
      <c r="AJ85" s="29">
        <v>5203</v>
      </c>
      <c r="AK85" s="302">
        <v>0</v>
      </c>
      <c r="AL85" s="303" t="s">
        <v>1009</v>
      </c>
      <c r="AM85" s="29" t="s">
        <v>162</v>
      </c>
      <c r="AN85" s="29" t="s">
        <v>1010</v>
      </c>
      <c r="AO85" s="29" t="s">
        <v>162</v>
      </c>
      <c r="AP85" s="309" t="s">
        <v>1011</v>
      </c>
      <c r="AQ85" s="309" t="s">
        <v>1012</v>
      </c>
      <c r="AR85" s="306" t="s">
        <v>1013</v>
      </c>
      <c r="AS85" s="306" t="s">
        <v>1014</v>
      </c>
      <c r="AT85" s="306" t="s">
        <v>1015</v>
      </c>
      <c r="AU85" s="310"/>
      <c r="AV85" s="256"/>
      <c r="AW85" s="255" t="s">
        <v>230</v>
      </c>
      <c r="AX85" s="255" t="s">
        <v>230</v>
      </c>
      <c r="AY85" s="255" t="s">
        <v>230</v>
      </c>
      <c r="AZ85" s="255" t="s">
        <v>230</v>
      </c>
      <c r="BA85" s="255" t="s">
        <v>230</v>
      </c>
      <c r="BB85" s="255" t="s">
        <v>230</v>
      </c>
      <c r="BC85" s="255" t="s">
        <v>230</v>
      </c>
      <c r="BD85" s="255" t="s">
        <v>230</v>
      </c>
      <c r="BE85" s="255" t="s">
        <v>230</v>
      </c>
      <c r="BF85" s="255" t="s">
        <v>230</v>
      </c>
      <c r="BG85" s="255" t="s">
        <v>230</v>
      </c>
      <c r="BH85" s="255" t="s">
        <v>230</v>
      </c>
      <c r="BI85" s="81"/>
      <c r="BJ85" s="81"/>
      <c r="BK85" s="81"/>
      <c r="BL85" s="81"/>
      <c r="BM85" s="81"/>
      <c r="BN85" s="81"/>
      <c r="BO85" s="81"/>
      <c r="BP85" s="81"/>
      <c r="BQ85" s="81"/>
      <c r="BR85" s="29">
        <v>5000</v>
      </c>
      <c r="BS85" s="29">
        <v>6806</v>
      </c>
      <c r="BT85" s="470"/>
      <c r="BU85" s="296" t="s">
        <v>981</v>
      </c>
      <c r="BV85" s="39" t="s">
        <v>982</v>
      </c>
    </row>
    <row r="86" spans="1:74" ht="175.5" customHeight="1">
      <c r="A86" s="471"/>
      <c r="B86" s="471"/>
      <c r="C86" s="471"/>
      <c r="D86" s="471"/>
      <c r="E86" s="471"/>
      <c r="F86" s="471"/>
      <c r="G86" s="471"/>
      <c r="H86" s="471"/>
      <c r="I86" s="471"/>
      <c r="J86" s="471"/>
      <c r="K86" s="471"/>
      <c r="L86" s="471"/>
      <c r="M86" s="471"/>
      <c r="N86" s="472"/>
      <c r="O86" s="472"/>
      <c r="P86" s="473"/>
      <c r="Q86" s="473"/>
      <c r="R86" s="471"/>
      <c r="S86" s="26" t="s">
        <v>1016</v>
      </c>
      <c r="T86" s="47" t="s">
        <v>1017</v>
      </c>
      <c r="U86" s="26" t="s">
        <v>84</v>
      </c>
      <c r="V86" s="27">
        <v>2264</v>
      </c>
      <c r="W86" s="27">
        <v>2264</v>
      </c>
      <c r="X86" s="311" t="s">
        <v>1018</v>
      </c>
      <c r="Y86" s="311" t="s">
        <v>1019</v>
      </c>
      <c r="Z86" s="29">
        <v>2000</v>
      </c>
      <c r="AA86" s="30">
        <v>2000</v>
      </c>
      <c r="AB86" s="29">
        <v>2500</v>
      </c>
      <c r="AC86" s="29">
        <v>2525</v>
      </c>
      <c r="AD86" s="27">
        <v>3080</v>
      </c>
      <c r="AE86" s="312">
        <v>304</v>
      </c>
      <c r="AF86" s="312">
        <v>1435</v>
      </c>
      <c r="AG86" s="292">
        <v>1461</v>
      </c>
      <c r="AH86" s="293">
        <v>357</v>
      </c>
      <c r="AI86" s="27">
        <v>3557</v>
      </c>
      <c r="AJ86" s="27">
        <v>3557</v>
      </c>
      <c r="AK86" s="27">
        <v>0</v>
      </c>
      <c r="AL86" s="280" t="s">
        <v>1020</v>
      </c>
      <c r="AM86" s="31" t="s">
        <v>162</v>
      </c>
      <c r="AN86" s="31" t="s">
        <v>1021</v>
      </c>
      <c r="AO86" s="31" t="s">
        <v>162</v>
      </c>
      <c r="AP86" s="248" t="s">
        <v>1022</v>
      </c>
      <c r="AQ86" s="248" t="s">
        <v>162</v>
      </c>
      <c r="AR86" s="295" t="s">
        <v>1023</v>
      </c>
      <c r="AS86" s="295" t="s">
        <v>1024</v>
      </c>
      <c r="AT86" s="295" t="s">
        <v>1025</v>
      </c>
      <c r="AU86" s="119"/>
      <c r="AV86" s="27">
        <v>5570</v>
      </c>
      <c r="AW86" s="27" t="s">
        <v>97</v>
      </c>
      <c r="AX86" s="27">
        <v>1050</v>
      </c>
      <c r="AY86" s="27">
        <v>1180</v>
      </c>
      <c r="AZ86" s="27">
        <v>1800</v>
      </c>
      <c r="BA86" s="27"/>
      <c r="BB86" s="27">
        <v>920</v>
      </c>
      <c r="BC86" s="27"/>
      <c r="BD86" s="27">
        <v>1800</v>
      </c>
      <c r="BE86" s="27"/>
      <c r="BF86" s="27">
        <f t="shared" ref="BF86:BG88" si="26">AX86+AZ86+BB86+BD86</f>
        <v>5570</v>
      </c>
      <c r="BG86" s="27">
        <f t="shared" si="26"/>
        <v>1180</v>
      </c>
      <c r="BH86" s="228" t="s">
        <v>1026</v>
      </c>
      <c r="BI86" s="228" t="s">
        <v>1027</v>
      </c>
      <c r="BJ86" s="228"/>
      <c r="BK86" s="228"/>
      <c r="BL86" s="228"/>
      <c r="BM86" s="228"/>
      <c r="BN86" s="228"/>
      <c r="BO86" s="228"/>
      <c r="BP86" s="228"/>
      <c r="BQ86" s="272" t="s">
        <v>1028</v>
      </c>
      <c r="BR86" s="27">
        <f>+_xlfn.IFS(U86="Acumulado",Z86+AB86+AD86+AV86,U86="Capacidad",AV86,U86="Flujo",AV86,U86="Reducción",AV86,U86="Stock",AV86)</f>
        <v>13150</v>
      </c>
      <c r="BS86" s="27">
        <f>AA86+AC86+AJ86+BG86</f>
        <v>9262</v>
      </c>
      <c r="BT86" s="470"/>
      <c r="BU86" s="296" t="s">
        <v>981</v>
      </c>
      <c r="BV86" s="39" t="s">
        <v>982</v>
      </c>
    </row>
    <row r="87" spans="1:74" ht="233.45" customHeight="1">
      <c r="A87" s="386" t="s">
        <v>963</v>
      </c>
      <c r="B87" s="386" t="s">
        <v>73</v>
      </c>
      <c r="C87" s="386" t="s">
        <v>664</v>
      </c>
      <c r="D87" s="386" t="s">
        <v>895</v>
      </c>
      <c r="E87" s="386" t="s">
        <v>1029</v>
      </c>
      <c r="F87" s="386" t="s">
        <v>1030</v>
      </c>
      <c r="G87" s="464" t="s">
        <v>579</v>
      </c>
      <c r="H87" s="386" t="s">
        <v>79</v>
      </c>
      <c r="I87" s="464" t="s">
        <v>966</v>
      </c>
      <c r="J87" s="427">
        <v>6345665460</v>
      </c>
      <c r="K87" s="428">
        <v>5399335263</v>
      </c>
      <c r="L87" s="429">
        <v>22207822958</v>
      </c>
      <c r="M87" s="429">
        <v>20839366263</v>
      </c>
      <c r="N87" s="427">
        <v>19771711330</v>
      </c>
      <c r="O87" s="427">
        <v>16285289216</v>
      </c>
      <c r="P87" s="426">
        <v>20016772381</v>
      </c>
      <c r="Q87" s="426">
        <v>5101830546.4899998</v>
      </c>
      <c r="R87" s="387" t="s">
        <v>1031</v>
      </c>
      <c r="S87" s="26" t="s">
        <v>1032</v>
      </c>
      <c r="T87" s="47" t="s">
        <v>1033</v>
      </c>
      <c r="U87" s="26" t="s">
        <v>84</v>
      </c>
      <c r="V87" s="27">
        <v>0</v>
      </c>
      <c r="W87" s="27">
        <v>141</v>
      </c>
      <c r="X87" s="311" t="s">
        <v>1034</v>
      </c>
      <c r="Y87" s="311" t="s">
        <v>1035</v>
      </c>
      <c r="Z87" s="29">
        <v>100</v>
      </c>
      <c r="AA87" s="30">
        <v>141</v>
      </c>
      <c r="AB87" s="29">
        <v>105</v>
      </c>
      <c r="AC87" s="29">
        <v>191</v>
      </c>
      <c r="AD87" s="41">
        <v>100</v>
      </c>
      <c r="AE87" s="31">
        <v>8</v>
      </c>
      <c r="AF87" s="31">
        <v>0</v>
      </c>
      <c r="AG87" s="292">
        <v>0</v>
      </c>
      <c r="AH87" s="293">
        <v>182</v>
      </c>
      <c r="AI87" s="27">
        <v>190</v>
      </c>
      <c r="AJ87" s="27">
        <v>190</v>
      </c>
      <c r="AK87" s="27">
        <v>0</v>
      </c>
      <c r="AL87" s="280" t="s">
        <v>1036</v>
      </c>
      <c r="AM87" s="280" t="s">
        <v>162</v>
      </c>
      <c r="AN87" s="280" t="s">
        <v>1037</v>
      </c>
      <c r="AO87" s="280" t="s">
        <v>1038</v>
      </c>
      <c r="AP87" s="101" t="s">
        <v>1039</v>
      </c>
      <c r="AQ87" s="101" t="s">
        <v>1040</v>
      </c>
      <c r="AR87" s="295" t="s">
        <v>1041</v>
      </c>
      <c r="AS87" s="295" t="s">
        <v>1042</v>
      </c>
      <c r="AT87" s="295" t="s">
        <v>1043</v>
      </c>
      <c r="AU87" s="31"/>
      <c r="AV87" s="27">
        <v>125</v>
      </c>
      <c r="AW87" s="27" t="s">
        <v>97</v>
      </c>
      <c r="AX87" s="27">
        <v>35</v>
      </c>
      <c r="AY87" s="27">
        <v>35</v>
      </c>
      <c r="AZ87" s="27">
        <v>35</v>
      </c>
      <c r="BA87" s="27"/>
      <c r="BB87" s="27">
        <v>30</v>
      </c>
      <c r="BC87" s="27"/>
      <c r="BD87" s="27">
        <v>25</v>
      </c>
      <c r="BE87" s="27"/>
      <c r="BF87" s="27">
        <f t="shared" si="26"/>
        <v>125</v>
      </c>
      <c r="BG87" s="27">
        <f t="shared" si="26"/>
        <v>35</v>
      </c>
      <c r="BH87" s="36" t="s">
        <v>1044</v>
      </c>
      <c r="BI87" s="36" t="s">
        <v>1045</v>
      </c>
      <c r="BJ87" s="36"/>
      <c r="BK87" s="36"/>
      <c r="BL87" s="36"/>
      <c r="BM87" s="36"/>
      <c r="BN87" s="36"/>
      <c r="BO87" s="36"/>
      <c r="BP87" s="36"/>
      <c r="BQ87" s="313" t="s">
        <v>1046</v>
      </c>
      <c r="BR87" s="27">
        <f>+_xlfn.IFS(U87="Acumulado",Z87+AB87+AD87+AV87,U87="Capacidad",AV87,U87="Flujo",AV87,U87="Reducción",AV87,U87="Stock",AV87)</f>
        <v>430</v>
      </c>
      <c r="BS87" s="27">
        <f>AA87+AC87+AJ87+BG87</f>
        <v>557</v>
      </c>
      <c r="BT87" s="470"/>
      <c r="BU87" s="296" t="s">
        <v>1047</v>
      </c>
      <c r="BV87" s="39" t="s">
        <v>1048</v>
      </c>
    </row>
    <row r="88" spans="1:74" ht="409.5" customHeight="1">
      <c r="A88" s="470"/>
      <c r="B88" s="470"/>
      <c r="C88" s="470"/>
      <c r="D88" s="470"/>
      <c r="E88" s="470"/>
      <c r="F88" s="470"/>
      <c r="G88" s="470"/>
      <c r="H88" s="470"/>
      <c r="I88" s="470"/>
      <c r="J88" s="470"/>
      <c r="K88" s="470"/>
      <c r="L88" s="470"/>
      <c r="M88" s="470"/>
      <c r="N88" s="474"/>
      <c r="O88" s="474"/>
      <c r="P88" s="475"/>
      <c r="Q88" s="475"/>
      <c r="R88" s="470"/>
      <c r="S88" s="26" t="s">
        <v>1049</v>
      </c>
      <c r="T88" s="47" t="s">
        <v>1050</v>
      </c>
      <c r="U88" s="26" t="s">
        <v>84</v>
      </c>
      <c r="V88" s="27">
        <v>2</v>
      </c>
      <c r="W88" s="27">
        <v>2</v>
      </c>
      <c r="X88" s="314" t="s">
        <v>1051</v>
      </c>
      <c r="Y88" s="311" t="s">
        <v>1052</v>
      </c>
      <c r="Z88" s="315">
        <v>2</v>
      </c>
      <c r="AA88" s="316">
        <v>2</v>
      </c>
      <c r="AB88" s="315">
        <v>9</v>
      </c>
      <c r="AC88" s="315">
        <v>8</v>
      </c>
      <c r="AD88" s="41">
        <v>9</v>
      </c>
      <c r="AE88" s="31">
        <v>0</v>
      </c>
      <c r="AF88" s="31">
        <v>0</v>
      </c>
      <c r="AG88" s="317">
        <v>0</v>
      </c>
      <c r="AH88" s="293">
        <v>10</v>
      </c>
      <c r="AI88" s="181">
        <v>10</v>
      </c>
      <c r="AJ88" s="181">
        <v>10</v>
      </c>
      <c r="AK88" s="27">
        <v>0</v>
      </c>
      <c r="AL88" s="92" t="s">
        <v>1053</v>
      </c>
      <c r="AM88" s="280" t="s">
        <v>162</v>
      </c>
      <c r="AN88" s="280" t="s">
        <v>1054</v>
      </c>
      <c r="AO88" s="280" t="s">
        <v>162</v>
      </c>
      <c r="AP88" s="101" t="s">
        <v>1055</v>
      </c>
      <c r="AQ88" s="101" t="s">
        <v>1056</v>
      </c>
      <c r="AR88" s="295" t="s">
        <v>1057</v>
      </c>
      <c r="AS88" s="295" t="s">
        <v>1058</v>
      </c>
      <c r="AT88" s="295" t="s">
        <v>1059</v>
      </c>
      <c r="AU88" s="31"/>
      <c r="AV88" s="27">
        <v>10</v>
      </c>
      <c r="AW88" s="27" t="s">
        <v>353</v>
      </c>
      <c r="AX88" s="27"/>
      <c r="AY88" s="27"/>
      <c r="AZ88" s="27">
        <v>2</v>
      </c>
      <c r="BA88" s="27"/>
      <c r="BB88" s="27"/>
      <c r="BC88" s="27"/>
      <c r="BD88" s="27">
        <v>8</v>
      </c>
      <c r="BE88" s="27"/>
      <c r="BF88" s="27">
        <f t="shared" si="26"/>
        <v>10</v>
      </c>
      <c r="BG88" s="27">
        <f t="shared" si="26"/>
        <v>0</v>
      </c>
      <c r="BH88" s="36" t="s">
        <v>1060</v>
      </c>
      <c r="BI88" s="36" t="s">
        <v>79</v>
      </c>
      <c r="BJ88" s="36"/>
      <c r="BK88" s="36"/>
      <c r="BL88" s="36"/>
      <c r="BM88" s="36"/>
      <c r="BN88" s="36"/>
      <c r="BO88" s="36"/>
      <c r="BP88" s="36"/>
      <c r="BQ88" s="313" t="s">
        <v>1046</v>
      </c>
      <c r="BR88" s="27">
        <f>+_xlfn.IFS(U88="Acumulado",Z88+AB88+AD88+AV88,U88="Capacidad",AV88,U88="Flujo",AV88,U88="Reducción",AV88,U88="Stock",AV88)</f>
        <v>30</v>
      </c>
      <c r="BS88" s="27">
        <f>AA88+AC88+AJ88+BG88</f>
        <v>20</v>
      </c>
      <c r="BT88" s="470"/>
      <c r="BU88" s="296" t="s">
        <v>1047</v>
      </c>
      <c r="BV88" s="39" t="s">
        <v>1048</v>
      </c>
    </row>
    <row r="89" spans="1:74" ht="331.5" customHeight="1">
      <c r="A89" s="470"/>
      <c r="B89" s="470"/>
      <c r="C89" s="470"/>
      <c r="D89" s="470"/>
      <c r="E89" s="470"/>
      <c r="F89" s="470"/>
      <c r="G89" s="470"/>
      <c r="H89" s="470"/>
      <c r="I89" s="470"/>
      <c r="J89" s="470"/>
      <c r="K89" s="470"/>
      <c r="L89" s="470"/>
      <c r="M89" s="470"/>
      <c r="N89" s="474"/>
      <c r="O89" s="474"/>
      <c r="P89" s="475"/>
      <c r="Q89" s="475"/>
      <c r="R89" s="470"/>
      <c r="S89" s="26" t="s">
        <v>1061</v>
      </c>
      <c r="T89" s="47" t="s">
        <v>1062</v>
      </c>
      <c r="U89" s="26" t="s">
        <v>158</v>
      </c>
      <c r="V89" s="162">
        <v>1</v>
      </c>
      <c r="W89" s="162">
        <v>1</v>
      </c>
      <c r="X89" s="289" t="s">
        <v>1063</v>
      </c>
      <c r="Y89" s="289" t="s">
        <v>1064</v>
      </c>
      <c r="Z89" s="224">
        <v>1</v>
      </c>
      <c r="AA89" s="74">
        <v>1</v>
      </c>
      <c r="AB89" s="224">
        <v>1</v>
      </c>
      <c r="AC89" s="224">
        <v>1</v>
      </c>
      <c r="AD89" s="225">
        <v>1</v>
      </c>
      <c r="AE89" s="226">
        <v>0.25</v>
      </c>
      <c r="AF89" s="226">
        <v>0.25</v>
      </c>
      <c r="AG89" s="78">
        <v>0.25</v>
      </c>
      <c r="AH89" s="232">
        <v>1</v>
      </c>
      <c r="AI89" s="116">
        <v>1</v>
      </c>
      <c r="AJ89" s="116">
        <v>1</v>
      </c>
      <c r="AK89" s="80">
        <v>0</v>
      </c>
      <c r="AL89" s="227" t="s">
        <v>1065</v>
      </c>
      <c r="AM89" s="280" t="s">
        <v>162</v>
      </c>
      <c r="AN89" s="280" t="s">
        <v>1066</v>
      </c>
      <c r="AO89" s="280" t="s">
        <v>162</v>
      </c>
      <c r="AP89" s="229" t="s">
        <v>1067</v>
      </c>
      <c r="AQ89" s="101" t="s">
        <v>1068</v>
      </c>
      <c r="AR89" s="295" t="s">
        <v>1069</v>
      </c>
      <c r="AS89" s="295" t="s">
        <v>1070</v>
      </c>
      <c r="AT89" s="295" t="s">
        <v>79</v>
      </c>
      <c r="AU89" s="119"/>
      <c r="AV89" s="162">
        <v>1</v>
      </c>
      <c r="AW89" s="27" t="s">
        <v>97</v>
      </c>
      <c r="AX89" s="162">
        <v>1</v>
      </c>
      <c r="AY89" s="162">
        <v>1</v>
      </c>
      <c r="AZ89" s="162">
        <v>1</v>
      </c>
      <c r="BA89" s="162"/>
      <c r="BB89" s="162">
        <v>1</v>
      </c>
      <c r="BC89" s="162"/>
      <c r="BD89" s="162">
        <v>1</v>
      </c>
      <c r="BE89" s="80"/>
      <c r="BF89" s="166">
        <f>AX89</f>
        <v>1</v>
      </c>
      <c r="BG89" s="166">
        <f>AY89</f>
        <v>1</v>
      </c>
      <c r="BH89" s="318" t="s">
        <v>1071</v>
      </c>
      <c r="BI89" s="228" t="s">
        <v>1072</v>
      </c>
      <c r="BJ89" s="228"/>
      <c r="BK89" s="228"/>
      <c r="BL89" s="228"/>
      <c r="BM89" s="228"/>
      <c r="BN89" s="228"/>
      <c r="BO89" s="228"/>
      <c r="BP89" s="228"/>
      <c r="BQ89" s="313" t="s">
        <v>1046</v>
      </c>
      <c r="BR89" s="80">
        <v>1</v>
      </c>
      <c r="BS89" s="80">
        <v>1</v>
      </c>
      <c r="BT89" s="470"/>
      <c r="BU89" s="296" t="s">
        <v>1047</v>
      </c>
      <c r="BV89" s="39" t="s">
        <v>1048</v>
      </c>
    </row>
    <row r="90" spans="1:74" ht="102" customHeight="1">
      <c r="A90" s="471"/>
      <c r="B90" s="471"/>
      <c r="C90" s="471"/>
      <c r="D90" s="471"/>
      <c r="E90" s="471"/>
      <c r="F90" s="471"/>
      <c r="G90" s="471"/>
      <c r="H90" s="471"/>
      <c r="I90" s="471"/>
      <c r="J90" s="471"/>
      <c r="K90" s="471"/>
      <c r="L90" s="471"/>
      <c r="M90" s="471"/>
      <c r="N90" s="472"/>
      <c r="O90" s="472"/>
      <c r="P90" s="473"/>
      <c r="Q90" s="473"/>
      <c r="R90" s="471"/>
      <c r="S90" s="26" t="s">
        <v>1073</v>
      </c>
      <c r="T90" s="47" t="s">
        <v>1074</v>
      </c>
      <c r="U90" s="26" t="s">
        <v>84</v>
      </c>
      <c r="V90" s="27">
        <v>4</v>
      </c>
      <c r="W90" s="27">
        <v>4</v>
      </c>
      <c r="X90" s="311" t="s">
        <v>1075</v>
      </c>
      <c r="Y90" s="311" t="s">
        <v>1076</v>
      </c>
      <c r="Z90" s="29">
        <v>4</v>
      </c>
      <c r="AA90" s="30">
        <v>4</v>
      </c>
      <c r="AB90" s="29">
        <v>4</v>
      </c>
      <c r="AC90" s="29">
        <v>4</v>
      </c>
      <c r="AD90" s="41">
        <v>4</v>
      </c>
      <c r="AE90" s="31">
        <v>1</v>
      </c>
      <c r="AF90" s="31">
        <v>1</v>
      </c>
      <c r="AG90" s="32">
        <v>1</v>
      </c>
      <c r="AH90" s="293">
        <v>1</v>
      </c>
      <c r="AI90" s="27">
        <v>4</v>
      </c>
      <c r="AJ90" s="27">
        <v>4</v>
      </c>
      <c r="AK90" s="27">
        <v>0</v>
      </c>
      <c r="AL90" s="280" t="s">
        <v>1077</v>
      </c>
      <c r="AM90" s="280" t="s">
        <v>162</v>
      </c>
      <c r="AN90" s="280" t="s">
        <v>1078</v>
      </c>
      <c r="AO90" s="280" t="s">
        <v>162</v>
      </c>
      <c r="AP90" s="319" t="s">
        <v>1079</v>
      </c>
      <c r="AQ90" s="101" t="s">
        <v>1068</v>
      </c>
      <c r="AR90" s="295" t="s">
        <v>1080</v>
      </c>
      <c r="AS90" s="295" t="s">
        <v>1080</v>
      </c>
      <c r="AT90" s="295" t="s">
        <v>79</v>
      </c>
      <c r="AU90" s="31"/>
      <c r="AV90" s="27">
        <v>4</v>
      </c>
      <c r="AW90" s="27" t="s">
        <v>97</v>
      </c>
      <c r="AX90" s="27">
        <v>1</v>
      </c>
      <c r="AY90" s="27">
        <v>1</v>
      </c>
      <c r="AZ90" s="27">
        <v>1</v>
      </c>
      <c r="BA90" s="27"/>
      <c r="BB90" s="27">
        <v>1</v>
      </c>
      <c r="BC90" s="27"/>
      <c r="BD90" s="27">
        <v>1</v>
      </c>
      <c r="BE90" s="27"/>
      <c r="BF90" s="27">
        <f>AX90+AZ90+BB90+BD90</f>
        <v>4</v>
      </c>
      <c r="BG90" s="27">
        <f>AY90+BA90+BC90+BE90</f>
        <v>1</v>
      </c>
      <c r="BH90" s="318" t="s">
        <v>1081</v>
      </c>
      <c r="BI90" s="36" t="s">
        <v>1082</v>
      </c>
      <c r="BJ90" s="36"/>
      <c r="BK90" s="36"/>
      <c r="BL90" s="36"/>
      <c r="BM90" s="36"/>
      <c r="BN90" s="36"/>
      <c r="BO90" s="36"/>
      <c r="BP90" s="36"/>
      <c r="BQ90" s="313" t="s">
        <v>1046</v>
      </c>
      <c r="BR90" s="27">
        <f>+_xlfn.IFS(U90="Acumulado",Z90+AB90+AD90+AV90,U90="Capacidad",AV90,U90="Flujo",AV90,U90="Reducción",AV90,U90="Stock",AV90)</f>
        <v>16</v>
      </c>
      <c r="BS90" s="27">
        <f>AA90+AC90+AJ90+BG90</f>
        <v>13</v>
      </c>
      <c r="BT90" s="471"/>
      <c r="BU90" s="296" t="s">
        <v>1047</v>
      </c>
      <c r="BV90" s="39" t="s">
        <v>1048</v>
      </c>
    </row>
    <row r="91" spans="1:74" ht="81.599999999999994" customHeight="1">
      <c r="A91" s="386" t="s">
        <v>662</v>
      </c>
      <c r="B91" s="386" t="s">
        <v>663</v>
      </c>
      <c r="C91" s="413" t="s">
        <v>664</v>
      </c>
      <c r="D91" s="413" t="s">
        <v>895</v>
      </c>
      <c r="E91" s="386" t="s">
        <v>1083</v>
      </c>
      <c r="F91" s="413" t="s">
        <v>1084</v>
      </c>
      <c r="G91" s="386" t="s">
        <v>1085</v>
      </c>
      <c r="H91" s="386" t="s">
        <v>79</v>
      </c>
      <c r="I91" s="386" t="s">
        <v>1086</v>
      </c>
      <c r="J91" s="466">
        <v>4863931489</v>
      </c>
      <c r="K91" s="428">
        <v>4796034125.7799997</v>
      </c>
      <c r="L91" s="463">
        <v>6335809667</v>
      </c>
      <c r="M91" s="457">
        <v>5687561882.3999996</v>
      </c>
      <c r="N91" s="438">
        <v>6405189446</v>
      </c>
      <c r="O91" s="438">
        <v>5488941896.3299999</v>
      </c>
      <c r="P91" s="458">
        <v>8318434574</v>
      </c>
      <c r="Q91" s="458">
        <v>1367187252.3499999</v>
      </c>
      <c r="R91" s="387" t="s">
        <v>670</v>
      </c>
      <c r="S91" s="26" t="s">
        <v>1087</v>
      </c>
      <c r="T91" s="47" t="s">
        <v>1088</v>
      </c>
      <c r="U91" s="47" t="s">
        <v>158</v>
      </c>
      <c r="V91" s="162">
        <v>1</v>
      </c>
      <c r="W91" s="162">
        <v>1</v>
      </c>
      <c r="X91" s="111" t="s">
        <v>1089</v>
      </c>
      <c r="Y91" s="111" t="s">
        <v>1090</v>
      </c>
      <c r="Z91" s="224">
        <v>1</v>
      </c>
      <c r="AA91" s="74">
        <v>1</v>
      </c>
      <c r="AB91" s="224">
        <v>1</v>
      </c>
      <c r="AC91" s="224">
        <v>1</v>
      </c>
      <c r="AD91" s="225">
        <v>1</v>
      </c>
      <c r="AE91" s="78">
        <v>1</v>
      </c>
      <c r="AF91" s="78">
        <v>1</v>
      </c>
      <c r="AG91" s="78">
        <v>1</v>
      </c>
      <c r="AH91" s="115">
        <v>1</v>
      </c>
      <c r="AI91" s="116">
        <v>1</v>
      </c>
      <c r="AJ91" s="116">
        <v>1</v>
      </c>
      <c r="AK91" s="80">
        <v>0</v>
      </c>
      <c r="AL91" s="31" t="s">
        <v>1091</v>
      </c>
      <c r="AM91" s="31" t="s">
        <v>79</v>
      </c>
      <c r="AN91" s="31" t="s">
        <v>1092</v>
      </c>
      <c r="AO91" s="31" t="s">
        <v>79</v>
      </c>
      <c r="AP91" s="31" t="s">
        <v>1093</v>
      </c>
      <c r="AQ91" s="321" t="s">
        <v>79</v>
      </c>
      <c r="AR91" s="322" t="s">
        <v>1094</v>
      </c>
      <c r="AS91" s="322" t="s">
        <v>1095</v>
      </c>
      <c r="AT91" s="119" t="s">
        <v>79</v>
      </c>
      <c r="AU91" s="119" t="s">
        <v>1096</v>
      </c>
      <c r="AV91" s="162">
        <v>1</v>
      </c>
      <c r="AW91" s="27" t="s">
        <v>97</v>
      </c>
      <c r="AX91" s="162">
        <v>1</v>
      </c>
      <c r="AY91" s="162">
        <v>1</v>
      </c>
      <c r="AZ91" s="162">
        <v>1</v>
      </c>
      <c r="BA91" s="162"/>
      <c r="BB91" s="162">
        <v>1</v>
      </c>
      <c r="BC91" s="162"/>
      <c r="BD91" s="162">
        <v>1</v>
      </c>
      <c r="BE91" s="80"/>
      <c r="BF91" s="166">
        <f t="shared" ref="BF91:BG92" si="27">AX91</f>
        <v>1</v>
      </c>
      <c r="BG91" s="166">
        <f t="shared" si="27"/>
        <v>1</v>
      </c>
      <c r="BH91" s="228" t="s">
        <v>1097</v>
      </c>
      <c r="BI91" s="228" t="s">
        <v>79</v>
      </c>
      <c r="BJ91" s="228"/>
      <c r="BK91" s="228"/>
      <c r="BL91" s="228"/>
      <c r="BM91" s="228"/>
      <c r="BN91" s="228"/>
      <c r="BO91" s="228"/>
      <c r="BP91" s="228"/>
      <c r="BQ91" s="272" t="s">
        <v>1098</v>
      </c>
      <c r="BR91" s="80">
        <v>1</v>
      </c>
      <c r="BS91" s="80">
        <v>1</v>
      </c>
      <c r="BT91" s="387" t="s">
        <v>1099</v>
      </c>
      <c r="BU91" s="323" t="s">
        <v>1099</v>
      </c>
      <c r="BV91" s="39" t="s">
        <v>1100</v>
      </c>
    </row>
    <row r="92" spans="1:74" ht="122.45" customHeight="1">
      <c r="A92" s="471"/>
      <c r="B92" s="471"/>
      <c r="C92" s="471"/>
      <c r="D92" s="471"/>
      <c r="E92" s="471"/>
      <c r="F92" s="471"/>
      <c r="G92" s="471"/>
      <c r="H92" s="471"/>
      <c r="I92" s="471"/>
      <c r="J92" s="471"/>
      <c r="K92" s="471"/>
      <c r="L92" s="471"/>
      <c r="M92" s="471"/>
      <c r="N92" s="472"/>
      <c r="O92" s="472"/>
      <c r="P92" s="473"/>
      <c r="Q92" s="473"/>
      <c r="R92" s="471"/>
      <c r="S92" s="47" t="s">
        <v>1101</v>
      </c>
      <c r="T92" s="47" t="s">
        <v>1102</v>
      </c>
      <c r="U92" s="47" t="s">
        <v>158</v>
      </c>
      <c r="V92" s="162">
        <v>1</v>
      </c>
      <c r="W92" s="162">
        <v>1</v>
      </c>
      <c r="X92" s="111" t="s">
        <v>1103</v>
      </c>
      <c r="Y92" s="111" t="s">
        <v>1090</v>
      </c>
      <c r="Z92" s="274">
        <v>1</v>
      </c>
      <c r="AA92" s="74">
        <v>1</v>
      </c>
      <c r="AB92" s="274">
        <v>1</v>
      </c>
      <c r="AC92" s="274">
        <v>1</v>
      </c>
      <c r="AD92" s="275">
        <v>1</v>
      </c>
      <c r="AE92" s="276">
        <v>1</v>
      </c>
      <c r="AF92" s="276">
        <v>1</v>
      </c>
      <c r="AG92" s="276">
        <v>1</v>
      </c>
      <c r="AH92" s="115">
        <v>1</v>
      </c>
      <c r="AI92" s="116">
        <v>1</v>
      </c>
      <c r="AJ92" s="116">
        <v>1</v>
      </c>
      <c r="AK92" s="80">
        <v>0</v>
      </c>
      <c r="AL92" s="31" t="s">
        <v>1104</v>
      </c>
      <c r="AM92" s="31" t="s">
        <v>79</v>
      </c>
      <c r="AN92" s="31" t="s">
        <v>1105</v>
      </c>
      <c r="AO92" s="31" t="s">
        <v>79</v>
      </c>
      <c r="AP92" s="31" t="s">
        <v>1106</v>
      </c>
      <c r="AQ92" s="324" t="s">
        <v>79</v>
      </c>
      <c r="AR92" s="119" t="s">
        <v>1107</v>
      </c>
      <c r="AS92" s="119" t="s">
        <v>1108</v>
      </c>
      <c r="AT92" s="119" t="s">
        <v>79</v>
      </c>
      <c r="AU92" s="119" t="s">
        <v>1096</v>
      </c>
      <c r="AV92" s="268">
        <v>1</v>
      </c>
      <c r="AW92" s="27" t="s">
        <v>97</v>
      </c>
      <c r="AX92" s="268">
        <v>1</v>
      </c>
      <c r="AY92" s="268">
        <v>1</v>
      </c>
      <c r="AZ92" s="268">
        <v>1</v>
      </c>
      <c r="BA92" s="268"/>
      <c r="BB92" s="268">
        <v>1</v>
      </c>
      <c r="BC92" s="268"/>
      <c r="BD92" s="268">
        <v>1</v>
      </c>
      <c r="BE92" s="80"/>
      <c r="BF92" s="166">
        <f t="shared" si="27"/>
        <v>1</v>
      </c>
      <c r="BG92" s="166">
        <f t="shared" si="27"/>
        <v>1</v>
      </c>
      <c r="BH92" s="228" t="s">
        <v>1109</v>
      </c>
      <c r="BI92" s="228" t="s">
        <v>79</v>
      </c>
      <c r="BJ92" s="228"/>
      <c r="BK92" s="228"/>
      <c r="BL92" s="228"/>
      <c r="BM92" s="228"/>
      <c r="BN92" s="228"/>
      <c r="BO92" s="228"/>
      <c r="BP92" s="228"/>
      <c r="BQ92" s="272" t="s">
        <v>1098</v>
      </c>
      <c r="BR92" s="80">
        <v>1</v>
      </c>
      <c r="BS92" s="80">
        <v>1</v>
      </c>
      <c r="BT92" s="471"/>
      <c r="BU92" s="323" t="s">
        <v>1099</v>
      </c>
      <c r="BV92" s="39" t="s">
        <v>1100</v>
      </c>
    </row>
    <row r="93" spans="1:74" ht="102" customHeight="1">
      <c r="A93" s="21" t="s">
        <v>662</v>
      </c>
      <c r="B93" s="21" t="s">
        <v>663</v>
      </c>
      <c r="C93" s="21" t="s">
        <v>664</v>
      </c>
      <c r="D93" s="21" t="s">
        <v>895</v>
      </c>
      <c r="E93" s="21" t="s">
        <v>1110</v>
      </c>
      <c r="F93" s="21" t="s">
        <v>1111</v>
      </c>
      <c r="G93" s="21" t="s">
        <v>1112</v>
      </c>
      <c r="H93" s="21" t="s">
        <v>79</v>
      </c>
      <c r="I93" s="21" t="s">
        <v>899</v>
      </c>
      <c r="J93" s="23">
        <v>9941096360</v>
      </c>
      <c r="K93" s="24">
        <v>9573754979.1800003</v>
      </c>
      <c r="L93" s="25">
        <v>13863202357</v>
      </c>
      <c r="M93" s="25">
        <v>11963929722.969999</v>
      </c>
      <c r="N93" s="23">
        <v>12264972675</v>
      </c>
      <c r="O93" s="23">
        <v>11170115786.6</v>
      </c>
      <c r="P93" s="44">
        <v>15070965171</v>
      </c>
      <c r="Q93" s="44">
        <v>1691694107.1500001</v>
      </c>
      <c r="R93" s="26" t="s">
        <v>1113</v>
      </c>
      <c r="S93" s="26" t="s">
        <v>1114</v>
      </c>
      <c r="T93" s="47" t="s">
        <v>1115</v>
      </c>
      <c r="U93" s="26" t="s">
        <v>84</v>
      </c>
      <c r="V93" s="27">
        <v>0</v>
      </c>
      <c r="W93" s="27">
        <v>1</v>
      </c>
      <c r="X93" s="28" t="s">
        <v>1116</v>
      </c>
      <c r="Y93" s="28" t="s">
        <v>1115</v>
      </c>
      <c r="Z93" s="29">
        <v>1</v>
      </c>
      <c r="AA93" s="30">
        <v>1</v>
      </c>
      <c r="AB93" s="29">
        <v>1</v>
      </c>
      <c r="AC93" s="29">
        <v>1</v>
      </c>
      <c r="AD93" s="41">
        <v>1</v>
      </c>
      <c r="AE93" s="42">
        <v>0.25</v>
      </c>
      <c r="AF93" s="42">
        <v>0.25</v>
      </c>
      <c r="AG93" s="42">
        <v>0.25</v>
      </c>
      <c r="AH93" s="171">
        <v>0.25</v>
      </c>
      <c r="AI93" s="43">
        <v>1</v>
      </c>
      <c r="AJ93" s="27">
        <v>1</v>
      </c>
      <c r="AK93" s="27">
        <v>0</v>
      </c>
      <c r="AL93" s="35" t="s">
        <v>1117</v>
      </c>
      <c r="AM93" s="31" t="s">
        <v>79</v>
      </c>
      <c r="AN93" s="31" t="s">
        <v>1117</v>
      </c>
      <c r="AO93" s="31"/>
      <c r="AP93" s="31" t="s">
        <v>1117</v>
      </c>
      <c r="AQ93" s="325"/>
      <c r="AR93" s="35" t="s">
        <v>1118</v>
      </c>
      <c r="AS93" s="31" t="s">
        <v>1119</v>
      </c>
      <c r="AT93" s="31" t="s">
        <v>79</v>
      </c>
      <c r="AU93" s="35" t="s">
        <v>1120</v>
      </c>
      <c r="AV93" s="27">
        <v>1</v>
      </c>
      <c r="AW93" s="27" t="s">
        <v>97</v>
      </c>
      <c r="AX93" s="43">
        <v>0.25</v>
      </c>
      <c r="AY93" s="43">
        <v>0.25</v>
      </c>
      <c r="AZ93" s="43">
        <v>0.25</v>
      </c>
      <c r="BA93" s="43"/>
      <c r="BB93" s="43">
        <v>0.25</v>
      </c>
      <c r="BC93" s="43"/>
      <c r="BD93" s="43">
        <v>0.25</v>
      </c>
      <c r="BE93" s="27"/>
      <c r="BF93" s="27">
        <f>AX93+AZ93+BB93+BD93</f>
        <v>1</v>
      </c>
      <c r="BG93" s="43">
        <f>AY93+BA93+BC93+BE93</f>
        <v>0.25</v>
      </c>
      <c r="BH93" s="36" t="s">
        <v>1121</v>
      </c>
      <c r="BI93" s="36" t="s">
        <v>862</v>
      </c>
      <c r="BJ93" s="37"/>
      <c r="BK93" s="37"/>
      <c r="BL93" s="37"/>
      <c r="BM93" s="37"/>
      <c r="BN93" s="37"/>
      <c r="BO93" s="37"/>
      <c r="BP93" s="37"/>
      <c r="BQ93" s="49" t="s">
        <v>1122</v>
      </c>
      <c r="BR93" s="27">
        <f>+_xlfn.IFS(U93="Acumulado",Z93+AB93+AD93+AV93,U93="Capacidad",AV93,U93="Flujo",AV93,U93="Reducción",AV93,U93="Stock",AV93)</f>
        <v>4</v>
      </c>
      <c r="BS93" s="27">
        <f>AA93+AC93+AJ93+BG93</f>
        <v>3.25</v>
      </c>
      <c r="BT93" s="27" t="s">
        <v>864</v>
      </c>
      <c r="BU93" s="326" t="s">
        <v>864</v>
      </c>
      <c r="BV93" s="39" t="s">
        <v>1123</v>
      </c>
    </row>
    <row r="94" spans="1:74" ht="150.6" customHeight="1">
      <c r="A94" s="21" t="s">
        <v>662</v>
      </c>
      <c r="B94" s="21" t="s">
        <v>663</v>
      </c>
      <c r="C94" s="21" t="s">
        <v>664</v>
      </c>
      <c r="D94" s="21" t="s">
        <v>1124</v>
      </c>
      <c r="E94" s="21" t="s">
        <v>1125</v>
      </c>
      <c r="F94" s="21" t="s">
        <v>1126</v>
      </c>
      <c r="G94" s="21" t="s">
        <v>1127</v>
      </c>
      <c r="H94" s="21" t="s">
        <v>79</v>
      </c>
      <c r="I94" s="21" t="s">
        <v>1128</v>
      </c>
      <c r="J94" s="157">
        <v>842800000</v>
      </c>
      <c r="K94" s="243">
        <v>842799999.66999996</v>
      </c>
      <c r="L94" s="320">
        <v>963171435</v>
      </c>
      <c r="M94" s="327">
        <v>963171435</v>
      </c>
      <c r="N94" s="23">
        <v>956392484</v>
      </c>
      <c r="O94" s="23">
        <v>956392484</v>
      </c>
      <c r="P94" s="44">
        <v>1394885600</v>
      </c>
      <c r="Q94" s="44">
        <v>186168885</v>
      </c>
      <c r="R94" s="26" t="s">
        <v>670</v>
      </c>
      <c r="S94" s="26" t="s">
        <v>1129</v>
      </c>
      <c r="T94" s="47" t="s">
        <v>1130</v>
      </c>
      <c r="U94" s="26" t="s">
        <v>158</v>
      </c>
      <c r="V94" s="162">
        <v>1</v>
      </c>
      <c r="W94" s="162">
        <v>1</v>
      </c>
      <c r="X94" s="223" t="s">
        <v>1131</v>
      </c>
      <c r="Y94" s="111" t="s">
        <v>1132</v>
      </c>
      <c r="Z94" s="224">
        <v>1</v>
      </c>
      <c r="AA94" s="74">
        <v>1</v>
      </c>
      <c r="AB94" s="224">
        <v>1</v>
      </c>
      <c r="AC94" s="224">
        <v>1</v>
      </c>
      <c r="AD94" s="225">
        <v>1</v>
      </c>
      <c r="AE94" s="78">
        <v>0.2</v>
      </c>
      <c r="AF94" s="78">
        <v>0.21</v>
      </c>
      <c r="AG94" s="78">
        <v>0.3</v>
      </c>
      <c r="AH94" s="115">
        <v>0.28999999999999998</v>
      </c>
      <c r="AI94" s="116">
        <v>1</v>
      </c>
      <c r="AJ94" s="116">
        <v>1</v>
      </c>
      <c r="AK94" s="80">
        <v>0</v>
      </c>
      <c r="AL94" s="328" t="s">
        <v>1133</v>
      </c>
      <c r="AM94" s="31" t="s">
        <v>79</v>
      </c>
      <c r="AN94" s="31" t="s">
        <v>1134</v>
      </c>
      <c r="AO94" s="31" t="s">
        <v>79</v>
      </c>
      <c r="AP94" s="329" t="s">
        <v>1135</v>
      </c>
      <c r="AQ94" s="117" t="s">
        <v>79</v>
      </c>
      <c r="AR94" s="119" t="s">
        <v>1136</v>
      </c>
      <c r="AS94" s="119" t="s">
        <v>1137</v>
      </c>
      <c r="AT94" s="119" t="s">
        <v>455</v>
      </c>
      <c r="AU94" s="120" t="s">
        <v>1138</v>
      </c>
      <c r="AV94" s="162">
        <v>1</v>
      </c>
      <c r="AW94" s="27" t="s">
        <v>97</v>
      </c>
      <c r="AX94" s="162">
        <v>1</v>
      </c>
      <c r="AY94" s="162">
        <v>1</v>
      </c>
      <c r="AZ94" s="162">
        <v>1</v>
      </c>
      <c r="BA94" s="162"/>
      <c r="BB94" s="162">
        <v>1</v>
      </c>
      <c r="BC94" s="162"/>
      <c r="BD94" s="162">
        <v>1</v>
      </c>
      <c r="BE94" s="80"/>
      <c r="BF94" s="166">
        <f t="shared" ref="BF94:BG98" si="28">AX94</f>
        <v>1</v>
      </c>
      <c r="BG94" s="166">
        <f t="shared" si="28"/>
        <v>1</v>
      </c>
      <c r="BH94" s="330" t="s">
        <v>1139</v>
      </c>
      <c r="BI94" s="331" t="s">
        <v>455</v>
      </c>
      <c r="BJ94" s="123"/>
      <c r="BK94" s="123"/>
      <c r="BL94" s="123"/>
      <c r="BM94" s="123"/>
      <c r="BN94" s="123"/>
      <c r="BO94" s="123"/>
      <c r="BP94" s="123"/>
      <c r="BQ94" s="272" t="s">
        <v>1140</v>
      </c>
      <c r="BR94" s="80">
        <v>1</v>
      </c>
      <c r="BS94" s="80">
        <v>1</v>
      </c>
      <c r="BT94" s="27" t="s">
        <v>1141</v>
      </c>
      <c r="BU94" s="332" t="s">
        <v>1141</v>
      </c>
      <c r="BV94" s="39" t="s">
        <v>1142</v>
      </c>
    </row>
    <row r="95" spans="1:74" ht="118.15" customHeight="1">
      <c r="A95" s="386" t="s">
        <v>662</v>
      </c>
      <c r="B95" s="386" t="s">
        <v>663</v>
      </c>
      <c r="C95" s="386" t="s">
        <v>664</v>
      </c>
      <c r="D95" s="386" t="s">
        <v>1143</v>
      </c>
      <c r="E95" s="386" t="s">
        <v>1144</v>
      </c>
      <c r="F95" s="386" t="s">
        <v>1145</v>
      </c>
      <c r="G95" s="386" t="s">
        <v>1146</v>
      </c>
      <c r="H95" s="386" t="s">
        <v>79</v>
      </c>
      <c r="I95" s="386" t="s">
        <v>1147</v>
      </c>
      <c r="J95" s="436">
        <v>8339334925</v>
      </c>
      <c r="K95" s="428">
        <v>8316543428.6800003</v>
      </c>
      <c r="L95" s="439">
        <v>8271309605</v>
      </c>
      <c r="M95" s="439">
        <v>7687789853.8900003</v>
      </c>
      <c r="N95" s="436">
        <v>16116257358.040001</v>
      </c>
      <c r="O95" s="436">
        <v>13198656909.76</v>
      </c>
      <c r="P95" s="437">
        <v>14596960312</v>
      </c>
      <c r="Q95" s="437">
        <v>1159213675.6500001</v>
      </c>
      <c r="R95" s="387" t="s">
        <v>1148</v>
      </c>
      <c r="S95" s="26" t="s">
        <v>1149</v>
      </c>
      <c r="T95" s="26" t="s">
        <v>1150</v>
      </c>
      <c r="U95" s="26" t="s">
        <v>158</v>
      </c>
      <c r="V95" s="26">
        <v>0</v>
      </c>
      <c r="W95" s="26">
        <v>1</v>
      </c>
      <c r="X95" s="176" t="s">
        <v>1151</v>
      </c>
      <c r="Y95" s="176" t="s">
        <v>1152</v>
      </c>
      <c r="Z95" s="224">
        <v>1</v>
      </c>
      <c r="AA95" s="74">
        <v>1</v>
      </c>
      <c r="AB95" s="224">
        <v>1</v>
      </c>
      <c r="AC95" s="224">
        <v>1</v>
      </c>
      <c r="AD95" s="225">
        <v>1</v>
      </c>
      <c r="AE95" s="78">
        <v>0.25</v>
      </c>
      <c r="AF95" s="78">
        <v>0.25</v>
      </c>
      <c r="AG95" s="78">
        <v>0.25</v>
      </c>
      <c r="AH95" s="115">
        <v>0.25</v>
      </c>
      <c r="AI95" s="116">
        <v>1</v>
      </c>
      <c r="AJ95" s="116">
        <v>1</v>
      </c>
      <c r="AK95" s="80">
        <v>0</v>
      </c>
      <c r="AL95" s="31" t="s">
        <v>1153</v>
      </c>
      <c r="AM95" s="31"/>
      <c r="AN95" s="31" t="s">
        <v>934</v>
      </c>
      <c r="AO95" s="31"/>
      <c r="AP95" s="31" t="s">
        <v>1154</v>
      </c>
      <c r="AQ95" s="119"/>
      <c r="AR95" s="119" t="s">
        <v>1155</v>
      </c>
      <c r="AS95" s="119" t="s">
        <v>1156</v>
      </c>
      <c r="AT95" s="119"/>
      <c r="AU95" s="120" t="s">
        <v>909</v>
      </c>
      <c r="AV95" s="162">
        <v>1</v>
      </c>
      <c r="AW95" s="27" t="s">
        <v>97</v>
      </c>
      <c r="AX95" s="162">
        <v>1</v>
      </c>
      <c r="AY95" s="162"/>
      <c r="AZ95" s="162">
        <v>1</v>
      </c>
      <c r="BA95" s="162"/>
      <c r="BB95" s="162">
        <v>1</v>
      </c>
      <c r="BC95" s="162"/>
      <c r="BD95" s="162">
        <v>1</v>
      </c>
      <c r="BE95" s="80"/>
      <c r="BF95" s="166">
        <f t="shared" si="28"/>
        <v>1</v>
      </c>
      <c r="BG95" s="166">
        <f t="shared" si="28"/>
        <v>0</v>
      </c>
      <c r="BH95" s="271" t="s">
        <v>1157</v>
      </c>
      <c r="BI95" s="271" t="s">
        <v>79</v>
      </c>
      <c r="BJ95" s="123"/>
      <c r="BK95" s="123"/>
      <c r="BL95" s="123"/>
      <c r="BM95" s="123"/>
      <c r="BN95" s="123"/>
      <c r="BO95" s="123"/>
      <c r="BP95" s="123"/>
      <c r="BQ95" s="123"/>
      <c r="BR95" s="80">
        <v>1</v>
      </c>
      <c r="BS95" s="80">
        <v>1</v>
      </c>
      <c r="BT95" s="459" t="s">
        <v>911</v>
      </c>
      <c r="BU95" s="278" t="s">
        <v>912</v>
      </c>
      <c r="BV95" s="39" t="s">
        <v>1158</v>
      </c>
    </row>
    <row r="96" spans="1:74" ht="143.44999999999999" customHeight="1">
      <c r="A96" s="470"/>
      <c r="B96" s="470"/>
      <c r="C96" s="470"/>
      <c r="D96" s="470"/>
      <c r="E96" s="470"/>
      <c r="F96" s="470"/>
      <c r="G96" s="470"/>
      <c r="H96" s="470"/>
      <c r="I96" s="470"/>
      <c r="J96" s="470"/>
      <c r="K96" s="470"/>
      <c r="L96" s="470"/>
      <c r="M96" s="470"/>
      <c r="N96" s="474"/>
      <c r="O96" s="474"/>
      <c r="P96" s="475"/>
      <c r="Q96" s="475"/>
      <c r="R96" s="470"/>
      <c r="S96" s="26" t="s">
        <v>1159</v>
      </c>
      <c r="T96" s="26" t="s">
        <v>1160</v>
      </c>
      <c r="U96" s="26" t="s">
        <v>158</v>
      </c>
      <c r="V96" s="26">
        <v>0</v>
      </c>
      <c r="W96" s="26">
        <v>1</v>
      </c>
      <c r="X96" s="176" t="s">
        <v>1161</v>
      </c>
      <c r="Y96" s="176" t="s">
        <v>1162</v>
      </c>
      <c r="Z96" s="224">
        <v>1</v>
      </c>
      <c r="AA96" s="74">
        <v>1</v>
      </c>
      <c r="AB96" s="224">
        <v>1</v>
      </c>
      <c r="AC96" s="224">
        <v>1</v>
      </c>
      <c r="AD96" s="225">
        <v>1</v>
      </c>
      <c r="AE96" s="78">
        <v>0.25</v>
      </c>
      <c r="AF96" s="78">
        <v>0.25</v>
      </c>
      <c r="AG96" s="78">
        <v>0.25</v>
      </c>
      <c r="AH96" s="115">
        <v>0.25</v>
      </c>
      <c r="AI96" s="116">
        <v>1</v>
      </c>
      <c r="AJ96" s="116">
        <v>1</v>
      </c>
      <c r="AK96" s="80">
        <v>0</v>
      </c>
      <c r="AL96" s="31" t="s">
        <v>1163</v>
      </c>
      <c r="AM96" s="31"/>
      <c r="AN96" s="31" t="s">
        <v>953</v>
      </c>
      <c r="AO96" s="31"/>
      <c r="AP96" s="117" t="s">
        <v>1164</v>
      </c>
      <c r="AQ96" s="117"/>
      <c r="AR96" s="119" t="s">
        <v>1165</v>
      </c>
      <c r="AS96" s="119" t="s">
        <v>1166</v>
      </c>
      <c r="AT96" s="119"/>
      <c r="AU96" s="120" t="s">
        <v>909</v>
      </c>
      <c r="AV96" s="162">
        <v>1</v>
      </c>
      <c r="AW96" s="27" t="s">
        <v>353</v>
      </c>
      <c r="AX96" s="162">
        <v>1</v>
      </c>
      <c r="AY96" s="162"/>
      <c r="AZ96" s="162"/>
      <c r="BA96" s="162"/>
      <c r="BB96" s="162">
        <v>1</v>
      </c>
      <c r="BC96" s="162"/>
      <c r="BD96" s="162"/>
      <c r="BE96" s="80"/>
      <c r="BF96" s="166">
        <f t="shared" si="28"/>
        <v>1</v>
      </c>
      <c r="BG96" s="166">
        <f t="shared" si="28"/>
        <v>0</v>
      </c>
      <c r="BH96" s="271" t="s">
        <v>1167</v>
      </c>
      <c r="BI96" s="271" t="s">
        <v>79</v>
      </c>
      <c r="BJ96" s="123"/>
      <c r="BK96" s="123"/>
      <c r="BL96" s="123"/>
      <c r="BM96" s="123"/>
      <c r="BN96" s="123"/>
      <c r="BO96" s="123"/>
      <c r="BP96" s="123"/>
      <c r="BQ96" s="123"/>
      <c r="BR96" s="80">
        <v>1</v>
      </c>
      <c r="BS96" s="80">
        <v>1</v>
      </c>
      <c r="BT96" s="470"/>
      <c r="BU96" s="278" t="s">
        <v>912</v>
      </c>
      <c r="BV96" s="39" t="s">
        <v>1158</v>
      </c>
    </row>
    <row r="97" spans="1:74" ht="270.60000000000002" customHeight="1">
      <c r="A97" s="470"/>
      <c r="B97" s="470"/>
      <c r="C97" s="470"/>
      <c r="D97" s="470"/>
      <c r="E97" s="470"/>
      <c r="F97" s="470"/>
      <c r="G97" s="470"/>
      <c r="H97" s="470"/>
      <c r="I97" s="470"/>
      <c r="J97" s="470"/>
      <c r="K97" s="470"/>
      <c r="L97" s="470"/>
      <c r="M97" s="470"/>
      <c r="N97" s="474"/>
      <c r="O97" s="474"/>
      <c r="P97" s="475"/>
      <c r="Q97" s="475"/>
      <c r="R97" s="470"/>
      <c r="S97" s="26" t="s">
        <v>1168</v>
      </c>
      <c r="T97" s="26" t="s">
        <v>1169</v>
      </c>
      <c r="U97" s="26" t="s">
        <v>158</v>
      </c>
      <c r="V97" s="26">
        <v>0</v>
      </c>
      <c r="W97" s="26">
        <v>1</v>
      </c>
      <c r="X97" s="176" t="s">
        <v>1170</v>
      </c>
      <c r="Y97" s="176" t="s">
        <v>1171</v>
      </c>
      <c r="Z97" s="224">
        <v>1</v>
      </c>
      <c r="AA97" s="74">
        <v>1</v>
      </c>
      <c r="AB97" s="224">
        <v>1</v>
      </c>
      <c r="AC97" s="224">
        <v>1</v>
      </c>
      <c r="AD97" s="225">
        <v>1</v>
      </c>
      <c r="AE97" s="78">
        <v>0.25</v>
      </c>
      <c r="AF97" s="78">
        <v>0.25</v>
      </c>
      <c r="AG97" s="78">
        <v>0.25</v>
      </c>
      <c r="AH97" s="115">
        <v>0.25</v>
      </c>
      <c r="AI97" s="116">
        <v>1</v>
      </c>
      <c r="AJ97" s="116">
        <v>1</v>
      </c>
      <c r="AK97" s="80">
        <v>0</v>
      </c>
      <c r="AL97" s="31" t="s">
        <v>1172</v>
      </c>
      <c r="AM97" s="31"/>
      <c r="AN97" s="31"/>
      <c r="AO97" s="31"/>
      <c r="AP97" s="117" t="s">
        <v>1173</v>
      </c>
      <c r="AQ97" s="321"/>
      <c r="AR97" s="119" t="s">
        <v>1174</v>
      </c>
      <c r="AS97" s="119" t="s">
        <v>1175</v>
      </c>
      <c r="AT97" s="119"/>
      <c r="AU97" s="120" t="s">
        <v>909</v>
      </c>
      <c r="AV97" s="162">
        <v>1</v>
      </c>
      <c r="AW97" s="27" t="s">
        <v>127</v>
      </c>
      <c r="AX97" s="162"/>
      <c r="AY97" s="162"/>
      <c r="AZ97" s="162"/>
      <c r="BA97" s="162"/>
      <c r="BB97" s="162"/>
      <c r="BC97" s="162"/>
      <c r="BD97" s="162">
        <v>1</v>
      </c>
      <c r="BE97" s="80"/>
      <c r="BF97" s="162">
        <v>1</v>
      </c>
      <c r="BG97" s="166">
        <f t="shared" si="28"/>
        <v>0</v>
      </c>
      <c r="BH97" s="271" t="s">
        <v>910</v>
      </c>
      <c r="BI97" s="271" t="s">
        <v>79</v>
      </c>
      <c r="BJ97" s="123"/>
      <c r="BK97" s="123"/>
      <c r="BL97" s="123"/>
      <c r="BM97" s="123"/>
      <c r="BN97" s="123"/>
      <c r="BO97" s="123"/>
      <c r="BP97" s="123"/>
      <c r="BQ97" s="123"/>
      <c r="BR97" s="80">
        <v>1</v>
      </c>
      <c r="BS97" s="80">
        <v>1</v>
      </c>
      <c r="BT97" s="470"/>
      <c r="BU97" s="278" t="s">
        <v>912</v>
      </c>
      <c r="BV97" s="39" t="s">
        <v>1158</v>
      </c>
    </row>
    <row r="98" spans="1:74" ht="248.45" customHeight="1">
      <c r="A98" s="470"/>
      <c r="B98" s="470"/>
      <c r="C98" s="470"/>
      <c r="D98" s="470"/>
      <c r="E98" s="470"/>
      <c r="F98" s="470"/>
      <c r="G98" s="470"/>
      <c r="H98" s="470"/>
      <c r="I98" s="470"/>
      <c r="J98" s="470"/>
      <c r="K98" s="470"/>
      <c r="L98" s="470"/>
      <c r="M98" s="470"/>
      <c r="N98" s="474"/>
      <c r="O98" s="474"/>
      <c r="P98" s="475"/>
      <c r="Q98" s="475"/>
      <c r="R98" s="470"/>
      <c r="S98" s="26" t="s">
        <v>1176</v>
      </c>
      <c r="T98" s="26" t="s">
        <v>1177</v>
      </c>
      <c r="U98" s="26" t="s">
        <v>158</v>
      </c>
      <c r="V98" s="26">
        <v>0</v>
      </c>
      <c r="W98" s="26">
        <v>1</v>
      </c>
      <c r="X98" s="176" t="s">
        <v>1178</v>
      </c>
      <c r="Y98" s="176" t="s">
        <v>1179</v>
      </c>
      <c r="Z98" s="224">
        <v>1</v>
      </c>
      <c r="AA98" s="74">
        <v>1</v>
      </c>
      <c r="AB98" s="224">
        <v>1</v>
      </c>
      <c r="AC98" s="224">
        <v>1</v>
      </c>
      <c r="AD98" s="225">
        <v>1</v>
      </c>
      <c r="AE98" s="78">
        <v>0.25</v>
      </c>
      <c r="AF98" s="78">
        <v>0.25</v>
      </c>
      <c r="AG98" s="78">
        <v>0.25</v>
      </c>
      <c r="AH98" s="115">
        <v>0.25</v>
      </c>
      <c r="AI98" s="116">
        <v>1</v>
      </c>
      <c r="AJ98" s="116">
        <v>1</v>
      </c>
      <c r="AK98" s="80">
        <v>0</v>
      </c>
      <c r="AL98" s="31" t="s">
        <v>1180</v>
      </c>
      <c r="AM98" s="31"/>
      <c r="AN98" s="31"/>
      <c r="AO98" s="31"/>
      <c r="AP98" s="117" t="s">
        <v>1181</v>
      </c>
      <c r="AQ98" s="321"/>
      <c r="AR98" s="119" t="s">
        <v>1182</v>
      </c>
      <c r="AS98" s="119" t="s">
        <v>1183</v>
      </c>
      <c r="AT98" s="119"/>
      <c r="AU98" s="120" t="s">
        <v>909</v>
      </c>
      <c r="AV98" s="162">
        <v>1</v>
      </c>
      <c r="AW98" s="27" t="s">
        <v>97</v>
      </c>
      <c r="AX98" s="162">
        <v>1</v>
      </c>
      <c r="AY98" s="162"/>
      <c r="AZ98" s="162">
        <v>1</v>
      </c>
      <c r="BA98" s="162"/>
      <c r="BB98" s="162">
        <v>1</v>
      </c>
      <c r="BC98" s="162"/>
      <c r="BD98" s="162">
        <v>1</v>
      </c>
      <c r="BE98" s="80"/>
      <c r="BF98" s="166">
        <f t="shared" si="28"/>
        <v>1</v>
      </c>
      <c r="BG98" s="166">
        <f t="shared" si="28"/>
        <v>0</v>
      </c>
      <c r="BH98" s="271" t="s">
        <v>1184</v>
      </c>
      <c r="BI98" s="271" t="s">
        <v>79</v>
      </c>
      <c r="BJ98" s="123"/>
      <c r="BK98" s="123"/>
      <c r="BL98" s="123"/>
      <c r="BM98" s="123"/>
      <c r="BN98" s="123"/>
      <c r="BO98" s="123"/>
      <c r="BP98" s="123"/>
      <c r="BQ98" s="123"/>
      <c r="BR98" s="80">
        <v>1</v>
      </c>
      <c r="BS98" s="80">
        <v>1</v>
      </c>
      <c r="BT98" s="470"/>
      <c r="BU98" s="278" t="s">
        <v>912</v>
      </c>
      <c r="BV98" s="39" t="s">
        <v>1158</v>
      </c>
    </row>
    <row r="99" spans="1:74" ht="81.599999999999994" customHeight="1">
      <c r="A99" s="470"/>
      <c r="B99" s="470"/>
      <c r="C99" s="470"/>
      <c r="D99" s="470"/>
      <c r="E99" s="470"/>
      <c r="F99" s="470"/>
      <c r="G99" s="470"/>
      <c r="H99" s="470"/>
      <c r="I99" s="470"/>
      <c r="J99" s="470"/>
      <c r="K99" s="470"/>
      <c r="L99" s="470"/>
      <c r="M99" s="470"/>
      <c r="N99" s="474"/>
      <c r="O99" s="474"/>
      <c r="P99" s="475"/>
      <c r="Q99" s="475"/>
      <c r="R99" s="470"/>
      <c r="S99" s="387" t="s">
        <v>1185</v>
      </c>
      <c r="T99" s="26" t="s">
        <v>1186</v>
      </c>
      <c r="U99" s="26" t="s">
        <v>116</v>
      </c>
      <c r="V99" s="80">
        <v>0.94</v>
      </c>
      <c r="W99" s="162">
        <v>0.98</v>
      </c>
      <c r="X99" s="111" t="s">
        <v>1187</v>
      </c>
      <c r="Y99" s="111" t="s">
        <v>1188</v>
      </c>
      <c r="Z99" s="224">
        <v>0.95</v>
      </c>
      <c r="AA99" s="74">
        <v>0.99</v>
      </c>
      <c r="AB99" s="224">
        <v>0.96</v>
      </c>
      <c r="AC99" s="224">
        <v>0.96</v>
      </c>
      <c r="AD99" s="225">
        <v>0.97</v>
      </c>
      <c r="AE99" s="236">
        <v>0.1265</v>
      </c>
      <c r="AF99" s="236">
        <v>0.53959999999999997</v>
      </c>
      <c r="AG99" s="236">
        <v>0.66610000000000003</v>
      </c>
      <c r="AH99" s="76">
        <v>0.96779999999999999</v>
      </c>
      <c r="AI99" s="76">
        <v>0.96779999999999999</v>
      </c>
      <c r="AJ99" s="76">
        <v>0.96779999999999999</v>
      </c>
      <c r="AK99" s="110"/>
      <c r="AL99" s="31" t="s">
        <v>1189</v>
      </c>
      <c r="AM99" s="119"/>
      <c r="AN99" s="119" t="s">
        <v>1190</v>
      </c>
      <c r="AO99" s="119"/>
      <c r="AP99" s="119" t="s">
        <v>1191</v>
      </c>
      <c r="AQ99" s="119"/>
      <c r="AR99" s="119"/>
      <c r="AS99" s="119" t="s">
        <v>1192</v>
      </c>
      <c r="AT99" s="119" t="s">
        <v>1193</v>
      </c>
      <c r="AU99" s="119"/>
      <c r="AV99" s="162">
        <v>0.98</v>
      </c>
      <c r="AW99" s="27" t="s">
        <v>97</v>
      </c>
      <c r="AX99" s="384">
        <v>0.16250000000000001</v>
      </c>
      <c r="AY99" s="384">
        <v>0.16159999999999999</v>
      </c>
      <c r="AZ99" s="162"/>
      <c r="BA99" s="162"/>
      <c r="BB99" s="162"/>
      <c r="BC99" s="162"/>
      <c r="BD99" s="162">
        <v>0.98</v>
      </c>
      <c r="BE99" s="80"/>
      <c r="BF99" s="166">
        <v>0.98</v>
      </c>
      <c r="BG99" s="385">
        <f>AY99</f>
        <v>0.16159999999999999</v>
      </c>
      <c r="BH99" s="271" t="s">
        <v>1194</v>
      </c>
      <c r="BI99" s="228" t="s">
        <v>79</v>
      </c>
      <c r="BJ99" s="80"/>
      <c r="BK99" s="80"/>
      <c r="BL99" s="80"/>
      <c r="BM99" s="80"/>
      <c r="BN99" s="80"/>
      <c r="BO99" s="80"/>
      <c r="BP99" s="80"/>
      <c r="BQ99" s="228"/>
      <c r="BR99" s="166">
        <f>BF99</f>
        <v>0.98</v>
      </c>
      <c r="BS99" s="27">
        <f>BG99</f>
        <v>0.16159999999999999</v>
      </c>
      <c r="BT99" s="470"/>
      <c r="BU99" s="192" t="s">
        <v>1195</v>
      </c>
      <c r="BV99" s="39" t="s">
        <v>1158</v>
      </c>
    </row>
    <row r="100" spans="1:74" ht="79.150000000000006" customHeight="1">
      <c r="A100" s="471"/>
      <c r="B100" s="471"/>
      <c r="C100" s="471"/>
      <c r="D100" s="471"/>
      <c r="E100" s="471"/>
      <c r="F100" s="471"/>
      <c r="G100" s="471"/>
      <c r="H100" s="471"/>
      <c r="I100" s="471"/>
      <c r="J100" s="471"/>
      <c r="K100" s="471"/>
      <c r="L100" s="471"/>
      <c r="M100" s="471"/>
      <c r="N100" s="472"/>
      <c r="O100" s="472"/>
      <c r="P100" s="473"/>
      <c r="Q100" s="473"/>
      <c r="R100" s="472"/>
      <c r="S100" s="472"/>
      <c r="T100" s="65" t="s">
        <v>1196</v>
      </c>
      <c r="U100" s="65" t="s">
        <v>84</v>
      </c>
      <c r="V100" s="65">
        <v>0</v>
      </c>
      <c r="W100" s="65">
        <v>0.3</v>
      </c>
      <c r="X100" s="65" t="s">
        <v>1197</v>
      </c>
      <c r="Y100" s="65" t="s">
        <v>1198</v>
      </c>
      <c r="Z100" s="224">
        <v>0.3</v>
      </c>
      <c r="AA100" s="74">
        <v>0.3</v>
      </c>
      <c r="AB100" s="224">
        <v>0.7</v>
      </c>
      <c r="AC100" s="224">
        <v>0.7</v>
      </c>
      <c r="AD100" s="29"/>
      <c r="AE100" s="29" t="s">
        <v>1199</v>
      </c>
      <c r="AF100" s="29" t="s">
        <v>1199</v>
      </c>
      <c r="AG100" s="29" t="s">
        <v>1199</v>
      </c>
      <c r="AH100" s="29" t="s">
        <v>1199</v>
      </c>
      <c r="AI100" s="29" t="s">
        <v>1199</v>
      </c>
      <c r="AJ100" s="29" t="s">
        <v>1199</v>
      </c>
      <c r="AK100" s="29" t="s">
        <v>1199</v>
      </c>
      <c r="AL100" s="81" t="s">
        <v>987</v>
      </c>
      <c r="AM100" s="81" t="s">
        <v>987</v>
      </c>
      <c r="AN100" s="81" t="s">
        <v>987</v>
      </c>
      <c r="AO100" s="81" t="s">
        <v>987</v>
      </c>
      <c r="AP100" s="81" t="s">
        <v>987</v>
      </c>
      <c r="AQ100" s="81" t="s">
        <v>987</v>
      </c>
      <c r="AR100" s="310" t="s">
        <v>987</v>
      </c>
      <c r="AS100" s="310"/>
      <c r="AT100" s="310" t="s">
        <v>987</v>
      </c>
      <c r="AU100" s="310"/>
      <c r="AV100" s="29"/>
      <c r="AW100" s="29" t="s">
        <v>1199</v>
      </c>
      <c r="AX100" s="29" t="s">
        <v>1200</v>
      </c>
      <c r="AY100" s="29" t="s">
        <v>1200</v>
      </c>
      <c r="AZ100" s="29" t="s">
        <v>1200</v>
      </c>
      <c r="BA100" s="29" t="s">
        <v>1200</v>
      </c>
      <c r="BB100" s="29" t="s">
        <v>1200</v>
      </c>
      <c r="BC100" s="29" t="s">
        <v>1200</v>
      </c>
      <c r="BD100" s="29" t="s">
        <v>1200</v>
      </c>
      <c r="BE100" s="29" t="s">
        <v>1200</v>
      </c>
      <c r="BF100" s="29" t="s">
        <v>1200</v>
      </c>
      <c r="BG100" s="29" t="s">
        <v>1200</v>
      </c>
      <c r="BH100" s="29" t="s">
        <v>1200</v>
      </c>
      <c r="BI100" s="81"/>
      <c r="BJ100" s="81"/>
      <c r="BK100" s="81"/>
      <c r="BL100" s="81"/>
      <c r="BM100" s="81"/>
      <c r="BN100" s="81"/>
      <c r="BO100" s="81"/>
      <c r="BP100" s="81"/>
      <c r="BQ100" s="81"/>
      <c r="BR100" s="81">
        <v>1</v>
      </c>
      <c r="BS100" s="81">
        <v>1</v>
      </c>
      <c r="BT100" s="470"/>
      <c r="BU100" s="192" t="s">
        <v>1195</v>
      </c>
      <c r="BV100" s="39" t="s">
        <v>1158</v>
      </c>
    </row>
    <row r="101" spans="1:74" ht="103.15" customHeight="1">
      <c r="A101" s="386" t="s">
        <v>662</v>
      </c>
      <c r="B101" s="386" t="s">
        <v>663</v>
      </c>
      <c r="C101" s="386" t="s">
        <v>664</v>
      </c>
      <c r="D101" s="386" t="s">
        <v>1143</v>
      </c>
      <c r="E101" s="386" t="s">
        <v>1201</v>
      </c>
      <c r="F101" s="386" t="s">
        <v>1202</v>
      </c>
      <c r="G101" s="386" t="s">
        <v>1203</v>
      </c>
      <c r="H101" s="465" t="s">
        <v>79</v>
      </c>
      <c r="I101" s="465" t="s">
        <v>1204</v>
      </c>
      <c r="J101" s="428">
        <v>970702400</v>
      </c>
      <c r="K101" s="438">
        <v>927785732.66999996</v>
      </c>
      <c r="L101" s="450">
        <v>14971746119</v>
      </c>
      <c r="M101" s="450">
        <v>14923409285</v>
      </c>
      <c r="N101" s="428">
        <v>1490195583</v>
      </c>
      <c r="O101" s="428">
        <v>1490195583</v>
      </c>
      <c r="P101" s="468">
        <v>6017661079</v>
      </c>
      <c r="Q101" s="468">
        <v>167242041</v>
      </c>
      <c r="R101" s="467" t="s">
        <v>1205</v>
      </c>
      <c r="S101" s="333" t="s">
        <v>1206</v>
      </c>
      <c r="T101" s="26" t="s">
        <v>1207</v>
      </c>
      <c r="U101" s="26" t="s">
        <v>84</v>
      </c>
      <c r="V101" s="26">
        <v>0</v>
      </c>
      <c r="W101" s="26">
        <v>0.25</v>
      </c>
      <c r="X101" s="176" t="s">
        <v>1208</v>
      </c>
      <c r="Y101" s="176" t="s">
        <v>1209</v>
      </c>
      <c r="Z101" s="334">
        <v>0.25</v>
      </c>
      <c r="AA101" s="74">
        <v>0.25</v>
      </c>
      <c r="AB101" s="334">
        <v>0.25</v>
      </c>
      <c r="AC101" s="334">
        <v>0.25</v>
      </c>
      <c r="AD101" s="335">
        <v>0.25</v>
      </c>
      <c r="AE101" s="336">
        <v>0.06</v>
      </c>
      <c r="AF101" s="276">
        <v>0.06</v>
      </c>
      <c r="AG101" s="276">
        <v>0.06</v>
      </c>
      <c r="AH101" s="276">
        <v>7.0000000000000007E-2</v>
      </c>
      <c r="AI101" s="116">
        <v>0.25</v>
      </c>
      <c r="AJ101" s="116">
        <v>0.25</v>
      </c>
      <c r="AK101" s="26">
        <v>0</v>
      </c>
      <c r="AL101" s="337" t="s">
        <v>1210</v>
      </c>
      <c r="AM101" s="31" t="s">
        <v>79</v>
      </c>
      <c r="AN101" s="31" t="s">
        <v>1211</v>
      </c>
      <c r="AO101" s="31" t="s">
        <v>1212</v>
      </c>
      <c r="AP101" s="338" t="s">
        <v>1213</v>
      </c>
      <c r="AQ101" s="338"/>
      <c r="AR101" s="339" t="s">
        <v>1214</v>
      </c>
      <c r="AS101" s="339" t="s">
        <v>1212</v>
      </c>
      <c r="AT101" s="339" t="s">
        <v>1212</v>
      </c>
      <c r="AU101" s="165" t="s">
        <v>1215</v>
      </c>
      <c r="AV101" s="340">
        <v>0.25</v>
      </c>
      <c r="AW101" s="27" t="s">
        <v>97</v>
      </c>
      <c r="AX101" s="341">
        <v>0.06</v>
      </c>
      <c r="AY101" s="341">
        <v>0.06</v>
      </c>
      <c r="AZ101" s="341">
        <v>0.06</v>
      </c>
      <c r="BA101" s="341"/>
      <c r="BB101" s="341">
        <v>0.06</v>
      </c>
      <c r="BC101" s="341"/>
      <c r="BD101" s="341">
        <v>7.0000000000000007E-2</v>
      </c>
      <c r="BE101" s="26"/>
      <c r="BF101" s="166">
        <f t="shared" ref="BF99:BG103" si="29">AX101+AZ101+BB101+BD101</f>
        <v>0.25</v>
      </c>
      <c r="BG101" s="166">
        <f t="shared" si="29"/>
        <v>0.06</v>
      </c>
      <c r="BH101" s="342" t="s">
        <v>1216</v>
      </c>
      <c r="BI101" s="343" t="s">
        <v>162</v>
      </c>
      <c r="BJ101" s="169"/>
      <c r="BK101" s="169"/>
      <c r="BL101" s="169"/>
      <c r="BM101" s="169"/>
      <c r="BN101" s="169"/>
      <c r="BO101" s="169"/>
      <c r="BP101" s="169"/>
      <c r="BQ101" s="168" t="s">
        <v>1217</v>
      </c>
      <c r="BR101" s="27">
        <f>+_xlfn.IFS(U101="Acumulado",Z101+AB101+AD101+AV101,U101="Capacidad",AV101,U101="Flujo",AV101,U101="Reducción",AV101,U101="Stock",AV101)</f>
        <v>1</v>
      </c>
      <c r="BS101" s="166">
        <f>AA101+AC101+AJ101+BG101</f>
        <v>0.81</v>
      </c>
      <c r="BT101" s="470"/>
      <c r="BU101" s="192" t="s">
        <v>1218</v>
      </c>
      <c r="BV101" s="175" t="s">
        <v>1219</v>
      </c>
    </row>
    <row r="102" spans="1:74" ht="60.75" customHeight="1">
      <c r="A102" s="471"/>
      <c r="B102" s="471"/>
      <c r="C102" s="471"/>
      <c r="D102" s="470"/>
      <c r="E102" s="470"/>
      <c r="F102" s="470"/>
      <c r="G102" s="470"/>
      <c r="H102" s="471"/>
      <c r="I102" s="471"/>
      <c r="J102" s="470"/>
      <c r="K102" s="470"/>
      <c r="L102" s="470"/>
      <c r="M102" s="470"/>
      <c r="N102" s="474"/>
      <c r="O102" s="474"/>
      <c r="P102" s="478"/>
      <c r="Q102" s="478"/>
      <c r="R102" s="474"/>
      <c r="S102" s="344" t="s">
        <v>1220</v>
      </c>
      <c r="T102" s="23" t="s">
        <v>1221</v>
      </c>
      <c r="U102" s="65" t="s">
        <v>84</v>
      </c>
      <c r="V102" s="29">
        <v>0</v>
      </c>
      <c r="W102" s="29">
        <v>1</v>
      </c>
      <c r="X102" s="29" t="s">
        <v>225</v>
      </c>
      <c r="Y102" s="29" t="s">
        <v>225</v>
      </c>
      <c r="Z102" s="88">
        <v>1</v>
      </c>
      <c r="AA102" s="30">
        <v>1</v>
      </c>
      <c r="AB102" s="29">
        <v>0</v>
      </c>
      <c r="AC102" s="29">
        <v>0</v>
      </c>
      <c r="AD102" s="345">
        <v>1</v>
      </c>
      <c r="AE102" s="346">
        <v>0.25</v>
      </c>
      <c r="AF102" s="346">
        <v>0.25</v>
      </c>
      <c r="AG102" s="346">
        <v>0.25</v>
      </c>
      <c r="AH102" s="346">
        <v>0.25</v>
      </c>
      <c r="AI102" s="346">
        <v>1</v>
      </c>
      <c r="AJ102" s="29">
        <v>1</v>
      </c>
      <c r="AK102" s="29">
        <v>0</v>
      </c>
      <c r="AL102" s="347" t="s">
        <v>1222</v>
      </c>
      <c r="AM102" s="29" t="s">
        <v>79</v>
      </c>
      <c r="AN102" s="29" t="s">
        <v>1223</v>
      </c>
      <c r="AO102" s="29" t="s">
        <v>1212</v>
      </c>
      <c r="AP102" s="348" t="s">
        <v>1224</v>
      </c>
      <c r="AQ102" s="348"/>
      <c r="AR102" s="349" t="s">
        <v>1225</v>
      </c>
      <c r="AS102" s="349" t="s">
        <v>1212</v>
      </c>
      <c r="AT102" s="349" t="s">
        <v>1212</v>
      </c>
      <c r="AU102" s="350" t="s">
        <v>1226</v>
      </c>
      <c r="AV102" s="29"/>
      <c r="AW102" s="66" t="s">
        <v>230</v>
      </c>
      <c r="AX102" s="66" t="s">
        <v>230</v>
      </c>
      <c r="AY102" s="29" t="s">
        <v>1200</v>
      </c>
      <c r="AZ102" s="29" t="s">
        <v>1200</v>
      </c>
      <c r="BA102" s="29" t="s">
        <v>1200</v>
      </c>
      <c r="BB102" s="29" t="s">
        <v>1200</v>
      </c>
      <c r="BC102" s="29" t="s">
        <v>1200</v>
      </c>
      <c r="BD102" s="29" t="s">
        <v>1200</v>
      </c>
      <c r="BE102" s="29" t="s">
        <v>1200</v>
      </c>
      <c r="BF102" s="29" t="s">
        <v>1200</v>
      </c>
      <c r="BG102" s="29" t="s">
        <v>1200</v>
      </c>
      <c r="BH102" s="29" t="s">
        <v>1200</v>
      </c>
      <c r="BI102" s="351"/>
      <c r="BJ102" s="351"/>
      <c r="BK102" s="351"/>
      <c r="BL102" s="351"/>
      <c r="BM102" s="351"/>
      <c r="BN102" s="351"/>
      <c r="BO102" s="351"/>
      <c r="BP102" s="351"/>
      <c r="BQ102" s="351"/>
      <c r="BR102" s="29">
        <v>2</v>
      </c>
      <c r="BS102" s="29">
        <v>2</v>
      </c>
      <c r="BT102" s="470"/>
      <c r="BU102" s="192" t="s">
        <v>1218</v>
      </c>
      <c r="BV102" s="175" t="s">
        <v>1219</v>
      </c>
    </row>
    <row r="103" spans="1:74" ht="81.599999999999994" customHeight="1">
      <c r="A103" s="51"/>
      <c r="B103" s="51"/>
      <c r="C103" s="51"/>
      <c r="D103" s="471"/>
      <c r="E103" s="471"/>
      <c r="F103" s="471"/>
      <c r="G103" s="471"/>
      <c r="H103" s="352" t="s">
        <v>79</v>
      </c>
      <c r="I103" s="352"/>
      <c r="J103" s="471"/>
      <c r="K103" s="471"/>
      <c r="L103" s="471"/>
      <c r="M103" s="471"/>
      <c r="N103" s="472"/>
      <c r="O103" s="472"/>
      <c r="P103" s="479"/>
      <c r="Q103" s="479"/>
      <c r="R103" s="471"/>
      <c r="S103" s="353" t="s">
        <v>1227</v>
      </c>
      <c r="T103" s="354" t="s">
        <v>1227</v>
      </c>
      <c r="U103" s="52" t="s">
        <v>84</v>
      </c>
      <c r="V103" s="211">
        <v>0</v>
      </c>
      <c r="W103" s="211">
        <v>1</v>
      </c>
      <c r="X103" s="355" t="s">
        <v>1228</v>
      </c>
      <c r="Y103" s="355" t="s">
        <v>1229</v>
      </c>
      <c r="Z103" s="356"/>
      <c r="AA103" s="357"/>
      <c r="AB103" s="358">
        <v>1</v>
      </c>
      <c r="AC103" s="358">
        <v>1</v>
      </c>
      <c r="AD103" s="359"/>
      <c r="AE103" s="360"/>
      <c r="AF103" s="360"/>
      <c r="AG103" s="360"/>
      <c r="AH103" s="361"/>
      <c r="AI103" s="360"/>
      <c r="AJ103" s="359"/>
      <c r="AK103" s="359"/>
      <c r="AL103" s="362"/>
      <c r="AM103" s="362"/>
      <c r="AN103" s="362"/>
      <c r="AO103" s="362"/>
      <c r="AP103" s="362"/>
      <c r="AQ103" s="362"/>
      <c r="AR103" s="363"/>
      <c r="AS103" s="363"/>
      <c r="AT103" s="363"/>
      <c r="AU103" s="363"/>
      <c r="AV103" s="211">
        <v>1</v>
      </c>
      <c r="AW103" s="27" t="s">
        <v>97</v>
      </c>
      <c r="AX103" s="364">
        <v>0.25</v>
      </c>
      <c r="AY103" s="364">
        <v>0.25</v>
      </c>
      <c r="AZ103" s="364">
        <v>0.25</v>
      </c>
      <c r="BA103" s="364"/>
      <c r="BB103" s="364">
        <v>0.25</v>
      </c>
      <c r="BC103" s="364"/>
      <c r="BD103" s="364">
        <v>0.25</v>
      </c>
      <c r="BE103" s="364"/>
      <c r="BF103" s="27">
        <f t="shared" si="29"/>
        <v>1</v>
      </c>
      <c r="BG103" s="43">
        <f t="shared" si="29"/>
        <v>0.25</v>
      </c>
      <c r="BH103" s="342" t="s">
        <v>1230</v>
      </c>
      <c r="BI103" s="343" t="s">
        <v>162</v>
      </c>
      <c r="BJ103" s="40"/>
      <c r="BK103" s="40"/>
      <c r="BL103" s="40"/>
      <c r="BM103" s="40"/>
      <c r="BN103" s="40"/>
      <c r="BO103" s="40"/>
      <c r="BP103" s="40"/>
      <c r="BQ103" s="168" t="s">
        <v>1217</v>
      </c>
      <c r="BR103" s="211">
        <v>2</v>
      </c>
      <c r="BS103" s="43">
        <f>BG103</f>
        <v>0.25</v>
      </c>
      <c r="BT103" s="471"/>
      <c r="BU103" s="365" t="s">
        <v>1231</v>
      </c>
      <c r="BV103" s="175" t="s">
        <v>1219</v>
      </c>
    </row>
    <row r="104" spans="1:74" ht="405" customHeight="1">
      <c r="A104" s="21" t="s">
        <v>662</v>
      </c>
      <c r="B104" s="21" t="s">
        <v>663</v>
      </c>
      <c r="C104" s="21" t="s">
        <v>664</v>
      </c>
      <c r="D104" s="21" t="s">
        <v>1143</v>
      </c>
      <c r="E104" s="21" t="s">
        <v>1232</v>
      </c>
      <c r="F104" s="21" t="s">
        <v>1233</v>
      </c>
      <c r="G104" s="21" t="s">
        <v>1234</v>
      </c>
      <c r="H104" s="21" t="s">
        <v>79</v>
      </c>
      <c r="I104" s="21" t="s">
        <v>1235</v>
      </c>
      <c r="J104" s="23">
        <v>1377233907</v>
      </c>
      <c r="K104" s="24">
        <v>1326789472.3299999</v>
      </c>
      <c r="L104" s="25">
        <v>2387932300</v>
      </c>
      <c r="M104" s="366">
        <v>1225671916</v>
      </c>
      <c r="N104" s="367">
        <v>1681516873</v>
      </c>
      <c r="O104" s="23">
        <v>1676307470</v>
      </c>
      <c r="P104" s="44">
        <v>1644494960</v>
      </c>
      <c r="Q104" s="44">
        <v>140517685</v>
      </c>
      <c r="R104" s="26" t="s">
        <v>670</v>
      </c>
      <c r="S104" s="26" t="s">
        <v>1236</v>
      </c>
      <c r="T104" s="267" t="s">
        <v>1237</v>
      </c>
      <c r="U104" s="26" t="s">
        <v>158</v>
      </c>
      <c r="V104" s="162">
        <v>1</v>
      </c>
      <c r="W104" s="162">
        <v>1</v>
      </c>
      <c r="X104" s="111" t="s">
        <v>1236</v>
      </c>
      <c r="Y104" s="111" t="s">
        <v>1238</v>
      </c>
      <c r="Z104" s="224">
        <v>1</v>
      </c>
      <c r="AA104" s="74">
        <v>1</v>
      </c>
      <c r="AB104" s="224">
        <v>1</v>
      </c>
      <c r="AC104" s="368">
        <v>1.0003</v>
      </c>
      <c r="AD104" s="369">
        <v>1</v>
      </c>
      <c r="AE104" s="370">
        <v>0.25</v>
      </c>
      <c r="AF104" s="370">
        <v>0.14799999999999999</v>
      </c>
      <c r="AG104" s="78">
        <v>7.2999999999999995E-2</v>
      </c>
      <c r="AH104" s="115">
        <v>0.52900000000000003</v>
      </c>
      <c r="AI104" s="116">
        <v>1</v>
      </c>
      <c r="AJ104" s="80">
        <v>1</v>
      </c>
      <c r="AK104" s="80">
        <v>0</v>
      </c>
      <c r="AL104" s="31" t="s">
        <v>1239</v>
      </c>
      <c r="AM104" s="31" t="s">
        <v>1240</v>
      </c>
      <c r="AN104" s="31" t="s">
        <v>1241</v>
      </c>
      <c r="AO104" s="31" t="s">
        <v>1242</v>
      </c>
      <c r="AP104" s="117" t="s">
        <v>1243</v>
      </c>
      <c r="AQ104" s="117" t="s">
        <v>1244</v>
      </c>
      <c r="AR104" s="119" t="s">
        <v>1245</v>
      </c>
      <c r="AS104" s="119" t="s">
        <v>1246</v>
      </c>
      <c r="AT104" s="119" t="s">
        <v>1247</v>
      </c>
      <c r="AU104" s="120" t="s">
        <v>1248</v>
      </c>
      <c r="AV104" s="162">
        <v>1</v>
      </c>
      <c r="AW104" s="27" t="s">
        <v>353</v>
      </c>
      <c r="AX104" s="162"/>
      <c r="AY104" s="162"/>
      <c r="AZ104" s="162">
        <v>1</v>
      </c>
      <c r="BA104" s="162"/>
      <c r="BB104" s="162"/>
      <c r="BC104" s="162"/>
      <c r="BD104" s="162">
        <v>1</v>
      </c>
      <c r="BE104" s="80"/>
      <c r="BF104" s="166">
        <f>BD104</f>
        <v>1</v>
      </c>
      <c r="BG104" s="166">
        <f>AY104</f>
        <v>0</v>
      </c>
      <c r="BH104" s="123" t="s">
        <v>1249</v>
      </c>
      <c r="BI104" s="123" t="s">
        <v>79</v>
      </c>
      <c r="BJ104" s="123"/>
      <c r="BK104" s="123"/>
      <c r="BL104" s="123"/>
      <c r="BM104" s="123"/>
      <c r="BN104" s="123"/>
      <c r="BO104" s="123"/>
      <c r="BP104" s="123"/>
      <c r="BQ104" s="123"/>
      <c r="BR104" s="80">
        <v>1</v>
      </c>
      <c r="BS104" s="80">
        <v>1.0003</v>
      </c>
      <c r="BT104" s="26" t="s">
        <v>1250</v>
      </c>
      <c r="BU104" s="371" t="s">
        <v>1250</v>
      </c>
      <c r="BV104" s="175" t="s">
        <v>1251</v>
      </c>
    </row>
    <row r="105" spans="1:74">
      <c r="R105" s="372"/>
      <c r="S105" s="372"/>
      <c r="T105" s="372"/>
    </row>
    <row r="106" spans="1:74">
      <c r="AG106" s="373"/>
      <c r="AH106" s="373"/>
    </row>
    <row r="107" spans="1:74">
      <c r="AG107" s="373"/>
      <c r="AH107" s="373"/>
    </row>
    <row r="108" spans="1:74">
      <c r="AE108" s="374">
        <v>0.66610000000000003</v>
      </c>
      <c r="AF108" s="374"/>
      <c r="AI108" s="14"/>
    </row>
    <row r="109" spans="1:74">
      <c r="AE109" s="14">
        <v>0.53960000000000008</v>
      </c>
      <c r="AF109" s="14"/>
    </row>
  </sheetData>
  <autoFilter ref="A8:BV104" xr:uid="{274A13F7-68ED-4183-B48F-8BF285F550FF}"/>
  <mergeCells count="443">
    <mergeCell ref="I101:I102"/>
    <mergeCell ref="J101:J103"/>
    <mergeCell ref="K101:K103"/>
    <mergeCell ref="R95:R100"/>
    <mergeCell ref="BT95:BT103"/>
    <mergeCell ref="S99:S100"/>
    <mergeCell ref="A101:A102"/>
    <mergeCell ref="B101:B102"/>
    <mergeCell ref="C101:C102"/>
    <mergeCell ref="D101:D103"/>
    <mergeCell ref="E101:E103"/>
    <mergeCell ref="J95:J100"/>
    <mergeCell ref="K95:K100"/>
    <mergeCell ref="L95:L100"/>
    <mergeCell ref="M95:M100"/>
    <mergeCell ref="N95:N100"/>
    <mergeCell ref="O95:O100"/>
    <mergeCell ref="R101:R103"/>
    <mergeCell ref="L101:L103"/>
    <mergeCell ref="M101:M103"/>
    <mergeCell ref="N101:N103"/>
    <mergeCell ref="O101:O103"/>
    <mergeCell ref="P101:P103"/>
    <mergeCell ref="Q101:Q103"/>
    <mergeCell ref="F101:F103"/>
    <mergeCell ref="G101:G103"/>
    <mergeCell ref="H101:H102"/>
    <mergeCell ref="BT91:BT92"/>
    <mergeCell ref="A95:A100"/>
    <mergeCell ref="B95:B100"/>
    <mergeCell ref="C95:C100"/>
    <mergeCell ref="D95:D100"/>
    <mergeCell ref="E95:E100"/>
    <mergeCell ref="F95:F100"/>
    <mergeCell ref="G95:G100"/>
    <mergeCell ref="H95:H100"/>
    <mergeCell ref="I95:I100"/>
    <mergeCell ref="M91:M92"/>
    <mergeCell ref="N91:N92"/>
    <mergeCell ref="O91:O92"/>
    <mergeCell ref="P91:P92"/>
    <mergeCell ref="Q91:Q92"/>
    <mergeCell ref="R91:R92"/>
    <mergeCell ref="G91:G92"/>
    <mergeCell ref="H91:H92"/>
    <mergeCell ref="I91:I92"/>
    <mergeCell ref="J91:J92"/>
    <mergeCell ref="K91:K92"/>
    <mergeCell ref="L91:L92"/>
    <mergeCell ref="P95:P100"/>
    <mergeCell ref="Q95:Q100"/>
    <mergeCell ref="R87:R90"/>
    <mergeCell ref="A91:A92"/>
    <mergeCell ref="B91:B92"/>
    <mergeCell ref="C91:C92"/>
    <mergeCell ref="D91:D92"/>
    <mergeCell ref="E91:E92"/>
    <mergeCell ref="F91:F92"/>
    <mergeCell ref="I87:I90"/>
    <mergeCell ref="J87:J90"/>
    <mergeCell ref="K87:K90"/>
    <mergeCell ref="L87:L90"/>
    <mergeCell ref="M87:M90"/>
    <mergeCell ref="N87:N90"/>
    <mergeCell ref="G87:G90"/>
    <mergeCell ref="H87:H90"/>
    <mergeCell ref="O87:O90"/>
    <mergeCell ref="P87:P90"/>
    <mergeCell ref="Q87:Q90"/>
    <mergeCell ref="O82:O86"/>
    <mergeCell ref="P82:P86"/>
    <mergeCell ref="Q82:Q86"/>
    <mergeCell ref="F82:F86"/>
    <mergeCell ref="G82:G86"/>
    <mergeCell ref="H82:H86"/>
    <mergeCell ref="I82:I86"/>
    <mergeCell ref="J82:J86"/>
    <mergeCell ref="K82:K86"/>
    <mergeCell ref="R78:R79"/>
    <mergeCell ref="BT78:BT79"/>
    <mergeCell ref="A82:A86"/>
    <mergeCell ref="B82:B86"/>
    <mergeCell ref="C82:C86"/>
    <mergeCell ref="D82:D86"/>
    <mergeCell ref="E82:E86"/>
    <mergeCell ref="I78:I79"/>
    <mergeCell ref="J78:J79"/>
    <mergeCell ref="K78:K79"/>
    <mergeCell ref="L78:L79"/>
    <mergeCell ref="M78:M79"/>
    <mergeCell ref="N78:N79"/>
    <mergeCell ref="R82:R86"/>
    <mergeCell ref="BT82:BT90"/>
    <mergeCell ref="A87:A90"/>
    <mergeCell ref="B87:B90"/>
    <mergeCell ref="C87:C90"/>
    <mergeCell ref="D87:D90"/>
    <mergeCell ref="E87:E90"/>
    <mergeCell ref="F87:F90"/>
    <mergeCell ref="L82:L86"/>
    <mergeCell ref="M82:M86"/>
    <mergeCell ref="N82:N86"/>
    <mergeCell ref="P76:P77"/>
    <mergeCell ref="Q76:Q77"/>
    <mergeCell ref="Q69:Q72"/>
    <mergeCell ref="A69:A72"/>
    <mergeCell ref="B69:B72"/>
    <mergeCell ref="A78:A79"/>
    <mergeCell ref="B78:B79"/>
    <mergeCell ref="C78:C79"/>
    <mergeCell ref="D78:D79"/>
    <mergeCell ref="E78:E79"/>
    <mergeCell ref="F78:F79"/>
    <mergeCell ref="G78:G79"/>
    <mergeCell ref="H78:H79"/>
    <mergeCell ref="L76:L77"/>
    <mergeCell ref="F76:F77"/>
    <mergeCell ref="G76:G77"/>
    <mergeCell ref="H76:H77"/>
    <mergeCell ref="I76:I77"/>
    <mergeCell ref="J76:J77"/>
    <mergeCell ref="K76:K77"/>
    <mergeCell ref="O78:O79"/>
    <mergeCell ref="P78:P79"/>
    <mergeCell ref="Q78:Q79"/>
    <mergeCell ref="H66:H68"/>
    <mergeCell ref="I66:I68"/>
    <mergeCell ref="J66:J68"/>
    <mergeCell ref="K66:K68"/>
    <mergeCell ref="L66:L68"/>
    <mergeCell ref="R69:R72"/>
    <mergeCell ref="BT69:BT72"/>
    <mergeCell ref="BT73:BT74"/>
    <mergeCell ref="A76:A77"/>
    <mergeCell ref="B76:B77"/>
    <mergeCell ref="C76:C77"/>
    <mergeCell ref="D76:D77"/>
    <mergeCell ref="E76:E77"/>
    <mergeCell ref="J69:J72"/>
    <mergeCell ref="K69:K72"/>
    <mergeCell ref="L69:L72"/>
    <mergeCell ref="M69:M72"/>
    <mergeCell ref="N69:N72"/>
    <mergeCell ref="O69:O72"/>
    <mergeCell ref="R76:R77"/>
    <mergeCell ref="BT76:BT77"/>
    <mergeCell ref="M76:M77"/>
    <mergeCell ref="N76:N77"/>
    <mergeCell ref="O76:O77"/>
    <mergeCell ref="A66:A68"/>
    <mergeCell ref="B66:B68"/>
    <mergeCell ref="P69:P72"/>
    <mergeCell ref="C66:C68"/>
    <mergeCell ref="D66:D68"/>
    <mergeCell ref="E66:E68"/>
    <mergeCell ref="F66:F68"/>
    <mergeCell ref="G66:G68"/>
    <mergeCell ref="A56:A65"/>
    <mergeCell ref="B56:B65"/>
    <mergeCell ref="C56:C65"/>
    <mergeCell ref="D56:D65"/>
    <mergeCell ref="E56:E65"/>
    <mergeCell ref="F56:F65"/>
    <mergeCell ref="G56:G65"/>
    <mergeCell ref="H56:H65"/>
    <mergeCell ref="C69:C72"/>
    <mergeCell ref="D69:D72"/>
    <mergeCell ref="E69:E72"/>
    <mergeCell ref="F69:F72"/>
    <mergeCell ref="G69:G72"/>
    <mergeCell ref="H69:H72"/>
    <mergeCell ref="I69:I72"/>
    <mergeCell ref="N56:N65"/>
    <mergeCell ref="H52:H55"/>
    <mergeCell ref="I52:I55"/>
    <mergeCell ref="J52:J55"/>
    <mergeCell ref="K52:K55"/>
    <mergeCell ref="P48:P51"/>
    <mergeCell ref="Q48:Q51"/>
    <mergeCell ref="BT66:BT68"/>
    <mergeCell ref="M66:M68"/>
    <mergeCell ref="N66:N68"/>
    <mergeCell ref="O66:O68"/>
    <mergeCell ref="P66:P68"/>
    <mergeCell ref="Q66:Q68"/>
    <mergeCell ref="R66:R68"/>
    <mergeCell ref="O56:O65"/>
    <mergeCell ref="P56:P65"/>
    <mergeCell ref="Q56:Q65"/>
    <mergeCell ref="R56:R65"/>
    <mergeCell ref="BT56:BT65"/>
    <mergeCell ref="S63:S64"/>
    <mergeCell ref="I56:I65"/>
    <mergeCell ref="J56:J65"/>
    <mergeCell ref="K56:K65"/>
    <mergeCell ref="L56:L65"/>
    <mergeCell ref="M56:M65"/>
    <mergeCell ref="R48:R51"/>
    <mergeCell ref="S48:S49"/>
    <mergeCell ref="BT48:BT51"/>
    <mergeCell ref="A52:A55"/>
    <mergeCell ref="B52:B55"/>
    <mergeCell ref="C52:C55"/>
    <mergeCell ref="D52:D55"/>
    <mergeCell ref="E52:E55"/>
    <mergeCell ref="J48:J51"/>
    <mergeCell ref="K48:K51"/>
    <mergeCell ref="L48:L51"/>
    <mergeCell ref="M48:M51"/>
    <mergeCell ref="N48:N51"/>
    <mergeCell ref="O48:O51"/>
    <mergeCell ref="R52:R55"/>
    <mergeCell ref="BT52:BT55"/>
    <mergeCell ref="M52:M55"/>
    <mergeCell ref="N52:N55"/>
    <mergeCell ref="O52:O55"/>
    <mergeCell ref="P52:P55"/>
    <mergeCell ref="Q52:Q55"/>
    <mergeCell ref="L52:L55"/>
    <mergeCell ref="F52:F55"/>
    <mergeCell ref="G52:G55"/>
    <mergeCell ref="BT41:BT45"/>
    <mergeCell ref="A48:A51"/>
    <mergeCell ref="B48:B51"/>
    <mergeCell ref="C48:C51"/>
    <mergeCell ref="D48:D51"/>
    <mergeCell ref="E48:E51"/>
    <mergeCell ref="F48:F51"/>
    <mergeCell ref="G48:G51"/>
    <mergeCell ref="H48:H51"/>
    <mergeCell ref="I48:I51"/>
    <mergeCell ref="M41:M44"/>
    <mergeCell ref="N41:N44"/>
    <mergeCell ref="O41:O44"/>
    <mergeCell ref="P41:P44"/>
    <mergeCell ref="Q41:Q44"/>
    <mergeCell ref="R41:R44"/>
    <mergeCell ref="G41:G44"/>
    <mergeCell ref="H41:H44"/>
    <mergeCell ref="I41:I44"/>
    <mergeCell ref="J41:J44"/>
    <mergeCell ref="K41:K44"/>
    <mergeCell ref="L41:L44"/>
    <mergeCell ref="A41:A44"/>
    <mergeCell ref="B41:B44"/>
    <mergeCell ref="C41:C44"/>
    <mergeCell ref="D41:D44"/>
    <mergeCell ref="E41:E44"/>
    <mergeCell ref="F41:F44"/>
    <mergeCell ref="O39:O40"/>
    <mergeCell ref="P39:P40"/>
    <mergeCell ref="Q39:Q40"/>
    <mergeCell ref="R39:R40"/>
    <mergeCell ref="S39:S40"/>
    <mergeCell ref="BT39:BT40"/>
    <mergeCell ref="I39:I40"/>
    <mergeCell ref="J39:J40"/>
    <mergeCell ref="K39:K40"/>
    <mergeCell ref="L39:L40"/>
    <mergeCell ref="M39:M40"/>
    <mergeCell ref="N39:N40"/>
    <mergeCell ref="R37:R38"/>
    <mergeCell ref="S37:S38"/>
    <mergeCell ref="M37:M38"/>
    <mergeCell ref="N37:N38"/>
    <mergeCell ref="O37:O38"/>
    <mergeCell ref="P37:P38"/>
    <mergeCell ref="Q37:Q38"/>
    <mergeCell ref="A39:A40"/>
    <mergeCell ref="B39:B40"/>
    <mergeCell ref="C39:C40"/>
    <mergeCell ref="D39:D40"/>
    <mergeCell ref="E39:E40"/>
    <mergeCell ref="F39:F40"/>
    <mergeCell ref="G39:G40"/>
    <mergeCell ref="H39:H40"/>
    <mergeCell ref="L37:L38"/>
    <mergeCell ref="F37:F38"/>
    <mergeCell ref="G37:G38"/>
    <mergeCell ref="H37:H38"/>
    <mergeCell ref="I37:I38"/>
    <mergeCell ref="J37:J38"/>
    <mergeCell ref="K37:K38"/>
    <mergeCell ref="P32:P36"/>
    <mergeCell ref="Q32:Q36"/>
    <mergeCell ref="R32:R36"/>
    <mergeCell ref="A37:A38"/>
    <mergeCell ref="B37:B38"/>
    <mergeCell ref="C37:C38"/>
    <mergeCell ref="D37:D38"/>
    <mergeCell ref="E37:E38"/>
    <mergeCell ref="H32:H36"/>
    <mergeCell ref="I32:I36"/>
    <mergeCell ref="J32:J36"/>
    <mergeCell ref="K32:K36"/>
    <mergeCell ref="L32:L36"/>
    <mergeCell ref="M32:M36"/>
    <mergeCell ref="A32:A36"/>
    <mergeCell ref="B32:B36"/>
    <mergeCell ref="C32:C36"/>
    <mergeCell ref="D32:D36"/>
    <mergeCell ref="E32:E36"/>
    <mergeCell ref="F32:F36"/>
    <mergeCell ref="G32:G36"/>
    <mergeCell ref="F29:F30"/>
    <mergeCell ref="G29:G30"/>
    <mergeCell ref="H29:H30"/>
    <mergeCell ref="I29:I30"/>
    <mergeCell ref="J29:J30"/>
    <mergeCell ref="K29:K30"/>
    <mergeCell ref="O25:O28"/>
    <mergeCell ref="N32:N36"/>
    <mergeCell ref="O32:O36"/>
    <mergeCell ref="P25:P28"/>
    <mergeCell ref="Q25:Q28"/>
    <mergeCell ref="R25:R28"/>
    <mergeCell ref="BT25:BT28"/>
    <mergeCell ref="A29:A30"/>
    <mergeCell ref="B29:B30"/>
    <mergeCell ref="C29:C30"/>
    <mergeCell ref="D29:D30"/>
    <mergeCell ref="E29:E30"/>
    <mergeCell ref="I25:I28"/>
    <mergeCell ref="J25:J28"/>
    <mergeCell ref="K25:K28"/>
    <mergeCell ref="L25:L28"/>
    <mergeCell ref="M25:M28"/>
    <mergeCell ref="N25:N28"/>
    <mergeCell ref="R29:R30"/>
    <mergeCell ref="S29:S30"/>
    <mergeCell ref="BT29:BT30"/>
    <mergeCell ref="N29:N30"/>
    <mergeCell ref="O29:O30"/>
    <mergeCell ref="P29:P30"/>
    <mergeCell ref="Q29:Q30"/>
    <mergeCell ref="L29:L30"/>
    <mergeCell ref="M29:M30"/>
    <mergeCell ref="S21:S24"/>
    <mergeCell ref="BT21:BT24"/>
    <mergeCell ref="A25:A28"/>
    <mergeCell ref="B25:B28"/>
    <mergeCell ref="C25:C28"/>
    <mergeCell ref="D25:D28"/>
    <mergeCell ref="E25:E28"/>
    <mergeCell ref="F25:F28"/>
    <mergeCell ref="G25:G28"/>
    <mergeCell ref="H25:H28"/>
    <mergeCell ref="M21:M24"/>
    <mergeCell ref="N21:N24"/>
    <mergeCell ref="O21:O24"/>
    <mergeCell ref="P21:P24"/>
    <mergeCell ref="Q21:Q24"/>
    <mergeCell ref="R21:R24"/>
    <mergeCell ref="G21:G24"/>
    <mergeCell ref="H21:H24"/>
    <mergeCell ref="I21:I24"/>
    <mergeCell ref="J21:J24"/>
    <mergeCell ref="K21:K24"/>
    <mergeCell ref="L21:L24"/>
    <mergeCell ref="A21:A24"/>
    <mergeCell ref="B21:B24"/>
    <mergeCell ref="C21:C24"/>
    <mergeCell ref="D21:D24"/>
    <mergeCell ref="E21:E24"/>
    <mergeCell ref="F21:F24"/>
    <mergeCell ref="M17:M19"/>
    <mergeCell ref="N17:N19"/>
    <mergeCell ref="O17:O19"/>
    <mergeCell ref="P17:P19"/>
    <mergeCell ref="Q17:Q19"/>
    <mergeCell ref="R17:R19"/>
    <mergeCell ref="G17:G19"/>
    <mergeCell ref="H17:H19"/>
    <mergeCell ref="I17:I19"/>
    <mergeCell ref="J17:J19"/>
    <mergeCell ref="K17:K19"/>
    <mergeCell ref="L17:L19"/>
    <mergeCell ref="A17:A19"/>
    <mergeCell ref="B17:B19"/>
    <mergeCell ref="C17:C19"/>
    <mergeCell ref="D17:D19"/>
    <mergeCell ref="E17:E19"/>
    <mergeCell ref="F17:F19"/>
    <mergeCell ref="M15:M16"/>
    <mergeCell ref="N15:N16"/>
    <mergeCell ref="O15:O16"/>
    <mergeCell ref="P15:P16"/>
    <mergeCell ref="Q15:Q16"/>
    <mergeCell ref="R15:R16"/>
    <mergeCell ref="G15:G16"/>
    <mergeCell ref="H15:H16"/>
    <mergeCell ref="I15:I16"/>
    <mergeCell ref="J15:J16"/>
    <mergeCell ref="K15:K16"/>
    <mergeCell ref="L15:L16"/>
    <mergeCell ref="K9:K11"/>
    <mergeCell ref="L9:L11"/>
    <mergeCell ref="A9:A11"/>
    <mergeCell ref="B9:B11"/>
    <mergeCell ref="R12:R14"/>
    <mergeCell ref="S12:S14"/>
    <mergeCell ref="BT12:BT20"/>
    <mergeCell ref="S15:S16"/>
    <mergeCell ref="S18:S19"/>
    <mergeCell ref="I12:I14"/>
    <mergeCell ref="J12:J14"/>
    <mergeCell ref="K12:K14"/>
    <mergeCell ref="L12:L14"/>
    <mergeCell ref="M12:M14"/>
    <mergeCell ref="N12:N14"/>
    <mergeCell ref="A15:A16"/>
    <mergeCell ref="B15:B16"/>
    <mergeCell ref="C15:C16"/>
    <mergeCell ref="D15:D16"/>
    <mergeCell ref="E15:E16"/>
    <mergeCell ref="F15:F16"/>
    <mergeCell ref="O12:O14"/>
    <mergeCell ref="P12:P14"/>
    <mergeCell ref="Q12:Q14"/>
    <mergeCell ref="C9:C11"/>
    <mergeCell ref="D9:D11"/>
    <mergeCell ref="E9:E11"/>
    <mergeCell ref="F9:F11"/>
    <mergeCell ref="S9:S10"/>
    <mergeCell ref="BT9:BT11"/>
    <mergeCell ref="A12:A14"/>
    <mergeCell ref="B12:B14"/>
    <mergeCell ref="C12:C14"/>
    <mergeCell ref="D12:D14"/>
    <mergeCell ref="E12:E14"/>
    <mergeCell ref="F12:F14"/>
    <mergeCell ref="G12:G14"/>
    <mergeCell ref="H12:H14"/>
    <mergeCell ref="M9:M11"/>
    <mergeCell ref="N9:N11"/>
    <mergeCell ref="O9:O11"/>
    <mergeCell ref="P9:P11"/>
    <mergeCell ref="Q9:Q11"/>
    <mergeCell ref="R9:R11"/>
    <mergeCell ref="G9:G11"/>
    <mergeCell ref="H9:H11"/>
    <mergeCell ref="I9:I11"/>
    <mergeCell ref="J9:J11"/>
  </mergeCells>
  <hyperlinks>
    <hyperlink ref="AU9" r:id="rId1" xr:uid="{1A88D84E-A2FF-4A85-AD48-933315CBB627}"/>
    <hyperlink ref="AU10" r:id="rId2" xr:uid="{0164AD54-5FAF-42C6-9135-618B93F7F863}"/>
    <hyperlink ref="AU11" r:id="rId3" xr:uid="{4B280131-9242-4D2A-B9E1-2E6710537491}"/>
    <hyperlink ref="AU12" r:id="rId4" xr:uid="{4C30A4B8-AAFD-4DAC-B626-2B4DF6A87254}"/>
    <hyperlink ref="AU14" r:id="rId5" xr:uid="{CCCF1003-B39D-4357-9C9D-52ED0BDBCFAB}"/>
    <hyperlink ref="AU15" r:id="rId6" xr:uid="{3A320DF4-0640-4661-8B80-ACA77FBCF869}"/>
    <hyperlink ref="AU17" r:id="rId7" xr:uid="{8440E460-76AE-4F54-B2B3-529419483800}"/>
    <hyperlink ref="AU18" r:id="rId8" xr:uid="{3FE875CD-4CF0-4922-B0A5-01C120F10FBA}"/>
    <hyperlink ref="AU20" r:id="rId9" xr:uid="{984BBD2D-7EAF-40B1-A03B-E88F0D2969F1}"/>
    <hyperlink ref="AU25" r:id="rId10" xr:uid="{E7C0838A-A378-473A-B0BE-34BEE59F547C}"/>
    <hyperlink ref="AU26" r:id="rId11" xr:uid="{D081C867-D8EA-4A9E-9C88-373FFF7FEB4D}"/>
    <hyperlink ref="AU27" r:id="rId12" xr:uid="{BA7191A0-5DE0-474B-AB6F-D894DE868D9E}"/>
    <hyperlink ref="AU28" r:id="rId13" xr:uid="{2861B3B8-24D2-4B22-8648-35EAAF02ED69}"/>
    <hyperlink ref="AU29" r:id="rId14" display="https://mintic.sharepoint.com/direccion_economia_digital/Entregables%20Clarity%202025/Forms/AllItems.aspx?id=%2Fdireccion%5Feconomia%5Fdigital%2FEntregables%20Clarity%202025%2FEntregables%20Clarity%202025%2FE1%2DL3%2D5000&amp;viewid=1365bc49%2D5262%2D46be%2D96ba%2D3ff812940ea3&amp;e=hBSoPI&amp;sharingv2=true&amp;fromShare=true&amp;at=9&amp;clickparams=eyAiWC1BcHBOYW1lIiA6ICJNaWNyb3NvZnQgT3V0bG9vayIsICJYLUFwcFZlcnNpb24iIDogIjE2LjAuMTk0MjYuMjAyMTgiLCAiT1MiIDogIldpbmRvd3MiIH0%3D&amp;CID=e7ede9a1%2D6001%2D0000%2D2c59%2D743ad3db8fb4&amp;cidOR=SPO&amp;FolderCTID=0x01200000DAB5A882332946963C2717AFA73A64" xr:uid="{129D4F58-B49B-45E6-B537-A0CA8ABA58CC}"/>
    <hyperlink ref="AU31" r:id="rId15" display="https://mintic.sharepoint.com/:f:/r/Dir_Apropiacion/Entregables%20Clarity%202025/2025_E1-L3-4000%20Internet%20Seguro%20y%20Responsable/1.CiberPaz%20Sensibilizaciones/1.1%20Personas%20sensibilizadas%20en%20el%20Uso%20Seguro%20y%20Responsable%20de%20las%20TIC?csf=1&amp;web=1&amp;e=ZCFA2I" xr:uid="{72942C31-55BD-438A-833C-8877A953541C}"/>
    <hyperlink ref="AU39" r:id="rId16" xr:uid="{D779ABE9-65CE-4E4F-9FCC-E11F9CCB92ED}"/>
    <hyperlink ref="AU40" r:id="rId17" xr:uid="{C0A9828A-7515-4AF8-84F3-336C45252714}"/>
    <hyperlink ref="AU42" r:id="rId18" xr:uid="{40F6CFA4-1784-4FC0-8414-E999BC233E97}"/>
    <hyperlink ref="AU43" r:id="rId19" xr:uid="{46692CA0-8E0C-411F-AFE7-DB6781BFAEB1}"/>
    <hyperlink ref="AU44" r:id="rId20" xr:uid="{E6366616-BC72-4C70-8833-D18C865E9BFC}"/>
    <hyperlink ref="AU45" r:id="rId21" xr:uid="{7987289A-D0ED-407D-BDB6-F10BCD89E29C}"/>
    <hyperlink ref="AU46" r:id="rId22" xr:uid="{DE0EDC09-2AD8-4938-9CD5-703468A820D2}"/>
    <hyperlink ref="AU50" r:id="rId23" display="https://mintic.sharepoint.com/direccion_economia_digital/Entregables%20Clarity%202025/Forms/AllItems.aspx?id=%2Fdireccion%5Feconomia%5Fdigital%2FEntregables%20Clarity%202025%2FEntregables%20Clarity%202025%2FE1%2DL2%2D7000&amp;viewid=1365bc49%2D5262%2D46be%2D96ba%2D3ff812940ea3&amp;e=hBSoPI&amp;sharingv2=true&amp;fromShare=true&amp;at=9&amp;clickparams=eyAiWC1BcHBOYW1lIiA6ICJNaWNyb3NvZnQgT3V0bG9vayIsICJYLUFwcFZlcnNpb24iIDogIjE2LjAuMTk0MjYuMjAyMTgiLCAiT1MiIDogIldpbmRvd3MiIH0%3D&amp;CID=e7ede9a1%2D6001%2D0000%2D2c59%2D743ad3db8fb4&amp;cidOR=SPO&amp;FolderCTID=0x01200000DAB5A882332946963C2717AFA73A64" xr:uid="{1042978D-2C87-4EDB-8145-18F311752379}"/>
    <hyperlink ref="AU51" r:id="rId24" display="https://mintic.sharepoint.com/direccion_economia_digital/Entregables%20Clarity%202025/Forms/AllItems.aspx?id=%2Fdireccion%5Feconomia%5Fdigital%2FEntregables%20Clarity%202025%2FEntregables%20Clarity%202025%2FE1%2DL2%2D7000&amp;viewid=1365bc49%2D5262%2D46be%2D96ba%2D3ff812940ea3&amp;e=hBSoPI&amp;sharingv2=true&amp;fromShare=true&amp;at=9&amp;clickparams=eyAiWC1BcHBOYW1lIiA6ICJNaWNyb3NvZnQgT3V0bG9vayIsICJYLUFwcFZlcnNpb24iIDogIjE2LjAuMTk0MjYuMjAyMTgiLCAiT1MiIDogIldpbmRvd3MiIH0%3D&amp;CID=e7ede9a1%2D6001%2D0000%2D2c59%2D743ad3db8fb4&amp;cidOR=SPO&amp;FolderCTID=0x01200000DAB5A882332946963C2717AFA73A64" xr:uid="{3A2EF3E0-92D7-4F48-9808-0F5396209E31}"/>
    <hyperlink ref="AU52" r:id="rId25" xr:uid="{6F45381F-0A6C-445F-8B48-7FA392B80AF0}"/>
    <hyperlink ref="AU56" r:id="rId26" xr:uid="{35E63EC3-C158-4812-9F15-10778C1A5AED}"/>
    <hyperlink ref="AU57" r:id="rId27" xr:uid="{D7C65B95-B68C-4944-BF2B-2732B59E431B}"/>
    <hyperlink ref="AU58" r:id="rId28" xr:uid="{63CBF4BF-BB1E-4741-9EB6-87AC4E1B4A60}"/>
    <hyperlink ref="AU59" r:id="rId29" xr:uid="{592939A9-71E7-458F-949A-9DE9DE36A253}"/>
    <hyperlink ref="AU60" r:id="rId30" xr:uid="{D80A50CE-32B5-406A-A1C6-337DF17450E2}"/>
    <hyperlink ref="AU63" r:id="rId31" xr:uid="{F68F41E7-F305-475C-B266-19CA0D77EE4E}"/>
    <hyperlink ref="AU67" r:id="rId32" display="https://mintic-my.sharepoint.com/personal/dfvargas_mintic_gov_co/_layouts/15/onedrive.aspx?id=%2Fpersonal%2Fdfvargas%5Fmintic%5Fgov%5Fco%2FDocuments%2F%2EPRESUPUESTO%5FPROYECTO%5FINVERSION%5FOFICINA%5FTI%2FProyecto%5FInversion%5FOficina%5FTI%2FVigencia%5F2025%2FSeguimiento%5FPIIP%5F2025&amp;sortField=Modified&amp;isAscending=false&amp;viewid=c9284704%2D9892%2D4481%2D9cd1%2D5ee2d9539b52&amp;LOF=1" xr:uid="{E9C8E773-D9B9-44B6-A567-C742D9E6FEA5}"/>
    <hyperlink ref="AU69" r:id="rId33" xr:uid="{9B76F7AE-65D8-49D6-BED8-83F8B87BF3BE}"/>
    <hyperlink ref="AU70" r:id="rId34" xr:uid="{91E2C94E-0A36-4AF8-9E31-BB3877AB759B}"/>
    <hyperlink ref="AU71" r:id="rId35" xr:uid="{050039F6-F024-4900-BB0B-BBC8FB02CAA4}"/>
    <hyperlink ref="AU72" r:id="rId36" xr:uid="{B8DF81CD-4543-4C36-9753-BD9A92EF824A}"/>
    <hyperlink ref="AU73" r:id="rId37" display="https://mintic.sharepoint.com/:f:/r/Subdireccion_Financiera/Entregables%20CLARITY%202025/E2-D2-3000%20Gesti%C3%B3n%20Adecuada%20de%20Recursos%20MinTIC/1.%20Informes%20de%20Seguimiento%20de%20Orden%20Financiero/1.1%20Informes%20del%20seguimiento%20a%20la%20ejecuci%C3%B3n%20presupuestal%20de%20gastos%20del%20MinTIC?csf=1&amp;web=1&amp;e=ZLUz5U" xr:uid="{41415420-494E-4D21-9846-E658E9CBB9F3}"/>
    <hyperlink ref="AU74" r:id="rId38" display="https://mintic.sharepoint.com/:f:/r/Subdireccion_Financiera/Entregables%20CLARITY%202025/E2-D2-3000%20Gesti%C3%B3n%20Adecuada%20de%20Recursos%20MinTIC/1.%20Informes%20de%20Seguimiento%20de%20Orden%20Financiero/1.1%20Informes%20del%20seguimiento%20a%20la%20ejecuci%C3%B3n%20presupuestal%20de%20gastos%20del%20MinTIC?csf=1&amp;web=1&amp;e=ZLUz5U" xr:uid="{B5213E96-85F8-4E80-B55C-F816A63F0854}"/>
    <hyperlink ref="AU76" r:id="rId39" xr:uid="{D5A6228C-681A-40C5-AB66-C6D05D3B36E0}"/>
    <hyperlink ref="AU77" r:id="rId40" xr:uid="{A204C95D-F967-46C1-BBB4-0CC6E8BAF053}"/>
    <hyperlink ref="AU78" r:id="rId41" xr:uid="{A1B0D455-5C33-431A-8CAD-7610577ADF03}"/>
    <hyperlink ref="AU79" r:id="rId42" xr:uid="{AB2E57C8-F873-4293-B88E-8FCC007BE9DC}"/>
    <hyperlink ref="AU81" r:id="rId43" xr:uid="{B43F7FBD-41DD-477F-8A70-219094F0D26F}"/>
    <hyperlink ref="AL93" r:id="rId44" xr:uid="{AFACD0F5-BB60-455D-8B85-DA633E3C7EBC}"/>
    <hyperlink ref="AN93" r:id="rId45" xr:uid="{55A25E1A-3DDA-4398-B6DD-31F62D6B7F19}"/>
    <hyperlink ref="AP93" r:id="rId46" xr:uid="{576E5C47-6177-4F85-A605-F21CC28DB58A}"/>
    <hyperlink ref="AR93" r:id="rId47" display="https://mintic.sharepoint.com/:f:/r/sites/GITdeGruposdeIntersyGestinDocumental/Documentos%20compartidos/2025/Entregables%20Clarity%202025/E2-D3-7000%20Fortalecimiento%20del%20relacionamiento%20con%20los%20grupos%20de%20inter%C3%A9s?csf=1&amp;web=1&amp;e=evUgBz" xr:uid="{3F6F3AFB-4A64-40B6-8697-196595DA75A7}"/>
    <hyperlink ref="AU93" r:id="rId48" xr:uid="{B2CEDA05-A41C-4B22-853D-1D8A22A8B039}"/>
    <hyperlink ref="AU94" r:id="rId49" xr:uid="{7FCCABAE-8584-4C21-855C-9AB67092B699}"/>
    <hyperlink ref="AU95" r:id="rId50" xr:uid="{825F46BD-4677-49DC-B174-8ECB276A4827}"/>
    <hyperlink ref="AU96" r:id="rId51" xr:uid="{1848DB7D-CD33-439D-A078-CA7491F8E4B2}"/>
    <hyperlink ref="AU97" r:id="rId52" xr:uid="{212E4973-6BF4-4393-A029-DB3EDCDCBD43}"/>
    <hyperlink ref="AU98" r:id="rId53" xr:uid="{B41101F6-47E8-4918-A544-6081D7F96D64}"/>
    <hyperlink ref="AU101" r:id="rId54" display="https://mintic-my.sharepoint.com/personal/oficinadeplaneacion_mintic_gov_co/_layouts/15/onedrive.aspx?id=%2Fpersonal%2Foficinadeplaneacion%5Fmintic%5Fgov%5Fco%2FDocuments%2FOficina%20Asesora%20de%20Planeaci%C3%B3n%2FGIT%20de%20Estadisticas%20y%20Estudios%20Sectoriales%2FGrupo%2FASPA%2F2025%2FEntregables%20Clarity%202025&amp;viewid=c9284704%2D9892%2D4481%2D9cd1%2D5ee2d9539b52&amp;CT=1767019453347&amp;OR=OWA%2DNT%2DMail&amp;CID=668f083c%2D0efa%2Db647%2D1100%2Dbcc558530a4c&amp;ga=1" xr:uid="{9DBBDD02-D3FD-4286-9E7E-6196F5438F34}"/>
    <hyperlink ref="AU102" r:id="rId55" display="https://mintic-my.sharepoint.com/personal/oficinadeplaneacion_mintic_gov_co/_layouts/15/onedrive.aspx?id=%2Fpersonal%2Foficinadeplaneacion%5Fmintic%5Fgov%5Fco%2FDocuments%2FOficina%20Asesora%20de%20Planeaci%C3%B3n%2FGIT%20de%20Estadisticas%20y%20Estudios%20Sectoriales%2FGrupo%2FASPA%2F2025%2FEntregables%20Clarity%202025%2FP3%2F3%2E1&amp;viewid=c9284704%2D9892%2D4481%2D9cd1%2D5ee2d9539b52&amp;CT=1767019453347&amp;OR=OWA%2DNT%2DMail&amp;CID=668f083c%2D0efa%2Db647%2D1100%2Dbcc558530a4c&amp;ga=1" xr:uid="{CAA1FEAE-B144-47CF-926D-AB8DF64CEF0B}"/>
    <hyperlink ref="AU104" r:id="rId56" xr:uid="{F8E7746A-98B4-4639-A530-23987B60A9AB}"/>
    <hyperlink ref="BQ94" r:id="rId57" xr:uid="{D59B20F4-C03F-449C-8701-9BCFBAFB21B5}"/>
    <hyperlink ref="BQ81" r:id="rId58" display="https://mintic.sharepoint.com/:f:/r/oficina_internacional/entregables_aspa/0.4 CLARITY 2026/ENTREGABLES CLARITY 2026/1.2. INFORME DE COOPERACI%C3%93N INTERNACIONAL?csf=1&amp;web=1&amp;e=Lc3gB2" xr:uid="{FD1385F1-A24A-4333-8BB3-D5ACCBD71200}"/>
    <hyperlink ref="BJ67" r:id="rId59" display="https://mintic-my.sharepoint.com/personal/dfvargas_mintic_gov_co/_layouts/15/onedrive.aspx?id=%2Fpersonal%2Fdfvargas%5Fmintic%5Fgov%5Fco%2FDocuments%2F%2EPRESUPUESTO%5FPROYECTO%5FINVERSION%5FOFICINA%5FTI%2FProyecto%5FInversion%5FOficina%5FTI%2FVigencia%5F2026%2FSeguimiento%5FPIIP%5F2026&amp;sortField=Modified&amp;isAscending=false&amp;viewid=c9284704%2D9892%2D4481%2D9cd1%2D5ee2d9539b52&amp;LOF=1&amp;pageCorrelationId=788703a2%2De089%2D0000%2D8683%2Dbe3594752dcc&amp;timeStamp=1775520120305" xr:uid="{F3765142-325B-4DA2-9447-D85FCA81C056}"/>
    <hyperlink ref="BQ67" r:id="rId60" display="https://mintic-my.sharepoint.com/personal/dfvargas_mintic_gov_co/_layouts/15/onedrive.aspx?id=%2Fpersonal%2Fdfvargas%5Fmintic%5Fgov%5Fco%2FDocuments%2F%2EPRESUPUESTO%5FPROYECTO%5FINVERSION%5FOFICINA%5FTI%2FProyecto%5FInversion%5FOficina%5FTI%2FVigencia%5F2026%2FSeguimiento%5FPIIP%5F2026&amp;sortField=Modified&amp;isAscending=false&amp;viewid=c9284704%2D9892%2D4481%2D9cd1%2D5ee2d9539b52&amp;LOF=1&amp;pageCorrelationId=788703a2%2De089%2D0000%2D8683%2Dbe3594752dcc&amp;timeStamp=1775520120305" xr:uid="{BB43D78D-84A9-47B4-BB20-64D600731797}"/>
    <hyperlink ref="BJ32" r:id="rId61" xr:uid="{71B6A006-2811-4125-BEB8-5D77B348C7AC}"/>
    <hyperlink ref="BQ32" r:id="rId62" xr:uid="{0E3DACFD-0040-4CF1-BB93-085FCFA30029}"/>
    <hyperlink ref="BQ101" r:id="rId63" display="https://mintic-my.sharepoint.com/personal/oficinadeplaneacion_mintic_gov_co/_layouts/15/onedrive.aspx?id=%2Fpersonal%2Foficinadeplaneacion%5Fmintic%5Fgov%5Fco%2FDocuments%2FOficina%20Asesora%20de%20Planeaci%C3%B3n%2FGIT%20de%20Estadisticas%20y%20Estudios%20Sectoriales%2FGrupo%2FASPA%2F2026&amp;viewid=c9284704%2D9892%2D4481%2D9cd1%2D5ee2d9539b52&amp;ct=1676907977726&amp;or=OWA%2DNT" xr:uid="{B57A17E7-B291-4754-AB0E-61431B92536A}"/>
    <hyperlink ref="BQ103" r:id="rId64" display="https://mintic-my.sharepoint.com/personal/oficinadeplaneacion_mintic_gov_co/_layouts/15/onedrive.aspx?id=%2Fpersonal%2Foficinadeplaneacion%5Fmintic%5Fgov%5Fco%2FDocuments%2FOficina%20Asesora%20de%20Planeaci%C3%B3n%2FGIT%20de%20Estadisticas%20y%20Estudios%20Sectoriales%2FGrupo%2FASPA%2F2026&amp;viewid=c9284704%2D9892%2D4481%2D9cd1%2D5ee2d9539b52&amp;ct=1676907977726&amp;or=OWA%2DNT" xr:uid="{11D8628B-CAAE-4731-A2DB-3ADFED4A8FAE}"/>
    <hyperlink ref="BQ33" r:id="rId65" xr:uid="{2DCB24A4-BDB6-4591-85B5-EAB3FA1C2B04}"/>
    <hyperlink ref="BQ36" r:id="rId66" xr:uid="{FB94DA21-6B73-41A2-AE8C-9F8CDB3E3B69}"/>
    <hyperlink ref="BQ29" r:id="rId67" xr:uid="{EB4EBC06-ABB4-4393-BBC8-2B77B61F8108}"/>
    <hyperlink ref="BQ30" r:id="rId68" xr:uid="{557FC48B-4C0E-4B82-8170-6F972FF6986C}"/>
    <hyperlink ref="BQ48" r:id="rId69" display="https://mintic.sharepoint.com/:f:/r/direccion_economia_digital/Documentos%20compartidos/PLANEACI%C3%93N/PLAN%20ESTRAT%C3%89GICO%20S/2023-2026/2025/Empresas%20y%20empresarios%20que%20adoptan%20tecnolog%C3%ADas%20para%20la%20transformaci%C3%B3n%20digital/I%20TRIMESTRE?csf=1&amp;web=1&amp;e=DFrBo0" xr:uid="{D6503F5C-24CD-487D-AEC7-C4FBF75D5AE5}"/>
    <hyperlink ref="BQ49" r:id="rId70" display="https://mintic.sharepoint.com/:f:/r/direccion_economia_digital/Documentos%20compartidos/PLANEACI%C3%93N/PLAN%20ESTRAT%C3%89GICO%20S/2023-2026/2025/Empresas%20y%20empresarios%20que%20adoptan%20tecnolog%C3%ADas%20para%20la%20transformaci%C3%B3n%20digital/I%20TRIMESTRE?csf=1&amp;web=1&amp;e=DFrBo0" xr:uid="{5FD282E9-FAAC-470C-BA4F-5293B3BF3F5D}"/>
    <hyperlink ref="BQ50" r:id="rId71" xr:uid="{70D974C6-CE1D-4B0F-A6F6-29D2DE697306}"/>
    <hyperlink ref="BQ46" r:id="rId72" xr:uid="{699A9229-3BEA-417A-AF42-17A28DECB233}"/>
    <hyperlink ref="BQ52" r:id="rId73" xr:uid="{9BB6819C-EF5F-46C8-839A-398A94E14B2F}"/>
    <hyperlink ref="BQ91" r:id="rId74" display="https://mintic-my.sharepoint.com/:x:/r/personal/lmongui_mintic_gov_co/_layouts/15/doc2.aspx?sourcedoc=%7B54035F4B-1136-47B6-B83D-39C90DC5595A%7D&amp;file=Registro%20de%20actividades%20GIT%20DSJ%202026.xlsx&amp;wdLOR=c0E3EEF04-E6D6-465F-8332-4F4382CC1B20&amp;fromShare=true&amp;action=default&amp;mobileredirect=true" xr:uid="{BD6C19E7-B421-4173-939E-1EFB768E5BB0}"/>
    <hyperlink ref="BQ92" r:id="rId75" display="https://mintic-my.sharepoint.com/:x:/r/personal/lmongui_mintic_gov_co/_layouts/15/doc2.aspx?sourcedoc=%7B54035F4B-1136-47B6-B83D-39C90DC5595A%7D&amp;file=Registro%20de%20actividades%20GIT%20DSJ%202026.xlsx&amp;wdLOR=c0E3EEF04-E6D6-465F-8332-4F4382CC1B20&amp;fromShare=true&amp;action=default&amp;mobileredirect=true" xr:uid="{51E55CA5-2B46-4A2D-8EBA-7D946F69A11A}"/>
    <hyperlink ref="BQ12" r:id="rId76" xr:uid="{4337AC99-DAEE-4031-B157-6A6B43099049}"/>
    <hyperlink ref="BQ13" r:id="rId77" xr:uid="{42CCE789-9B4C-43F2-8FF3-7F8F01E1715B}"/>
    <hyperlink ref="BQ14" r:id="rId78" xr:uid="{4BF87E1C-59DA-4D10-9AA1-DD031DE7C0F5}"/>
    <hyperlink ref="BQ15" r:id="rId79" xr:uid="{D40139A6-C5D4-4A70-8C6F-24C1CE96E5B2}"/>
    <hyperlink ref="BQ16" r:id="rId80" xr:uid="{B483E486-BC70-4FCD-8390-8BD095B966E9}"/>
    <hyperlink ref="BQ17" r:id="rId81" xr:uid="{F35D6C08-876E-4E2F-B56C-6720B0475142}"/>
    <hyperlink ref="BQ18" r:id="rId82" xr:uid="{44A8BDAC-8BE5-435F-8FA7-69B28196F97B}"/>
    <hyperlink ref="BQ25" r:id="rId83" display="https://mintic.sharepoint.com/:f:/g/gel/IgAIMVsjvWAbQq2fDta7m5KbAecR4KvWSNC3g7RJGIBUrn8?e=6IDgIA_x000a__x000a_" xr:uid="{399C6A8C-92F9-4CE5-A493-29B2C96A8B35}"/>
    <hyperlink ref="BQ26" r:id="rId84" display="https://mintic.sharepoint.com/:f:/g/gel/IgCGrroSwoD2TaXHxBWFkSekAQdGprUZxg8nJSRNS_5d1Ao?e=wjgEgS_x000a__x000a_" xr:uid="{5728C034-A14B-497F-A83D-98006B4967D6}"/>
    <hyperlink ref="BQ41" r:id="rId85" xr:uid="{3E815EB5-45A0-4CE1-A9D6-BE58E20BEEBC}"/>
    <hyperlink ref="BQ42" r:id="rId86" xr:uid="{E90D710D-5246-45EF-9378-636F303F71D3}"/>
    <hyperlink ref="BQ43" r:id="rId87" xr:uid="{AE755D0C-D469-4829-85B9-39FC73BA6536}"/>
    <hyperlink ref="BQ45" r:id="rId88" xr:uid="{A3B7CD4C-4474-4283-90AF-FCA5B18D5EED}"/>
    <hyperlink ref="BQ80" r:id="rId89" xr:uid="{03AE3730-F5C7-4892-A93B-49C1FC703662}"/>
    <hyperlink ref="BQ82" r:id="rId90" xr:uid="{F2952029-CD79-459A-91FB-C143408DAC01}"/>
    <hyperlink ref="BQ86" r:id="rId91" display="https://mintic-my.sharepoint.com/my?id=%2Fpersonal%2Fcvillamizarl%5Fmintic%5Fgov%5Fco%2FDocuments%2FControles%2FControles%20UAT%2F3%2Dmarzo%2FCUAT%204&amp;viewid=36cc13e5%2D36d1%2D48a9%2Db448%2D2259746a9a81&amp;ct=1773257743783&amp;or=Teams%2DHL&amp;LOF=1" xr:uid="{24B82B70-A177-49C8-B478-35E6C2F95C02}"/>
    <hyperlink ref="BQ69" r:id="rId92" xr:uid="{E5EE4BEA-7867-4A84-9637-9960C4EB6BF1}"/>
    <hyperlink ref="BQ70" r:id="rId93" xr:uid="{69126215-17DD-4C3A-9409-28496619ECD8}"/>
    <hyperlink ref="BQ71" r:id="rId94" xr:uid="{4F9CE6C6-BE72-4416-973B-581D11AF93AB}"/>
    <hyperlink ref="BQ72" r:id="rId95" xr:uid="{DE7515F1-0049-4AC1-83EC-DE2F3AFDD83B}"/>
    <hyperlink ref="BQ75" r:id="rId96" display="https://mintic.sharepoint.com/sites/GITdeGruposdeIntersyGestinDocumental/Documentos%20compartidos/Forms/AllItems.aspx?id=%2Fsites%2FGITdeGruposdeIntersyGestinDocumental%2FDocumentos%20compartidos%2F2026%2FEntregables%20Clarity%202026%2FE2%2DD2%2D5000%20Fortalecimiento%20de%20la%20gesti%C3%B3n%20documental%20en%20MINTIC&amp;viewid=0c6f63ab%2D306c%2D4e9e%2Db9b7%2D300d0ca8c1b0&amp;p=true" xr:uid="{50B1E5F3-9E18-4E40-B2F2-ED74B7114593}"/>
    <hyperlink ref="BQ93" r:id="rId97" xr:uid="{5AEF06CA-3A04-4662-82E2-36B95B289158}"/>
    <hyperlink ref="BQ76" r:id="rId98" xr:uid="{3B23D187-0976-4460-B249-382277C11A8F}"/>
    <hyperlink ref="BQ77" r:id="rId99" xr:uid="{620D27B5-2DF6-4256-9AAF-9FA1C2E933DE}"/>
    <hyperlink ref="BQ74" r:id="rId100" display="https://mintic.sharepoint.com/Subdireccion_Financiera/Entregables%20CLARITY%202026/Forms/AllItems.aspx?id=%2FSubdireccion%5FFinanciera%2FEntregables%20CLARITY%202026%2FE2%2DD2%2D4000%20Gesti%C3%B3n%20Adecuada%20de%20Recursos%20FUTIC%2F1%2E%20Informes%20de%20Seguimiento%20de%20Orden%20Financiero%2F1%2E1%20Informes%20del%20Seguimiento%20a%20la%20Ejecuci%C3%B3n%20Presupuestal%20de%20Gastos%20del%20FuTIC&amp;viewid=f3595c83%2Defbd%2D4c62%2Db4ff%2D748d37dd3d2d" xr:uid="{D4248B0B-47CF-4F6B-AE73-82ECC17674D5}"/>
    <hyperlink ref="BQ31" r:id="rId101" xr:uid="{6BF7E3B1-3E70-4AE9-89BE-A0C0E87498E5}"/>
    <hyperlink ref="BQ24" r:id="rId102" xr:uid="{C9B88EBB-CAA1-49C0-B765-E26C4A797BE6}"/>
    <hyperlink ref="BQ22" r:id="rId103" xr:uid="{2F2FD01E-20FD-45C7-BF9F-E2E95976DC80}"/>
    <hyperlink ref="BQ21" r:id="rId104" xr:uid="{ECAE3FE5-EA43-4E62-98BD-309655475B7D}"/>
    <hyperlink ref="BQ23" r:id="rId105" xr:uid="{BE980CBE-4D6B-42AC-8824-2AF31D61E751}"/>
    <hyperlink ref="BQ87" r:id="rId106" display="https://mintic-my.sharepoint.com/:f:/r/personal/consensosocial_mintic_gov_co/Documents/REPOSITORIO CONSENSO SOCIAL/Planeaci%C3%B3n estrat%C3%A9gica/Entregables Clarity Planeaci%C3%B3n 2026?csf=1&amp;web=1&amp;e=1611S4" xr:uid="{FC38E6FD-95CE-4D32-A8B0-98C9303CB8B3}"/>
    <hyperlink ref="BQ88:BQ90" r:id="rId107" display="https://mintic-my.sharepoint.com/:f:/r/personal/consensosocial_mintic_gov_co/Documents/REPOSITORIO CONSENSO SOCIAL/Planeaci%C3%B3n estrat%C3%A9gica/Entregables Clarity Planeaci%C3%B3n 2026?csf=1&amp;web=1&amp;e=1611S4" xr:uid="{E43CF83D-66B7-4F8C-BA41-3FF825F34CE7}"/>
  </hyperlinks>
  <printOptions horizontalCentered="1" verticalCentered="1"/>
  <pageMargins left="0.39370078740157483" right="0.39370078740157483" top="0.39370078740157483" bottom="0.39370078740157483" header="0.39370078740157483" footer="0.31496062992125978"/>
  <pageSetup paperSize="5" scale="10" fitToHeight="0" orientation="landscape" r:id="rId108"/>
  <headerFooter>
    <oddFooter>&amp;L&amp;"Arial Narrow"&amp;10 &amp;K000000_x000D_# Clasificada</oddFooter>
  </headerFooter>
  <drawing r:id="rId109"/>
  <legacyDrawing r:id="rId1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8EBBC-18D9-4F3F-B9DA-795F335FB297}">
  <dimension ref="A1:A2"/>
  <sheetViews>
    <sheetView workbookViewId="0">
      <selection activeCell="A22" sqref="A22"/>
    </sheetView>
  </sheetViews>
  <sheetFormatPr defaultColWidth="11.42578125" defaultRowHeight="14.45"/>
  <cols>
    <col min="1" max="1" width="206.28515625" customWidth="1"/>
  </cols>
  <sheetData>
    <row r="1" spans="1:1" ht="63.6" customHeight="1"/>
    <row r="2" spans="1:1" ht="409.15" customHeight="1">
      <c r="A2" s="375" t="s">
        <v>1252</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9CB4E-1054-4DFB-ADA4-92CAA9D40305}">
  <dimension ref="A1:A33"/>
  <sheetViews>
    <sheetView topLeftCell="A31" workbookViewId="0">
      <selection activeCell="A33" sqref="A33"/>
    </sheetView>
  </sheetViews>
  <sheetFormatPr defaultColWidth="11.42578125" defaultRowHeight="14.45"/>
  <cols>
    <col min="1" max="1" width="255.7109375" customWidth="1"/>
  </cols>
  <sheetData>
    <row r="1" spans="1:1">
      <c r="A1" s="469"/>
    </row>
    <row r="2" spans="1:1">
      <c r="A2" s="469"/>
    </row>
    <row r="3" spans="1:1" ht="35.450000000000003" customHeight="1">
      <c r="A3" s="469"/>
    </row>
    <row r="4" spans="1:1">
      <c r="A4" s="376">
        <v>2023</v>
      </c>
    </row>
    <row r="5" spans="1:1">
      <c r="A5" s="377" t="s">
        <v>1253</v>
      </c>
    </row>
    <row r="6" spans="1:1" ht="373.9" customHeight="1">
      <c r="A6" s="378" t="s">
        <v>1254</v>
      </c>
    </row>
    <row r="7" spans="1:1">
      <c r="A7" s="377"/>
    </row>
    <row r="8" spans="1:1">
      <c r="A8" s="377" t="s">
        <v>1255</v>
      </c>
    </row>
    <row r="9" spans="1:1" ht="360">
      <c r="A9" s="378" t="s">
        <v>1256</v>
      </c>
    </row>
    <row r="10" spans="1:1">
      <c r="A10" s="377"/>
    </row>
    <row r="11" spans="1:1">
      <c r="A11" s="377" t="s">
        <v>1257</v>
      </c>
    </row>
    <row r="12" spans="1:1" ht="116.45" customHeight="1">
      <c r="A12" s="378" t="s">
        <v>1258</v>
      </c>
    </row>
    <row r="13" spans="1:1">
      <c r="A13" s="377"/>
    </row>
    <row r="14" spans="1:1">
      <c r="A14" s="377"/>
    </row>
    <row r="15" spans="1:1">
      <c r="A15" s="379" t="s">
        <v>1253</v>
      </c>
    </row>
    <row r="16" spans="1:1">
      <c r="A16" s="377"/>
    </row>
    <row r="17" spans="1:1">
      <c r="A17" s="376">
        <v>2024</v>
      </c>
    </row>
    <row r="18" spans="1:1">
      <c r="A18" s="376" t="s">
        <v>1253</v>
      </c>
    </row>
    <row r="19" spans="1:1" ht="250.15" customHeight="1">
      <c r="A19" s="378" t="s">
        <v>1259</v>
      </c>
    </row>
    <row r="20" spans="1:1">
      <c r="A20" s="380" t="s">
        <v>1255</v>
      </c>
    </row>
    <row r="21" spans="1:1" ht="409.6">
      <c r="A21" s="378" t="s">
        <v>1260</v>
      </c>
    </row>
    <row r="22" spans="1:1" ht="409.6">
      <c r="A22" s="381" t="s">
        <v>1261</v>
      </c>
    </row>
    <row r="23" spans="1:1">
      <c r="A23" s="382" t="s">
        <v>1262</v>
      </c>
    </row>
    <row r="24" spans="1:1" ht="230.45">
      <c r="A24" s="381" t="s">
        <v>1263</v>
      </c>
    </row>
    <row r="25" spans="1:1">
      <c r="A25" s="382" t="s">
        <v>1264</v>
      </c>
    </row>
    <row r="26" spans="1:1" ht="172.9">
      <c r="A26" s="381" t="s">
        <v>1265</v>
      </c>
    </row>
    <row r="27" spans="1:1">
      <c r="A27" s="382" t="s">
        <v>1266</v>
      </c>
    </row>
    <row r="28" spans="1:1" ht="216">
      <c r="A28" s="381" t="s">
        <v>1267</v>
      </c>
    </row>
    <row r="29" spans="1:1">
      <c r="A29" s="382" t="s">
        <v>1268</v>
      </c>
    </row>
    <row r="30" spans="1:1" ht="331.15">
      <c r="A30" s="381" t="s">
        <v>1269</v>
      </c>
    </row>
    <row r="31" spans="1:1" ht="409.15" customHeight="1">
      <c r="A31" s="381" t="s">
        <v>1270</v>
      </c>
    </row>
    <row r="32" spans="1:1" ht="28.9">
      <c r="A32" s="381" t="s">
        <v>1271</v>
      </c>
    </row>
    <row r="33" spans="1:1" ht="72">
      <c r="A33" s="383" t="s">
        <v>1272</v>
      </c>
    </row>
  </sheetData>
  <mergeCells count="1">
    <mergeCell ref="A1:A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deeb88-0a09-4023-bd20-c960ad2e2113">
      <Terms xmlns="http://schemas.microsoft.com/office/infopath/2007/PartnerControls"/>
    </lcf76f155ced4ddcb4097134ff3c332f>
    <TaxCatchAll xmlns="d51fc9c0-e4ae-458f-a128-e6e2c0f77f1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36355C61BE9304F8C6C046D93B098C0" ma:contentTypeVersion="15" ma:contentTypeDescription="Crear nuevo documento." ma:contentTypeScope="" ma:versionID="4dd63cb5135869ae868114929ac85ea5">
  <xsd:schema xmlns:xsd="http://www.w3.org/2001/XMLSchema" xmlns:xs="http://www.w3.org/2001/XMLSchema" xmlns:p="http://schemas.microsoft.com/office/2006/metadata/properties" xmlns:ns2="85deeb88-0a09-4023-bd20-c960ad2e2113" xmlns:ns3="d51fc9c0-e4ae-458f-a128-e6e2c0f77f12" targetNamespace="http://schemas.microsoft.com/office/2006/metadata/properties" ma:root="true" ma:fieldsID="d5ebacaf0f69be2669ebe21532ee86e6" ns2:_="" ns3:_="">
    <xsd:import namespace="85deeb88-0a09-4023-bd20-c960ad2e2113"/>
    <xsd:import namespace="d51fc9c0-e4ae-458f-a128-e6e2c0f77f1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deeb88-0a09-4023-bd20-c960ad2e21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c427b5ec-ef2e-485d-a942-29e3b2b0a25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1fc9c0-e4ae-458f-a128-e6e2c0f77f1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af7b1aec-988c-4a8c-b8b9-7c10bbc220a0}" ma:internalName="TaxCatchAll" ma:showField="CatchAllData" ma:web="d51fc9c0-e4ae-458f-a128-e6e2c0f77f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945BCF-EA45-4090-88B0-9AED544D5ABE}"/>
</file>

<file path=customXml/itemProps2.xml><?xml version="1.0" encoding="utf-8"?>
<ds:datastoreItem xmlns:ds="http://schemas.openxmlformats.org/officeDocument/2006/customXml" ds:itemID="{AF0FAF6B-2337-4E2B-93DC-113EF0BA6A11}"/>
</file>

<file path=customXml/itemProps3.xml><?xml version="1.0" encoding="utf-8"?>
<ds:datastoreItem xmlns:ds="http://schemas.openxmlformats.org/officeDocument/2006/customXml" ds:itemID="{9D1D08D0-78AC-4EDD-A9AD-C5E1EA768DB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carolina monroy</dc:creator>
  <cp:keywords/>
  <dc:description/>
  <cp:lastModifiedBy>Ruth Carolina Monroy Cely</cp:lastModifiedBy>
  <cp:revision/>
  <dcterms:created xsi:type="dcterms:W3CDTF">2026-04-27T16:21:25Z</dcterms:created>
  <dcterms:modified xsi:type="dcterms:W3CDTF">2026-04-29T16:14:53Z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0x010100136355C61BE9304F8C6C046D93B098C0</vt:lpwstr>
  </property>
  <property fmtid="{D5CDD505-2E9C-101B-9397-08002B2CF9AE}" pid="3" name="MediaServiceImageTags">
    <vt:lpwstr/>
  </property>
</Properties>
</file>