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tic-my.sharepoint.com/personal/rhernandez_mintic_gov_co/Documents/PRESUPUESTO/PRESUPUESTO 2026/Informes Mensuales Publicación/09 INFORMES PUBLICACIÓN SEPTIEMBRE 2026/"/>
    </mc:Choice>
  </mc:AlternateContent>
  <xr:revisionPtr revIDLastSave="116" documentId="8_{5057DDE6-083A-4C2F-881F-F526C0C83FEA}" xr6:coauthVersionLast="47" xr6:coauthVersionMax="47" xr10:uidLastSave="{63967E2A-0C35-4E94-96EE-29B45D96E300}"/>
  <bookViews>
    <workbookView xWindow="20370" yWindow="-120" windowWidth="20730" windowHeight="1104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REP_EPG034_EjecucionPresupuesta!$A$7:$U$62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1" i="1" l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9" i="1"/>
  <c r="U50" i="1"/>
  <c r="U51" i="1"/>
  <c r="U52" i="1"/>
  <c r="U53" i="1"/>
  <c r="U54" i="1"/>
  <c r="U55" i="1"/>
  <c r="U56" i="1"/>
  <c r="U57" i="1"/>
  <c r="U58" i="1"/>
  <c r="U59" i="1"/>
  <c r="U60" i="1"/>
  <c r="U62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9" i="1"/>
  <c r="S50" i="1"/>
  <c r="S51" i="1"/>
  <c r="S52" i="1"/>
  <c r="S53" i="1"/>
  <c r="S54" i="1"/>
  <c r="S55" i="1"/>
  <c r="S56" i="1"/>
  <c r="S57" i="1"/>
  <c r="S58" i="1"/>
  <c r="S59" i="1"/>
  <c r="S60" i="1"/>
  <c r="S62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9" i="1"/>
  <c r="Q50" i="1"/>
  <c r="Q51" i="1"/>
  <c r="Q52" i="1"/>
  <c r="Q53" i="1"/>
  <c r="Q54" i="1"/>
  <c r="Q55" i="1"/>
  <c r="Q56" i="1"/>
  <c r="Q57" i="1"/>
  <c r="Q58" i="1"/>
  <c r="Q59" i="1"/>
  <c r="Q60" i="1"/>
  <c r="Q62" i="1"/>
  <c r="U10" i="1"/>
  <c r="S10" i="1"/>
  <c r="Q10" i="1"/>
  <c r="T61" i="1"/>
  <c r="R61" i="1"/>
  <c r="P61" i="1"/>
  <c r="O61" i="1"/>
  <c r="N61" i="1"/>
  <c r="M61" i="1"/>
  <c r="L61" i="1"/>
  <c r="L48" i="1"/>
  <c r="T48" i="1"/>
  <c r="R48" i="1"/>
  <c r="P48" i="1"/>
  <c r="O48" i="1"/>
  <c r="N48" i="1"/>
  <c r="M48" i="1"/>
  <c r="T9" i="1"/>
  <c r="U9" i="1" s="1"/>
  <c r="R9" i="1"/>
  <c r="P9" i="1"/>
  <c r="O9" i="1"/>
  <c r="N9" i="1"/>
  <c r="M9" i="1"/>
  <c r="L9" i="1"/>
  <c r="S61" i="1" l="1"/>
  <c r="Q61" i="1"/>
  <c r="Q48" i="1"/>
  <c r="U48" i="1"/>
  <c r="U61" i="1"/>
  <c r="S48" i="1"/>
  <c r="M8" i="1"/>
  <c r="T8" i="1"/>
  <c r="R8" i="1"/>
  <c r="P8" i="1"/>
  <c r="O8" i="1"/>
  <c r="N8" i="1"/>
  <c r="L8" i="1"/>
  <c r="S9" i="1"/>
  <c r="Q9" i="1"/>
  <c r="U8" i="1" l="1"/>
  <c r="S8" i="1"/>
  <c r="Q8" i="1"/>
</calcChain>
</file>

<file path=xl/sharedStrings.xml><?xml version="1.0" encoding="utf-8"?>
<sst xmlns="http://schemas.openxmlformats.org/spreadsheetml/2006/main" count="463" uniqueCount="105">
  <si>
    <t/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</si>
  <si>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</si>
  <si>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</si>
  <si>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</si>
  <si>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</si>
  <si>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</si>
  <si>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</si>
  <si>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</si>
  <si>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</si>
  <si>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</si>
  <si>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</si>
  <si>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DESCRIPCION</t>
  </si>
  <si>
    <t>APR. VIGENTE</t>
  </si>
  <si>
    <t>APR BLOQUEADA</t>
  </si>
  <si>
    <t>CDP</t>
  </si>
  <si>
    <t>APR. DISPONIBLE</t>
  </si>
  <si>
    <t>COMPROMISO</t>
  </si>
  <si>
    <t>OBLIGACION</t>
  </si>
  <si>
    <t>PAGOS</t>
  </si>
  <si>
    <t>A</t>
  </si>
  <si>
    <t>01</t>
  </si>
  <si>
    <t>Nación</t>
  </si>
  <si>
    <t>10</t>
  </si>
  <si>
    <t>SALARIO</t>
  </si>
  <si>
    <t>02</t>
  </si>
  <si>
    <t>CONTRIBUCIONES INHERENTES A LA NÓMINA</t>
  </si>
  <si>
    <t>03</t>
  </si>
  <si>
    <t>REMUNERACIONES NO CONSTITUTIVAS DE FACTOR SALARIAL</t>
  </si>
  <si>
    <t>ADQUISICIÓN DE BIENES  Y SERVICIOS</t>
  </si>
  <si>
    <t>04</t>
  </si>
  <si>
    <t>002</t>
  </si>
  <si>
    <t>CUOTAS PARTES PENSIONALES (DE PENSIONES)</t>
  </si>
  <si>
    <t>004</t>
  </si>
  <si>
    <t>BONOS PENSIONALES (DE PENSIONES)</t>
  </si>
  <si>
    <t>012</t>
  </si>
  <si>
    <t>INCAPACIDADES Y LICENCIAS DE MATERNIDAD Y PATERNIDAD (NO DE PENSIONES)</t>
  </si>
  <si>
    <t>SENTENCIAS Y CONCILIACIONES</t>
  </si>
  <si>
    <t>08</t>
  </si>
  <si>
    <t>11</t>
  </si>
  <si>
    <t>CUOTA DE FISCALIZACIÓN Y AUDITAJE</t>
  </si>
  <si>
    <t>PRIMAS EXTRAORDINARIAS</t>
  </si>
  <si>
    <t>006</t>
  </si>
  <si>
    <t>PRIMA DE VACACIONES</t>
  </si>
  <si>
    <t>010</t>
  </si>
  <si>
    <t>001</t>
  </si>
  <si>
    <t>PRIMA DE NAVIDAD</t>
  </si>
  <si>
    <t>009</t>
  </si>
  <si>
    <t>HORAS EXTRAS, DOMINICALES, FESTIVOS Y RECARGOS</t>
  </si>
  <si>
    <t>008</t>
  </si>
  <si>
    <t>BONIFICACIÓN POR SERVICIOS PRESTADOS</t>
  </si>
  <si>
    <t>007</t>
  </si>
  <si>
    <t>PRIMA DE SERVICIO</t>
  </si>
  <si>
    <t>AUXILIO DE TRANSPORTE</t>
  </si>
  <si>
    <t>005</t>
  </si>
  <si>
    <t>SUBSIDIO DE ALIMENTACIÓN</t>
  </si>
  <si>
    <t>PRIMA TÉCNICA SALARIAL</t>
  </si>
  <si>
    <t>003</t>
  </si>
  <si>
    <t>GASTOS DE REPRESENTACIÓN</t>
  </si>
  <si>
    <t>SUELDO BÁSICO</t>
  </si>
  <si>
    <t>APORTES A ESCUELAS INDUSTRIALES E INSTITUTOS TÉCNICOS</t>
  </si>
  <si>
    <t>APORTES A LA ESAP</t>
  </si>
  <si>
    <t>APORTES AL SENA</t>
  </si>
  <si>
    <t>APORTES AL ICBF</t>
  </si>
  <si>
    <t>APORTES GENERALES AL SISTEMA DE RIESGOS LABORALES</t>
  </si>
  <si>
    <t>APORTES A CAJAS DE COMPENSACIÓN FAMILIAR</t>
  </si>
  <si>
    <t xml:space="preserve">AUXILIO DE CESANTÍAS </t>
  </si>
  <si>
    <t>APORTES A LA SEGURIDAD SOCIAL EN SALUD</t>
  </si>
  <si>
    <t>APORTES A LA SEGURIDAD SOCIAL EN PENSIONES</t>
  </si>
  <si>
    <t>BONIFICACIÓN DE DIRECCIÓN</t>
  </si>
  <si>
    <t>030</t>
  </si>
  <si>
    <t>PRIMA DE COORDINACIÓN</t>
  </si>
  <si>
    <t>016</t>
  </si>
  <si>
    <t>PRIMA DE DIRECCIÓN</t>
  </si>
  <si>
    <t>PRIMA DE RIESGO</t>
  </si>
  <si>
    <t>PRIMA TÉCNICA NO SALARIAL</t>
  </si>
  <si>
    <t>BONIFICACIÓN ESPECIAL DE RECREACIÓN</t>
  </si>
  <si>
    <t>INDEMNIZACIÓN POR VACACIONES</t>
  </si>
  <si>
    <t>VACACIONES</t>
  </si>
  <si>
    <t>SERVICIOS RECREATIVOS, CULTURALES Y DEPORTIVOS</t>
  </si>
  <si>
    <t>SERVICIOS PARA EL CUIDADO DE LA SALUD HUMANA Y SERVICIOS SOCIALES</t>
  </si>
  <si>
    <t>SERVICIOS DE EDUCACIÓN</t>
  </si>
  <si>
    <t>SERVICIOS DE SOPORTE</t>
  </si>
  <si>
    <t>SERVICIOS PROFESIONALES, CIENTÍFICOS Y TÉCNICOS (EXCEPTO LOS SERVICIOS DE INVESTIGACION, URBANISMO, JURÍDICOS Y DE CONTABILIDAD)</t>
  </si>
  <si>
    <t>SERVICIOS JURÍDICOS Y CONTABLES</t>
  </si>
  <si>
    <t>CUOTAS PARTES PENSIONALES A CARGO DE LA ENTIDAD (DE PENSIONES)</t>
  </si>
  <si>
    <t>BONOS PENSIONALES A CARGO DE LA ENTIDAD (DE PENSIONES)</t>
  </si>
  <si>
    <t>LICENCIAS DE MATERNIDAD Y PATERNIDAD (NO DE PENSIONES)</t>
  </si>
  <si>
    <t>INCAPACIDADES (NO DE PENSIONES)</t>
  </si>
  <si>
    <t>FALLOS JUDICIALES, DECISIONES CUASIJUDICIALES Y SOLUCIONES AMISTOSAS SISTEMA INTERAMERICANO DE DERECHOS HUMANOS</t>
  </si>
  <si>
    <t>LAUDOS ARBITRALES</t>
  </si>
  <si>
    <t>CONCILIACIONES</t>
  </si>
  <si>
    <t>SENTENCIAS</t>
  </si>
  <si>
    <t>MINISTERIO DE TECNOLOGÍAS DE LA INFORMACIÓN Y LAS COMUNICACIONES</t>
  </si>
  <si>
    <t>SECCIÓN 23-01-01</t>
  </si>
  <si>
    <t>VIGENCIA FISCAL 2026</t>
  </si>
  <si>
    <t>SEPTIEMBRE</t>
  </si>
  <si>
    <t>GASTOS DE PERSONAL</t>
  </si>
  <si>
    <t>TRANSFERENCIAS CORRIENTES</t>
  </si>
  <si>
    <t>GASTOS POR TRIBUTOS, MULTAS, SANCIONES E INTERESES DE MORA</t>
  </si>
  <si>
    <t>FUNCIONAMIENTO</t>
  </si>
  <si>
    <t>% COMP</t>
  </si>
  <si>
    <t>% OBLIG</t>
  </si>
  <si>
    <t>% PAGOS</t>
  </si>
  <si>
    <t>INFORME DE EJECUCIÓN DEL PRESUPUESTO DE GASTOS</t>
  </si>
  <si>
    <t>Fuente: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</si>
</sst>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14"/>
      <name val="Arial Narrow"/>
      <family val="2"/>
    </font>
    <font>
      <sz val="11"/>
      <color rgb="FF000000"/>
      <name val="Calibri"/>
      <family val="2"/>
      <scheme val="minor"/>
    </font>
    <font>
      <b/>
      <i/>
      <sz val="12"/>
      <color rgb="FF000000"/>
      <name val="Arial Narrow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b/>
      <i/>
      <sz val="12"/>
      <name val="Arial Narrow"/>
      <family val="2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6" fillId="0" borderId="0" applyFont="0" applyFill="0" applyBorder="0" applyAlignment="0" applyProtection="0"/>
    <xf numFmtId="0" fontId="1" fillId="0" borderId="0"/>
  </cellStyleXfs>
  <cellXfs count="40">
    <xf numFmtId="0" fontId="3" fillId="0" borderId="0" xfId="0" applyFont="1"/>
    <xf numFmtId="0" fontId="4" fillId="0" borderId="0" xfId="0" applyFont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164" fontId="7" fillId="2" borderId="2" xfId="0" applyNumberFormat="1" applyFont="1" applyFill="1" applyBorder="1" applyAlignment="1">
      <alignment horizontal="right" vertical="center" wrapText="1" readingOrder="1"/>
    </xf>
    <xf numFmtId="10" fontId="7" fillId="2" borderId="2" xfId="2" applyNumberFormat="1" applyFont="1" applyFill="1" applyBorder="1" applyAlignment="1">
      <alignment horizontal="center" vertical="center" wrapText="1" readingOrder="1"/>
    </xf>
    <xf numFmtId="0" fontId="8" fillId="0" borderId="0" xfId="0" applyFont="1"/>
    <xf numFmtId="0" fontId="3" fillId="0" borderId="0" xfId="0" applyFont="1" applyFill="1"/>
    <xf numFmtId="0" fontId="9" fillId="0" borderId="0" xfId="0" applyFont="1"/>
    <xf numFmtId="164" fontId="10" fillId="2" borderId="2" xfId="0" applyNumberFormat="1" applyFont="1" applyFill="1" applyBorder="1" applyAlignment="1">
      <alignment horizontal="right" vertical="center" wrapText="1" readingOrder="1"/>
    </xf>
    <xf numFmtId="0" fontId="7" fillId="3" borderId="2" xfId="0" applyFont="1" applyFill="1" applyBorder="1" applyAlignment="1">
      <alignment horizontal="center" vertical="center" wrapText="1" readingOrder="1"/>
    </xf>
    <xf numFmtId="164" fontId="7" fillId="3" borderId="2" xfId="0" applyNumberFormat="1" applyFont="1" applyFill="1" applyBorder="1" applyAlignment="1">
      <alignment horizontal="right" vertical="center" wrapText="1" readingOrder="1"/>
    </xf>
    <xf numFmtId="10" fontId="7" fillId="3" borderId="2" xfId="2" applyNumberFormat="1" applyFont="1" applyFill="1" applyBorder="1" applyAlignment="1">
      <alignment horizontal="center" vertical="center" wrapText="1" readingOrder="1"/>
    </xf>
    <xf numFmtId="10" fontId="4" fillId="0" borderId="0" xfId="2" applyNumberFormat="1" applyFont="1" applyAlignment="1">
      <alignment horizontal="center" vertical="center" wrapText="1" readingOrder="1"/>
    </xf>
    <xf numFmtId="10" fontId="3" fillId="0" borderId="0" xfId="2" applyNumberFormat="1" applyFont="1" applyAlignment="1">
      <alignment horizontal="center"/>
    </xf>
    <xf numFmtId="0" fontId="3" fillId="4" borderId="0" xfId="0" applyFont="1" applyFill="1"/>
    <xf numFmtId="0" fontId="5" fillId="0" borderId="3" xfId="3" applyFont="1" applyBorder="1" applyAlignment="1">
      <alignment horizontal="center"/>
    </xf>
    <xf numFmtId="0" fontId="5" fillId="0" borderId="4" xfId="3" applyFont="1" applyBorder="1" applyAlignment="1">
      <alignment horizontal="center"/>
    </xf>
    <xf numFmtId="0" fontId="5" fillId="0" borderId="5" xfId="3" applyFont="1" applyBorder="1" applyAlignment="1">
      <alignment horizontal="center"/>
    </xf>
    <xf numFmtId="0" fontId="11" fillId="0" borderId="0" xfId="0" applyFont="1"/>
    <xf numFmtId="0" fontId="5" fillId="0" borderId="1" xfId="3" applyFont="1" applyBorder="1" applyAlignment="1">
      <alignment horizontal="center"/>
    </xf>
    <xf numFmtId="0" fontId="5" fillId="0" borderId="0" xfId="3" applyFont="1" applyAlignment="1">
      <alignment horizontal="center"/>
    </xf>
    <xf numFmtId="0" fontId="5" fillId="0" borderId="6" xfId="3" applyFont="1" applyBorder="1" applyAlignment="1">
      <alignment horizontal="center"/>
    </xf>
    <xf numFmtId="0" fontId="5" fillId="0" borderId="7" xfId="3" applyFont="1" applyBorder="1" applyAlignment="1">
      <alignment horizontal="center"/>
    </xf>
    <xf numFmtId="0" fontId="5" fillId="0" borderId="8" xfId="3" applyFont="1" applyBorder="1" applyAlignment="1">
      <alignment horizontal="center"/>
    </xf>
    <xf numFmtId="0" fontId="5" fillId="0" borderId="9" xfId="3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 readingOrder="1"/>
    </xf>
    <xf numFmtId="10" fontId="12" fillId="0" borderId="2" xfId="2" applyNumberFormat="1" applyFont="1" applyBorder="1" applyAlignment="1">
      <alignment horizontal="center" vertical="center" wrapText="1" readingOrder="1"/>
    </xf>
    <xf numFmtId="0" fontId="13" fillId="0" borderId="2" xfId="0" applyFont="1" applyFill="1" applyBorder="1" applyAlignment="1">
      <alignment horizontal="center" vertical="center" wrapText="1" readingOrder="1"/>
    </xf>
    <xf numFmtId="164" fontId="13" fillId="0" borderId="2" xfId="0" applyNumberFormat="1" applyFont="1" applyFill="1" applyBorder="1" applyAlignment="1">
      <alignment horizontal="right" vertical="center" wrapText="1" readingOrder="1"/>
    </xf>
    <xf numFmtId="10" fontId="13" fillId="0" borderId="2" xfId="2" applyNumberFormat="1" applyFont="1" applyFill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164" fontId="13" fillId="0" borderId="2" xfId="0" applyNumberFormat="1" applyFont="1" applyBorder="1" applyAlignment="1">
      <alignment horizontal="right" vertical="center" wrapText="1" readingOrder="1"/>
    </xf>
    <xf numFmtId="0" fontId="13" fillId="4" borderId="2" xfId="0" applyFont="1" applyFill="1" applyBorder="1" applyAlignment="1">
      <alignment horizontal="center" vertical="center" wrapText="1" readingOrder="1"/>
    </xf>
    <xf numFmtId="164" fontId="13" fillId="4" borderId="2" xfId="0" applyNumberFormat="1" applyFont="1" applyFill="1" applyBorder="1" applyAlignment="1">
      <alignment horizontal="right" vertical="center" wrapText="1" readingOrder="1"/>
    </xf>
    <xf numFmtId="10" fontId="13" fillId="4" borderId="2" xfId="2" applyNumberFormat="1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justify" vertical="top" wrapText="1" readingOrder="1"/>
    </xf>
    <xf numFmtId="0" fontId="13" fillId="0" borderId="2" xfId="0" applyFont="1" applyFill="1" applyBorder="1" applyAlignment="1">
      <alignment horizontal="justify" vertical="top" wrapText="1" readingOrder="1"/>
    </xf>
    <xf numFmtId="0" fontId="13" fillId="0" borderId="2" xfId="0" applyFont="1" applyBorder="1" applyAlignment="1">
      <alignment horizontal="justify" vertical="top" wrapText="1" readingOrder="1"/>
    </xf>
    <xf numFmtId="0" fontId="13" fillId="4" borderId="2" xfId="0" applyFont="1" applyFill="1" applyBorder="1" applyAlignment="1">
      <alignment horizontal="justify" vertical="top" wrapText="1" readingOrder="1"/>
    </xf>
    <xf numFmtId="0" fontId="7" fillId="3" borderId="2" xfId="0" applyFont="1" applyFill="1" applyBorder="1" applyAlignment="1">
      <alignment horizontal="center" vertical="top" wrapText="1" readingOrder="1"/>
    </xf>
  </cellXfs>
  <cellStyles count="4">
    <cellStyle name="Normal" xfId="0" builtinId="0"/>
    <cellStyle name="Normal 5" xfId="1" xr:uid="{332D7026-3169-4E88-B3D5-A47E71E0DB9A}"/>
    <cellStyle name="Normal 5 2" xfId="3" xr:uid="{57AA3D65-18F0-4FBA-A2F0-FFDCB24697CA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114302</xdr:colOff>
      <xdr:row>0</xdr:row>
      <xdr:rowOff>123827</xdr:rowOff>
    </xdr:from>
    <xdr:to>
      <xdr:col>2</xdr:col>
      <xdr:colOff>257175</xdr:colOff>
      <xdr:row>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F84512-CB23-471C-B60E-60048D6520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1111"/>
        <a:stretch/>
      </xdr:blipFill>
      <xdr:spPr bwMode="auto">
        <a:xfrm>
          <a:off x="476252" y="123827"/>
          <a:ext cx="504823" cy="8477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3"/>
  <sheetViews>
    <sheetView showGridLines="0" tabSelected="1" workbookViewId="0">
      <selection activeCell="H68" sqref="H68"/>
    </sheetView>
  </sheetViews>
  <sheetFormatPr baseColWidth="10" defaultRowHeight="15" x14ac:dyDescent="0.25"/>
  <cols>
    <col min="1" max="8" width="5.42578125" customWidth="1"/>
    <col min="9" max="9" width="9.5703125" customWidth="1"/>
    <col min="10" max="10" width="8" customWidth="1"/>
    <col min="11" max="11" width="40.7109375" customWidth="1"/>
    <col min="12" max="12" width="19.85546875" bestFit="1" customWidth="1"/>
    <col min="13" max="13" width="18.85546875" customWidth="1"/>
    <col min="14" max="14" width="19.85546875" bestFit="1" customWidth="1"/>
    <col min="15" max="15" width="18.85546875" customWidth="1"/>
    <col min="16" max="16" width="19.85546875" bestFit="1" customWidth="1"/>
    <col min="17" max="17" width="18.85546875" style="13" customWidth="1"/>
    <col min="18" max="18" width="18.85546875" customWidth="1"/>
    <col min="19" max="19" width="18.85546875" style="13" customWidth="1"/>
    <col min="20" max="20" width="18.85546875" customWidth="1"/>
    <col min="21" max="21" width="18.85546875" style="13" customWidth="1"/>
    <col min="22" max="22" width="6.42578125" customWidth="1"/>
  </cols>
  <sheetData>
    <row r="1" spans="1:21" s="18" customFormat="1" ht="18" x14ac:dyDescent="0.25">
      <c r="A1" s="15" t="s">
        <v>92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</row>
    <row r="2" spans="1:21" s="18" customFormat="1" ht="18" x14ac:dyDescent="0.25">
      <c r="A2" s="19" t="s">
        <v>93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1"/>
    </row>
    <row r="3" spans="1:21" s="18" customFormat="1" ht="18" x14ac:dyDescent="0.25">
      <c r="A3" s="19" t="s">
        <v>103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1"/>
    </row>
    <row r="4" spans="1:21" s="18" customFormat="1" ht="18" x14ac:dyDescent="0.25">
      <c r="A4" s="19" t="s">
        <v>94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</row>
    <row r="5" spans="1:21" s="18" customFormat="1" ht="18.75" thickBot="1" x14ac:dyDescent="0.3">
      <c r="A5" s="22" t="s">
        <v>95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4"/>
    </row>
    <row r="6" spans="1:21" x14ac:dyDescent="0.25">
      <c r="A6" s="1" t="s">
        <v>0</v>
      </c>
      <c r="B6" s="1" t="s">
        <v>0</v>
      </c>
      <c r="C6" s="1" t="s">
        <v>0</v>
      </c>
      <c r="D6" s="1" t="s">
        <v>0</v>
      </c>
      <c r="E6" s="1" t="s">
        <v>0</v>
      </c>
      <c r="F6" s="1" t="s">
        <v>0</v>
      </c>
      <c r="G6" s="1" t="s">
        <v>0</v>
      </c>
      <c r="H6" s="1" t="s">
        <v>0</v>
      </c>
      <c r="I6" s="1" t="s">
        <v>0</v>
      </c>
      <c r="J6" s="1" t="s">
        <v>0</v>
      </c>
      <c r="K6" s="1" t="s">
        <v>0</v>
      </c>
      <c r="L6" s="1" t="s">
        <v>0</v>
      </c>
      <c r="M6" s="1" t="s">
        <v>0</v>
      </c>
      <c r="N6" s="1" t="s">
        <v>0</v>
      </c>
      <c r="O6" s="1" t="s">
        <v>0</v>
      </c>
      <c r="P6" s="1" t="s">
        <v>0</v>
      </c>
      <c r="Q6" s="12"/>
      <c r="R6" s="1" t="s">
        <v>0</v>
      </c>
      <c r="S6" s="12"/>
      <c r="T6" s="1" t="s">
        <v>0</v>
      </c>
      <c r="U6" s="12"/>
    </row>
    <row r="7" spans="1:21" ht="47.25" x14ac:dyDescent="0.25">
      <c r="A7" s="25" t="s">
        <v>1</v>
      </c>
      <c r="B7" s="25" t="s">
        <v>2</v>
      </c>
      <c r="C7" s="25" t="s">
        <v>3</v>
      </c>
      <c r="D7" s="25" t="s">
        <v>4</v>
      </c>
      <c r="E7" s="25" t="s">
        <v>5</v>
      </c>
      <c r="F7" s="25" t="s">
        <v>6</v>
      </c>
      <c r="G7" s="25" t="s">
        <v>7</v>
      </c>
      <c r="H7" s="25" t="s">
        <v>8</v>
      </c>
      <c r="I7" s="25" t="s">
        <v>9</v>
      </c>
      <c r="J7" s="25" t="s">
        <v>10</v>
      </c>
      <c r="K7" s="25" t="s">
        <v>11</v>
      </c>
      <c r="L7" s="25" t="s">
        <v>12</v>
      </c>
      <c r="M7" s="25" t="s">
        <v>13</v>
      </c>
      <c r="N7" s="25" t="s">
        <v>14</v>
      </c>
      <c r="O7" s="25" t="s">
        <v>15</v>
      </c>
      <c r="P7" s="25" t="s">
        <v>16</v>
      </c>
      <c r="Q7" s="26" t="s">
        <v>100</v>
      </c>
      <c r="R7" s="25" t="s">
        <v>17</v>
      </c>
      <c r="S7" s="26" t="s">
        <v>101</v>
      </c>
      <c r="T7" s="25" t="s">
        <v>18</v>
      </c>
      <c r="U7" s="26" t="s">
        <v>102</v>
      </c>
    </row>
    <row r="8" spans="1:21" s="5" customFormat="1" ht="15.75" x14ac:dyDescent="0.25">
      <c r="A8" s="9" t="s">
        <v>19</v>
      </c>
      <c r="B8" s="9"/>
      <c r="C8" s="9"/>
      <c r="D8" s="9"/>
      <c r="E8" s="9"/>
      <c r="F8" s="9"/>
      <c r="G8" s="9"/>
      <c r="H8" s="9"/>
      <c r="I8" s="9"/>
      <c r="J8" s="9"/>
      <c r="K8" s="39" t="s">
        <v>99</v>
      </c>
      <c r="L8" s="10">
        <f>+L9+L41+L48+L61</f>
        <v>109011438737</v>
      </c>
      <c r="M8" s="10">
        <f t="shared" ref="M8:T8" si="0">+M9+M41+M48+M61</f>
        <v>0</v>
      </c>
      <c r="N8" s="10">
        <f t="shared" si="0"/>
        <v>104561911779.69</v>
      </c>
      <c r="O8" s="10">
        <f t="shared" si="0"/>
        <v>4449526957.3099995</v>
      </c>
      <c r="P8" s="10">
        <f t="shared" si="0"/>
        <v>103057467287.69</v>
      </c>
      <c r="Q8" s="11">
        <f>+P8/L8</f>
        <v>0.94538214045890634</v>
      </c>
      <c r="R8" s="10">
        <f t="shared" si="0"/>
        <v>69650282511.690002</v>
      </c>
      <c r="S8" s="11">
        <f>+R8/L8</f>
        <v>0.63892636698179572</v>
      </c>
      <c r="T8" s="10">
        <f t="shared" si="0"/>
        <v>64647109858.690002</v>
      </c>
      <c r="U8" s="11">
        <f>+T8/L8</f>
        <v>0.59303051686765673</v>
      </c>
    </row>
    <row r="9" spans="1:21" s="5" customFormat="1" ht="15.75" x14ac:dyDescent="0.25">
      <c r="A9" s="2" t="s">
        <v>19</v>
      </c>
      <c r="B9" s="2" t="s">
        <v>20</v>
      </c>
      <c r="C9" s="2"/>
      <c r="D9" s="2"/>
      <c r="E9" s="2"/>
      <c r="F9" s="2"/>
      <c r="G9" s="2"/>
      <c r="H9" s="2"/>
      <c r="I9" s="2"/>
      <c r="J9" s="2"/>
      <c r="K9" s="35" t="s">
        <v>96</v>
      </c>
      <c r="L9" s="3">
        <f>+L10+L22+L32</f>
        <v>95749060445</v>
      </c>
      <c r="M9" s="3">
        <f t="shared" ref="M9:T9" si="1">+M10+M22+M32</f>
        <v>0</v>
      </c>
      <c r="N9" s="3">
        <f t="shared" si="1"/>
        <v>94098526897</v>
      </c>
      <c r="O9" s="3">
        <f t="shared" si="1"/>
        <v>1650533548</v>
      </c>
      <c r="P9" s="3">
        <f t="shared" si="1"/>
        <v>92639152421</v>
      </c>
      <c r="Q9" s="4">
        <f>+P9/L9</f>
        <v>0.96752022411973027</v>
      </c>
      <c r="R9" s="3">
        <f t="shared" si="1"/>
        <v>61840880833</v>
      </c>
      <c r="S9" s="4">
        <f>+R9/L9</f>
        <v>0.64586410086522494</v>
      </c>
      <c r="T9" s="3">
        <f t="shared" si="1"/>
        <v>61092521761</v>
      </c>
      <c r="U9" s="4">
        <f>+T9/L9</f>
        <v>0.63804826362857792</v>
      </c>
    </row>
    <row r="10" spans="1:21" s="6" customFormat="1" ht="15.75" x14ac:dyDescent="0.25">
      <c r="A10" s="27" t="s">
        <v>19</v>
      </c>
      <c r="B10" s="27" t="s">
        <v>20</v>
      </c>
      <c r="C10" s="27" t="s">
        <v>20</v>
      </c>
      <c r="D10" s="27" t="s">
        <v>20</v>
      </c>
      <c r="E10" s="27"/>
      <c r="F10" s="27"/>
      <c r="G10" s="27"/>
      <c r="H10" s="27"/>
      <c r="I10" s="27"/>
      <c r="J10" s="27"/>
      <c r="K10" s="36" t="s">
        <v>23</v>
      </c>
      <c r="L10" s="28">
        <v>65569579445</v>
      </c>
      <c r="M10" s="28">
        <v>0</v>
      </c>
      <c r="N10" s="28">
        <v>63929440542</v>
      </c>
      <c r="O10" s="28">
        <v>1640138903</v>
      </c>
      <c r="P10" s="28">
        <v>63753732766</v>
      </c>
      <c r="Q10" s="29">
        <f>+P10/L10</f>
        <v>0.97230656816209815</v>
      </c>
      <c r="R10" s="28">
        <v>41804675355</v>
      </c>
      <c r="S10" s="29">
        <f>+R10/L10</f>
        <v>0.63756204796259086</v>
      </c>
      <c r="T10" s="28">
        <v>41628307232</v>
      </c>
      <c r="U10" s="29">
        <f>+T10/L10</f>
        <v>0.63487226217331427</v>
      </c>
    </row>
    <row r="11" spans="1:21" s="6" customFormat="1" ht="15.75" x14ac:dyDescent="0.25">
      <c r="A11" s="27" t="s">
        <v>19</v>
      </c>
      <c r="B11" s="27" t="s">
        <v>20</v>
      </c>
      <c r="C11" s="27" t="s">
        <v>20</v>
      </c>
      <c r="D11" s="27" t="s">
        <v>20</v>
      </c>
      <c r="E11" s="27" t="s">
        <v>44</v>
      </c>
      <c r="F11" s="27" t="s">
        <v>44</v>
      </c>
      <c r="G11" s="27"/>
      <c r="H11" s="27"/>
      <c r="I11" s="27" t="s">
        <v>21</v>
      </c>
      <c r="J11" s="27" t="s">
        <v>22</v>
      </c>
      <c r="K11" s="36" t="s">
        <v>58</v>
      </c>
      <c r="L11" s="28">
        <v>48204000000</v>
      </c>
      <c r="M11" s="28">
        <v>0</v>
      </c>
      <c r="N11" s="28">
        <v>47604000000</v>
      </c>
      <c r="O11" s="28">
        <v>600000000</v>
      </c>
      <c r="P11" s="28">
        <v>47604000000</v>
      </c>
      <c r="Q11" s="29">
        <f t="shared" ref="Q11:Q62" si="2">+P11/L11</f>
        <v>0.98755290017425945</v>
      </c>
      <c r="R11" s="28">
        <v>33403103791</v>
      </c>
      <c r="S11" s="29">
        <f t="shared" ref="S11:S62" si="3">+R11/L11</f>
        <v>0.69295294562691889</v>
      </c>
      <c r="T11" s="28">
        <v>33367502516</v>
      </c>
      <c r="U11" s="29">
        <f t="shared" ref="U11:U62" si="4">+T11/L11</f>
        <v>0.69221439125383788</v>
      </c>
    </row>
    <row r="12" spans="1:21" s="6" customFormat="1" ht="15.75" x14ac:dyDescent="0.25">
      <c r="A12" s="27" t="s">
        <v>19</v>
      </c>
      <c r="B12" s="27" t="s">
        <v>20</v>
      </c>
      <c r="C12" s="27" t="s">
        <v>20</v>
      </c>
      <c r="D12" s="27" t="s">
        <v>20</v>
      </c>
      <c r="E12" s="27" t="s">
        <v>44</v>
      </c>
      <c r="F12" s="27" t="s">
        <v>30</v>
      </c>
      <c r="G12" s="27"/>
      <c r="H12" s="27"/>
      <c r="I12" s="27" t="s">
        <v>21</v>
      </c>
      <c r="J12" s="27" t="s">
        <v>22</v>
      </c>
      <c r="K12" s="36" t="s">
        <v>57</v>
      </c>
      <c r="L12" s="28">
        <v>423000000</v>
      </c>
      <c r="M12" s="28">
        <v>0</v>
      </c>
      <c r="N12" s="28">
        <v>423000000</v>
      </c>
      <c r="O12" s="28">
        <v>0</v>
      </c>
      <c r="P12" s="28">
        <v>305468994</v>
      </c>
      <c r="Q12" s="29">
        <f t="shared" si="2"/>
        <v>0.7221489219858156</v>
      </c>
      <c r="R12" s="28">
        <v>305468994</v>
      </c>
      <c r="S12" s="29">
        <f t="shared" si="3"/>
        <v>0.7221489219858156</v>
      </c>
      <c r="T12" s="28">
        <v>305468994</v>
      </c>
      <c r="U12" s="29">
        <f t="shared" si="4"/>
        <v>0.7221489219858156</v>
      </c>
    </row>
    <row r="13" spans="1:21" s="6" customFormat="1" ht="15.75" x14ac:dyDescent="0.25">
      <c r="A13" s="27" t="s">
        <v>19</v>
      </c>
      <c r="B13" s="27" t="s">
        <v>20</v>
      </c>
      <c r="C13" s="27" t="s">
        <v>20</v>
      </c>
      <c r="D13" s="27" t="s">
        <v>20</v>
      </c>
      <c r="E13" s="27" t="s">
        <v>44</v>
      </c>
      <c r="F13" s="27" t="s">
        <v>56</v>
      </c>
      <c r="G13" s="27"/>
      <c r="H13" s="27"/>
      <c r="I13" s="27" t="s">
        <v>21</v>
      </c>
      <c r="J13" s="27" t="s">
        <v>22</v>
      </c>
      <c r="K13" s="36" t="s">
        <v>55</v>
      </c>
      <c r="L13" s="28">
        <v>3792000000</v>
      </c>
      <c r="M13" s="28">
        <v>0</v>
      </c>
      <c r="N13" s="28">
        <v>3792000000</v>
      </c>
      <c r="O13" s="28">
        <v>0</v>
      </c>
      <c r="P13" s="28">
        <v>3792000000</v>
      </c>
      <c r="Q13" s="29">
        <f t="shared" si="2"/>
        <v>1</v>
      </c>
      <c r="R13" s="28">
        <v>2058696457</v>
      </c>
      <c r="S13" s="29">
        <f t="shared" si="3"/>
        <v>0.54290518380801689</v>
      </c>
      <c r="T13" s="28">
        <v>2054996542</v>
      </c>
      <c r="U13" s="29">
        <f t="shared" si="4"/>
        <v>0.54192946782700424</v>
      </c>
    </row>
    <row r="14" spans="1:21" s="6" customFormat="1" ht="15.75" x14ac:dyDescent="0.25">
      <c r="A14" s="27" t="s">
        <v>19</v>
      </c>
      <c r="B14" s="27" t="s">
        <v>20</v>
      </c>
      <c r="C14" s="27" t="s">
        <v>20</v>
      </c>
      <c r="D14" s="27" t="s">
        <v>20</v>
      </c>
      <c r="E14" s="27" t="s">
        <v>44</v>
      </c>
      <c r="F14" s="27" t="s">
        <v>32</v>
      </c>
      <c r="G14" s="27"/>
      <c r="H14" s="27"/>
      <c r="I14" s="27" t="s">
        <v>21</v>
      </c>
      <c r="J14" s="27" t="s">
        <v>22</v>
      </c>
      <c r="K14" s="36" t="s">
        <v>54</v>
      </c>
      <c r="L14" s="28">
        <v>120000000</v>
      </c>
      <c r="M14" s="28">
        <v>0</v>
      </c>
      <c r="N14" s="28">
        <v>120000000</v>
      </c>
      <c r="O14" s="28">
        <v>0</v>
      </c>
      <c r="P14" s="28">
        <v>120000000</v>
      </c>
      <c r="Q14" s="29">
        <f t="shared" si="2"/>
        <v>1</v>
      </c>
      <c r="R14" s="28">
        <v>65318796</v>
      </c>
      <c r="S14" s="29">
        <f t="shared" si="3"/>
        <v>0.54432329999999995</v>
      </c>
      <c r="T14" s="28">
        <v>65318796</v>
      </c>
      <c r="U14" s="29">
        <f t="shared" si="4"/>
        <v>0.54432329999999995</v>
      </c>
    </row>
    <row r="15" spans="1:21" s="6" customFormat="1" ht="15.75" x14ac:dyDescent="0.25">
      <c r="A15" s="27" t="s">
        <v>19</v>
      </c>
      <c r="B15" s="27" t="s">
        <v>20</v>
      </c>
      <c r="C15" s="27" t="s">
        <v>20</v>
      </c>
      <c r="D15" s="27" t="s">
        <v>20</v>
      </c>
      <c r="E15" s="27" t="s">
        <v>44</v>
      </c>
      <c r="F15" s="27" t="s">
        <v>53</v>
      </c>
      <c r="G15" s="27"/>
      <c r="H15" s="27"/>
      <c r="I15" s="27" t="s">
        <v>21</v>
      </c>
      <c r="J15" s="27" t="s">
        <v>22</v>
      </c>
      <c r="K15" s="36" t="s">
        <v>52</v>
      </c>
      <c r="L15" s="28">
        <v>211000000</v>
      </c>
      <c r="M15" s="28">
        <v>0</v>
      </c>
      <c r="N15" s="28">
        <v>211000000</v>
      </c>
      <c r="O15" s="28">
        <v>0</v>
      </c>
      <c r="P15" s="28">
        <v>173270588</v>
      </c>
      <c r="Q15" s="29">
        <f t="shared" si="2"/>
        <v>0.82118762085308061</v>
      </c>
      <c r="R15" s="28">
        <v>157764705</v>
      </c>
      <c r="S15" s="29">
        <f t="shared" si="3"/>
        <v>0.74770002369668243</v>
      </c>
      <c r="T15" s="28">
        <v>157764705</v>
      </c>
      <c r="U15" s="29">
        <f t="shared" si="4"/>
        <v>0.74770002369668243</v>
      </c>
    </row>
    <row r="16" spans="1:21" s="6" customFormat="1" ht="15.75" x14ac:dyDescent="0.25">
      <c r="A16" s="27" t="s">
        <v>19</v>
      </c>
      <c r="B16" s="27" t="s">
        <v>20</v>
      </c>
      <c r="C16" s="27" t="s">
        <v>20</v>
      </c>
      <c r="D16" s="27" t="s">
        <v>20</v>
      </c>
      <c r="E16" s="27" t="s">
        <v>44</v>
      </c>
      <c r="F16" s="27" t="s">
        <v>41</v>
      </c>
      <c r="G16" s="27"/>
      <c r="H16" s="27"/>
      <c r="I16" s="27" t="s">
        <v>21</v>
      </c>
      <c r="J16" s="27" t="s">
        <v>22</v>
      </c>
      <c r="K16" s="36" t="s">
        <v>51</v>
      </c>
      <c r="L16" s="28">
        <v>3125000000</v>
      </c>
      <c r="M16" s="28">
        <v>0</v>
      </c>
      <c r="N16" s="28">
        <v>3120822589</v>
      </c>
      <c r="O16" s="28">
        <v>4177411</v>
      </c>
      <c r="P16" s="28">
        <v>3120822258</v>
      </c>
      <c r="Q16" s="29">
        <f t="shared" si="2"/>
        <v>0.99866312256000001</v>
      </c>
      <c r="R16" s="28">
        <v>2148209762</v>
      </c>
      <c r="S16" s="29">
        <f t="shared" si="3"/>
        <v>0.68742712384000004</v>
      </c>
      <c r="T16" s="28">
        <v>2145405849</v>
      </c>
      <c r="U16" s="29">
        <f t="shared" si="4"/>
        <v>0.68652987168000001</v>
      </c>
    </row>
    <row r="17" spans="1:21" s="6" customFormat="1" ht="31.5" x14ac:dyDescent="0.25">
      <c r="A17" s="27" t="s">
        <v>19</v>
      </c>
      <c r="B17" s="27" t="s">
        <v>20</v>
      </c>
      <c r="C17" s="27" t="s">
        <v>20</v>
      </c>
      <c r="D17" s="27" t="s">
        <v>20</v>
      </c>
      <c r="E17" s="27" t="s">
        <v>44</v>
      </c>
      <c r="F17" s="27" t="s">
        <v>50</v>
      </c>
      <c r="G17" s="27"/>
      <c r="H17" s="27"/>
      <c r="I17" s="27" t="s">
        <v>21</v>
      </c>
      <c r="J17" s="27" t="s">
        <v>22</v>
      </c>
      <c r="K17" s="36" t="s">
        <v>49</v>
      </c>
      <c r="L17" s="28">
        <v>1817000000</v>
      </c>
      <c r="M17" s="28">
        <v>0</v>
      </c>
      <c r="N17" s="28">
        <v>1814111154</v>
      </c>
      <c r="O17" s="28">
        <v>2888846</v>
      </c>
      <c r="P17" s="28">
        <v>1793664127</v>
      </c>
      <c r="Q17" s="29">
        <f t="shared" si="2"/>
        <v>0.98715692184920201</v>
      </c>
      <c r="R17" s="28">
        <v>1262307005</v>
      </c>
      <c r="S17" s="29">
        <f t="shared" si="3"/>
        <v>0.69472042102366538</v>
      </c>
      <c r="T17" s="28">
        <v>1250257776</v>
      </c>
      <c r="U17" s="29">
        <f t="shared" si="4"/>
        <v>0.68808903467253713</v>
      </c>
    </row>
    <row r="18" spans="1:21" s="6" customFormat="1" ht="31.5" x14ac:dyDescent="0.25">
      <c r="A18" s="27" t="s">
        <v>19</v>
      </c>
      <c r="B18" s="27" t="s">
        <v>20</v>
      </c>
      <c r="C18" s="27" t="s">
        <v>20</v>
      </c>
      <c r="D18" s="27" t="s">
        <v>20</v>
      </c>
      <c r="E18" s="27" t="s">
        <v>44</v>
      </c>
      <c r="F18" s="27" t="s">
        <v>48</v>
      </c>
      <c r="G18" s="27"/>
      <c r="H18" s="27"/>
      <c r="I18" s="27" t="s">
        <v>21</v>
      </c>
      <c r="J18" s="27" t="s">
        <v>22</v>
      </c>
      <c r="K18" s="36" t="s">
        <v>47</v>
      </c>
      <c r="L18" s="28">
        <v>324000000</v>
      </c>
      <c r="M18" s="28">
        <v>0</v>
      </c>
      <c r="N18" s="28">
        <v>324000000</v>
      </c>
      <c r="O18" s="28">
        <v>0</v>
      </c>
      <c r="P18" s="28">
        <v>324000000</v>
      </c>
      <c r="Q18" s="29">
        <f t="shared" si="2"/>
        <v>1</v>
      </c>
      <c r="R18" s="28">
        <v>234832803</v>
      </c>
      <c r="S18" s="29">
        <f t="shared" si="3"/>
        <v>0.7247926018518519</v>
      </c>
      <c r="T18" s="28">
        <v>234832803</v>
      </c>
      <c r="U18" s="29">
        <f t="shared" si="4"/>
        <v>0.7247926018518519</v>
      </c>
    </row>
    <row r="19" spans="1:21" s="6" customFormat="1" ht="15.75" x14ac:dyDescent="0.25">
      <c r="A19" s="27" t="s">
        <v>19</v>
      </c>
      <c r="B19" s="27" t="s">
        <v>20</v>
      </c>
      <c r="C19" s="27" t="s">
        <v>20</v>
      </c>
      <c r="D19" s="27" t="s">
        <v>20</v>
      </c>
      <c r="E19" s="27" t="s">
        <v>44</v>
      </c>
      <c r="F19" s="27" t="s">
        <v>46</v>
      </c>
      <c r="G19" s="27"/>
      <c r="H19" s="27"/>
      <c r="I19" s="27" t="s">
        <v>21</v>
      </c>
      <c r="J19" s="27" t="s">
        <v>22</v>
      </c>
      <c r="K19" s="36" t="s">
        <v>45</v>
      </c>
      <c r="L19" s="28">
        <v>4399000000</v>
      </c>
      <c r="M19" s="28">
        <v>0</v>
      </c>
      <c r="N19" s="28">
        <v>3370177773</v>
      </c>
      <c r="O19" s="28">
        <v>1028822227</v>
      </c>
      <c r="P19" s="28">
        <v>3370177773</v>
      </c>
      <c r="Q19" s="29">
        <f t="shared" si="2"/>
        <v>0.76612361286656061</v>
      </c>
      <c r="R19" s="28">
        <v>348495373</v>
      </c>
      <c r="S19" s="29">
        <f t="shared" si="3"/>
        <v>7.9221498749715846E-2</v>
      </c>
      <c r="T19" s="28">
        <v>311940954</v>
      </c>
      <c r="U19" s="29">
        <f t="shared" si="4"/>
        <v>7.0911787679017957E-2</v>
      </c>
    </row>
    <row r="20" spans="1:21" s="6" customFormat="1" ht="15.75" x14ac:dyDescent="0.25">
      <c r="A20" s="27" t="s">
        <v>19</v>
      </c>
      <c r="B20" s="27" t="s">
        <v>20</v>
      </c>
      <c r="C20" s="27" t="s">
        <v>20</v>
      </c>
      <c r="D20" s="27" t="s">
        <v>20</v>
      </c>
      <c r="E20" s="27" t="s">
        <v>44</v>
      </c>
      <c r="F20" s="27" t="s">
        <v>43</v>
      </c>
      <c r="G20" s="27"/>
      <c r="H20" s="27"/>
      <c r="I20" s="27" t="s">
        <v>21</v>
      </c>
      <c r="J20" s="27" t="s">
        <v>22</v>
      </c>
      <c r="K20" s="36" t="s">
        <v>42</v>
      </c>
      <c r="L20" s="28">
        <v>2286000000</v>
      </c>
      <c r="M20" s="28">
        <v>0</v>
      </c>
      <c r="N20" s="28">
        <v>2281749581</v>
      </c>
      <c r="O20" s="28">
        <v>4250419</v>
      </c>
      <c r="P20" s="28">
        <v>2281749581</v>
      </c>
      <c r="Q20" s="29">
        <f t="shared" si="2"/>
        <v>0.99814067410323715</v>
      </c>
      <c r="R20" s="28">
        <v>1804909761</v>
      </c>
      <c r="S20" s="29">
        <f t="shared" si="3"/>
        <v>0.78954932677165357</v>
      </c>
      <c r="T20" s="28">
        <v>1719250389</v>
      </c>
      <c r="U20" s="29">
        <f t="shared" si="4"/>
        <v>0.75207803543307084</v>
      </c>
    </row>
    <row r="21" spans="1:21" s="6" customFormat="1" ht="15.75" x14ac:dyDescent="0.25">
      <c r="A21" s="27" t="s">
        <v>19</v>
      </c>
      <c r="B21" s="27" t="s">
        <v>20</v>
      </c>
      <c r="C21" s="27" t="s">
        <v>20</v>
      </c>
      <c r="D21" s="27" t="s">
        <v>20</v>
      </c>
      <c r="E21" s="27" t="s">
        <v>30</v>
      </c>
      <c r="F21" s="27" t="s">
        <v>41</v>
      </c>
      <c r="G21" s="27"/>
      <c r="H21" s="27"/>
      <c r="I21" s="27" t="s">
        <v>21</v>
      </c>
      <c r="J21" s="27" t="s">
        <v>22</v>
      </c>
      <c r="K21" s="36" t="s">
        <v>40</v>
      </c>
      <c r="L21" s="28">
        <v>868579445</v>
      </c>
      <c r="M21" s="28">
        <v>0</v>
      </c>
      <c r="N21" s="28">
        <v>868579445</v>
      </c>
      <c r="O21" s="28">
        <v>0</v>
      </c>
      <c r="P21" s="28">
        <v>868579445</v>
      </c>
      <c r="Q21" s="29">
        <f t="shared" si="2"/>
        <v>1</v>
      </c>
      <c r="R21" s="28">
        <v>15567908</v>
      </c>
      <c r="S21" s="29">
        <f t="shared" si="3"/>
        <v>1.7923412866395889E-2</v>
      </c>
      <c r="T21" s="28">
        <v>15567908</v>
      </c>
      <c r="U21" s="29">
        <f t="shared" si="4"/>
        <v>1.7923412866395889E-2</v>
      </c>
    </row>
    <row r="22" spans="1:21" s="6" customFormat="1" ht="31.5" x14ac:dyDescent="0.25">
      <c r="A22" s="27" t="s">
        <v>19</v>
      </c>
      <c r="B22" s="27" t="s">
        <v>20</v>
      </c>
      <c r="C22" s="27" t="s">
        <v>20</v>
      </c>
      <c r="D22" s="27" t="s">
        <v>24</v>
      </c>
      <c r="E22" s="27"/>
      <c r="F22" s="27"/>
      <c r="G22" s="27"/>
      <c r="H22" s="27"/>
      <c r="I22" s="27"/>
      <c r="J22" s="27"/>
      <c r="K22" s="36" t="s">
        <v>25</v>
      </c>
      <c r="L22" s="28">
        <v>22387278000</v>
      </c>
      <c r="M22" s="28">
        <v>0</v>
      </c>
      <c r="N22" s="28">
        <v>22382851739</v>
      </c>
      <c r="O22" s="28">
        <v>4426261</v>
      </c>
      <c r="P22" s="28">
        <v>21099185039</v>
      </c>
      <c r="Q22" s="29">
        <f t="shared" si="2"/>
        <v>0.94246317211945108</v>
      </c>
      <c r="R22" s="28">
        <v>14138522469</v>
      </c>
      <c r="S22" s="29">
        <f t="shared" si="3"/>
        <v>0.63154272122765442</v>
      </c>
      <c r="T22" s="28">
        <v>13719827111</v>
      </c>
      <c r="U22" s="29">
        <f t="shared" si="4"/>
        <v>0.6128403422247225</v>
      </c>
    </row>
    <row r="23" spans="1:21" s="6" customFormat="1" ht="31.5" x14ac:dyDescent="0.25">
      <c r="A23" s="27" t="s">
        <v>19</v>
      </c>
      <c r="B23" s="27" t="s">
        <v>20</v>
      </c>
      <c r="C23" s="27" t="s">
        <v>20</v>
      </c>
      <c r="D23" s="27" t="s">
        <v>24</v>
      </c>
      <c r="E23" s="27" t="s">
        <v>44</v>
      </c>
      <c r="F23" s="27"/>
      <c r="G23" s="27"/>
      <c r="H23" s="27"/>
      <c r="I23" s="27" t="s">
        <v>21</v>
      </c>
      <c r="J23" s="27" t="s">
        <v>22</v>
      </c>
      <c r="K23" s="36" t="s">
        <v>67</v>
      </c>
      <c r="L23" s="28">
        <v>6483897000</v>
      </c>
      <c r="M23" s="28">
        <v>0</v>
      </c>
      <c r="N23" s="28">
        <v>6483897000</v>
      </c>
      <c r="O23" s="28">
        <v>0</v>
      </c>
      <c r="P23" s="28">
        <v>6000073000</v>
      </c>
      <c r="Q23" s="29">
        <f t="shared" si="2"/>
        <v>0.92538067770046317</v>
      </c>
      <c r="R23" s="28">
        <v>4270023399</v>
      </c>
      <c r="S23" s="29">
        <f t="shared" si="3"/>
        <v>0.65855817866940203</v>
      </c>
      <c r="T23" s="28">
        <v>4270023399</v>
      </c>
      <c r="U23" s="29">
        <f t="shared" si="4"/>
        <v>0.65855817866940203</v>
      </c>
    </row>
    <row r="24" spans="1:21" s="6" customFormat="1" ht="31.5" x14ac:dyDescent="0.25">
      <c r="A24" s="27" t="s">
        <v>19</v>
      </c>
      <c r="B24" s="27" t="s">
        <v>20</v>
      </c>
      <c r="C24" s="27" t="s">
        <v>20</v>
      </c>
      <c r="D24" s="27" t="s">
        <v>24</v>
      </c>
      <c r="E24" s="27" t="s">
        <v>30</v>
      </c>
      <c r="F24" s="27"/>
      <c r="G24" s="27"/>
      <c r="H24" s="27"/>
      <c r="I24" s="27" t="s">
        <v>21</v>
      </c>
      <c r="J24" s="27" t="s">
        <v>22</v>
      </c>
      <c r="K24" s="36" t="s">
        <v>66</v>
      </c>
      <c r="L24" s="28">
        <v>4691259000</v>
      </c>
      <c r="M24" s="28">
        <v>0</v>
      </c>
      <c r="N24" s="28">
        <v>4691259000</v>
      </c>
      <c r="O24" s="28">
        <v>0</v>
      </c>
      <c r="P24" s="28">
        <v>4346062100</v>
      </c>
      <c r="Q24" s="29">
        <f t="shared" si="2"/>
        <v>0.92641700234414681</v>
      </c>
      <c r="R24" s="28">
        <v>3031754199</v>
      </c>
      <c r="S24" s="29">
        <f t="shared" si="3"/>
        <v>0.64625598352169433</v>
      </c>
      <c r="T24" s="28">
        <v>3031754199</v>
      </c>
      <c r="U24" s="29">
        <f t="shared" si="4"/>
        <v>0.64625598352169433</v>
      </c>
    </row>
    <row r="25" spans="1:21" s="6" customFormat="1" ht="15.75" x14ac:dyDescent="0.25">
      <c r="A25" s="27" t="s">
        <v>19</v>
      </c>
      <c r="B25" s="27" t="s">
        <v>20</v>
      </c>
      <c r="C25" s="27" t="s">
        <v>20</v>
      </c>
      <c r="D25" s="27" t="s">
        <v>24</v>
      </c>
      <c r="E25" s="27" t="s">
        <v>56</v>
      </c>
      <c r="F25" s="27"/>
      <c r="G25" s="27"/>
      <c r="H25" s="27"/>
      <c r="I25" s="27" t="s">
        <v>21</v>
      </c>
      <c r="J25" s="27" t="s">
        <v>22</v>
      </c>
      <c r="K25" s="36" t="s">
        <v>65</v>
      </c>
      <c r="L25" s="28">
        <v>5595038000</v>
      </c>
      <c r="M25" s="28">
        <v>0</v>
      </c>
      <c r="N25" s="28">
        <v>5590611739</v>
      </c>
      <c r="O25" s="28">
        <v>4426261</v>
      </c>
      <c r="P25" s="28">
        <v>5590611739</v>
      </c>
      <c r="Q25" s="29">
        <f t="shared" si="2"/>
        <v>0.99920889527470591</v>
      </c>
      <c r="R25" s="28">
        <v>3142071771</v>
      </c>
      <c r="S25" s="29">
        <f t="shared" si="3"/>
        <v>0.56158184645037268</v>
      </c>
      <c r="T25" s="28">
        <v>2723376413</v>
      </c>
      <c r="U25" s="29">
        <f t="shared" si="4"/>
        <v>0.48674851055524554</v>
      </c>
    </row>
    <row r="26" spans="1:21" s="6" customFormat="1" ht="31.5" x14ac:dyDescent="0.25">
      <c r="A26" s="27" t="s">
        <v>19</v>
      </c>
      <c r="B26" s="27" t="s">
        <v>20</v>
      </c>
      <c r="C26" s="27" t="s">
        <v>20</v>
      </c>
      <c r="D26" s="27" t="s">
        <v>24</v>
      </c>
      <c r="E26" s="27" t="s">
        <v>32</v>
      </c>
      <c r="F26" s="27"/>
      <c r="G26" s="27"/>
      <c r="H26" s="27"/>
      <c r="I26" s="27" t="s">
        <v>21</v>
      </c>
      <c r="J26" s="27" t="s">
        <v>22</v>
      </c>
      <c r="K26" s="36" t="s">
        <v>64</v>
      </c>
      <c r="L26" s="28">
        <v>2325298000</v>
      </c>
      <c r="M26" s="28">
        <v>0</v>
      </c>
      <c r="N26" s="28">
        <v>2325298000</v>
      </c>
      <c r="O26" s="28">
        <v>0</v>
      </c>
      <c r="P26" s="28">
        <v>2131963500</v>
      </c>
      <c r="Q26" s="29">
        <f t="shared" si="2"/>
        <v>0.91685603307619068</v>
      </c>
      <c r="R26" s="28">
        <v>1563580900</v>
      </c>
      <c r="S26" s="29">
        <f t="shared" si="3"/>
        <v>0.67242172831181213</v>
      </c>
      <c r="T26" s="28">
        <v>1563580900</v>
      </c>
      <c r="U26" s="29">
        <f t="shared" si="4"/>
        <v>0.67242172831181213</v>
      </c>
    </row>
    <row r="27" spans="1:21" s="6" customFormat="1" ht="31.5" x14ac:dyDescent="0.25">
      <c r="A27" s="27" t="s">
        <v>19</v>
      </c>
      <c r="B27" s="27" t="s">
        <v>20</v>
      </c>
      <c r="C27" s="27" t="s">
        <v>20</v>
      </c>
      <c r="D27" s="27" t="s">
        <v>24</v>
      </c>
      <c r="E27" s="27" t="s">
        <v>53</v>
      </c>
      <c r="F27" s="27"/>
      <c r="G27" s="27"/>
      <c r="H27" s="27"/>
      <c r="I27" s="27" t="s">
        <v>21</v>
      </c>
      <c r="J27" s="27" t="s">
        <v>22</v>
      </c>
      <c r="K27" s="36" t="s">
        <v>63</v>
      </c>
      <c r="L27" s="28">
        <v>312163000</v>
      </c>
      <c r="M27" s="28">
        <v>0</v>
      </c>
      <c r="N27" s="28">
        <v>312163000</v>
      </c>
      <c r="O27" s="28">
        <v>0</v>
      </c>
      <c r="P27" s="28">
        <v>292576900</v>
      </c>
      <c r="Q27" s="29">
        <f t="shared" si="2"/>
        <v>0.93725681775226399</v>
      </c>
      <c r="R27" s="28">
        <v>176130300</v>
      </c>
      <c r="S27" s="29">
        <f t="shared" si="3"/>
        <v>0.56422542069367609</v>
      </c>
      <c r="T27" s="28">
        <v>176130300</v>
      </c>
      <c r="U27" s="29">
        <f t="shared" si="4"/>
        <v>0.56422542069367609</v>
      </c>
    </row>
    <row r="28" spans="1:21" s="6" customFormat="1" ht="15.75" x14ac:dyDescent="0.25">
      <c r="A28" s="27" t="s">
        <v>19</v>
      </c>
      <c r="B28" s="27" t="s">
        <v>20</v>
      </c>
      <c r="C28" s="27" t="s">
        <v>20</v>
      </c>
      <c r="D28" s="27" t="s">
        <v>24</v>
      </c>
      <c r="E28" s="27" t="s">
        <v>41</v>
      </c>
      <c r="F28" s="27"/>
      <c r="G28" s="27"/>
      <c r="H28" s="27"/>
      <c r="I28" s="27" t="s">
        <v>21</v>
      </c>
      <c r="J28" s="27" t="s">
        <v>22</v>
      </c>
      <c r="K28" s="36" t="s">
        <v>62</v>
      </c>
      <c r="L28" s="28">
        <v>1728974000</v>
      </c>
      <c r="M28" s="28">
        <v>0</v>
      </c>
      <c r="N28" s="28">
        <v>1728974000</v>
      </c>
      <c r="O28" s="28">
        <v>0</v>
      </c>
      <c r="P28" s="28">
        <v>1583971300</v>
      </c>
      <c r="Q28" s="29">
        <f t="shared" si="2"/>
        <v>0.91613367233978071</v>
      </c>
      <c r="R28" s="28">
        <v>1172696800</v>
      </c>
      <c r="S28" s="29">
        <f t="shared" si="3"/>
        <v>0.67826167426462169</v>
      </c>
      <c r="T28" s="28">
        <v>1172696800</v>
      </c>
      <c r="U28" s="29">
        <f t="shared" si="4"/>
        <v>0.67826167426462169</v>
      </c>
    </row>
    <row r="29" spans="1:21" s="6" customFormat="1" ht="15.75" x14ac:dyDescent="0.25">
      <c r="A29" s="27" t="s">
        <v>19</v>
      </c>
      <c r="B29" s="27" t="s">
        <v>20</v>
      </c>
      <c r="C29" s="27" t="s">
        <v>20</v>
      </c>
      <c r="D29" s="27" t="s">
        <v>24</v>
      </c>
      <c r="E29" s="27" t="s">
        <v>50</v>
      </c>
      <c r="F29" s="27"/>
      <c r="G29" s="27"/>
      <c r="H29" s="27"/>
      <c r="I29" s="27" t="s">
        <v>21</v>
      </c>
      <c r="J29" s="27" t="s">
        <v>22</v>
      </c>
      <c r="K29" s="36" t="s">
        <v>61</v>
      </c>
      <c r="L29" s="28">
        <v>312662000</v>
      </c>
      <c r="M29" s="28">
        <v>0</v>
      </c>
      <c r="N29" s="28">
        <v>312662000</v>
      </c>
      <c r="O29" s="28">
        <v>0</v>
      </c>
      <c r="P29" s="28">
        <v>288476700</v>
      </c>
      <c r="Q29" s="29">
        <f t="shared" si="2"/>
        <v>0.92264713972276768</v>
      </c>
      <c r="R29" s="28">
        <v>195608800</v>
      </c>
      <c r="S29" s="29">
        <f t="shared" si="3"/>
        <v>0.62562383660310494</v>
      </c>
      <c r="T29" s="28">
        <v>195608800</v>
      </c>
      <c r="U29" s="29">
        <f t="shared" si="4"/>
        <v>0.62562383660310494</v>
      </c>
    </row>
    <row r="30" spans="1:21" s="6" customFormat="1" ht="15.75" x14ac:dyDescent="0.25">
      <c r="A30" s="27" t="s">
        <v>19</v>
      </c>
      <c r="B30" s="27" t="s">
        <v>20</v>
      </c>
      <c r="C30" s="27" t="s">
        <v>20</v>
      </c>
      <c r="D30" s="27" t="s">
        <v>24</v>
      </c>
      <c r="E30" s="27" t="s">
        <v>48</v>
      </c>
      <c r="F30" s="27"/>
      <c r="G30" s="27"/>
      <c r="H30" s="27"/>
      <c r="I30" s="27" t="s">
        <v>21</v>
      </c>
      <c r="J30" s="27" t="s">
        <v>22</v>
      </c>
      <c r="K30" s="36" t="s">
        <v>60</v>
      </c>
      <c r="L30" s="28">
        <v>312662000</v>
      </c>
      <c r="M30" s="28">
        <v>0</v>
      </c>
      <c r="N30" s="28">
        <v>312662000</v>
      </c>
      <c r="O30" s="28">
        <v>0</v>
      </c>
      <c r="P30" s="28">
        <v>288476700</v>
      </c>
      <c r="Q30" s="29">
        <f t="shared" si="2"/>
        <v>0.92264713972276768</v>
      </c>
      <c r="R30" s="28">
        <v>195608800</v>
      </c>
      <c r="S30" s="29">
        <f t="shared" si="3"/>
        <v>0.62562383660310494</v>
      </c>
      <c r="T30" s="28">
        <v>195608800</v>
      </c>
      <c r="U30" s="29">
        <f t="shared" si="4"/>
        <v>0.62562383660310494</v>
      </c>
    </row>
    <row r="31" spans="1:21" s="6" customFormat="1" ht="31.5" x14ac:dyDescent="0.25">
      <c r="A31" s="27" t="s">
        <v>19</v>
      </c>
      <c r="B31" s="27" t="s">
        <v>20</v>
      </c>
      <c r="C31" s="27" t="s">
        <v>20</v>
      </c>
      <c r="D31" s="27" t="s">
        <v>24</v>
      </c>
      <c r="E31" s="27" t="s">
        <v>46</v>
      </c>
      <c r="F31" s="27"/>
      <c r="G31" s="27"/>
      <c r="H31" s="27"/>
      <c r="I31" s="27" t="s">
        <v>21</v>
      </c>
      <c r="J31" s="27" t="s">
        <v>22</v>
      </c>
      <c r="K31" s="36" t="s">
        <v>59</v>
      </c>
      <c r="L31" s="28">
        <v>625325000</v>
      </c>
      <c r="M31" s="28">
        <v>0</v>
      </c>
      <c r="N31" s="28">
        <v>625325000</v>
      </c>
      <c r="O31" s="28">
        <v>0</v>
      </c>
      <c r="P31" s="28">
        <v>576973100</v>
      </c>
      <c r="Q31" s="29">
        <f t="shared" si="2"/>
        <v>0.92267716787270615</v>
      </c>
      <c r="R31" s="28">
        <v>391047500</v>
      </c>
      <c r="S31" s="29">
        <f t="shared" si="3"/>
        <v>0.62535081757486111</v>
      </c>
      <c r="T31" s="28">
        <v>391047500</v>
      </c>
      <c r="U31" s="29">
        <f t="shared" si="4"/>
        <v>0.62535081757486111</v>
      </c>
    </row>
    <row r="32" spans="1:21" s="6" customFormat="1" ht="31.5" x14ac:dyDescent="0.25">
      <c r="A32" s="27" t="s">
        <v>19</v>
      </c>
      <c r="B32" s="27" t="s">
        <v>20</v>
      </c>
      <c r="C32" s="27" t="s">
        <v>20</v>
      </c>
      <c r="D32" s="27" t="s">
        <v>26</v>
      </c>
      <c r="E32" s="27"/>
      <c r="F32" s="27"/>
      <c r="G32" s="27"/>
      <c r="H32" s="27"/>
      <c r="I32" s="27"/>
      <c r="J32" s="27"/>
      <c r="K32" s="36" t="s">
        <v>27</v>
      </c>
      <c r="L32" s="28">
        <v>7792203000</v>
      </c>
      <c r="M32" s="28">
        <v>0</v>
      </c>
      <c r="N32" s="28">
        <v>7786234616</v>
      </c>
      <c r="O32" s="28">
        <v>5968384</v>
      </c>
      <c r="P32" s="28">
        <v>7786234616</v>
      </c>
      <c r="Q32" s="29">
        <f t="shared" si="2"/>
        <v>0.99923405691561162</v>
      </c>
      <c r="R32" s="28">
        <v>5897683009</v>
      </c>
      <c r="S32" s="29">
        <f t="shared" si="3"/>
        <v>0.75686978496325108</v>
      </c>
      <c r="T32" s="28">
        <v>5744387418</v>
      </c>
      <c r="U32" s="29">
        <f t="shared" si="4"/>
        <v>0.73719683868605579</v>
      </c>
    </row>
    <row r="33" spans="1:21" s="6" customFormat="1" ht="15.75" x14ac:dyDescent="0.25">
      <c r="A33" s="27" t="s">
        <v>19</v>
      </c>
      <c r="B33" s="27" t="s">
        <v>20</v>
      </c>
      <c r="C33" s="27" t="s">
        <v>20</v>
      </c>
      <c r="D33" s="27" t="s">
        <v>26</v>
      </c>
      <c r="E33" s="27" t="s">
        <v>44</v>
      </c>
      <c r="F33" s="27" t="s">
        <v>44</v>
      </c>
      <c r="G33" s="27"/>
      <c r="H33" s="27"/>
      <c r="I33" s="27" t="s">
        <v>21</v>
      </c>
      <c r="J33" s="27" t="s">
        <v>22</v>
      </c>
      <c r="K33" s="36" t="s">
        <v>77</v>
      </c>
      <c r="L33" s="28">
        <v>2207000000</v>
      </c>
      <c r="M33" s="28">
        <v>0</v>
      </c>
      <c r="N33" s="28">
        <v>2201398454</v>
      </c>
      <c r="O33" s="28">
        <v>5601546</v>
      </c>
      <c r="P33" s="28">
        <v>2201398454</v>
      </c>
      <c r="Q33" s="29">
        <f t="shared" si="2"/>
        <v>0.99746191844132304</v>
      </c>
      <c r="R33" s="28">
        <v>1707599377</v>
      </c>
      <c r="S33" s="29">
        <f t="shared" si="3"/>
        <v>0.77371969959220666</v>
      </c>
      <c r="T33" s="28">
        <v>1635009774</v>
      </c>
      <c r="U33" s="29">
        <f t="shared" si="4"/>
        <v>0.74082907748074311</v>
      </c>
    </row>
    <row r="34" spans="1:21" ht="15.75" x14ac:dyDescent="0.25">
      <c r="A34" s="30" t="s">
        <v>19</v>
      </c>
      <c r="B34" s="30" t="s">
        <v>20</v>
      </c>
      <c r="C34" s="30" t="s">
        <v>20</v>
      </c>
      <c r="D34" s="30" t="s">
        <v>26</v>
      </c>
      <c r="E34" s="30" t="s">
        <v>44</v>
      </c>
      <c r="F34" s="30" t="s">
        <v>30</v>
      </c>
      <c r="G34" s="30"/>
      <c r="H34" s="30"/>
      <c r="I34" s="30" t="s">
        <v>21</v>
      </c>
      <c r="J34" s="30" t="s">
        <v>22</v>
      </c>
      <c r="K34" s="37" t="s">
        <v>76</v>
      </c>
      <c r="L34" s="31">
        <v>1104000000</v>
      </c>
      <c r="M34" s="31">
        <v>0</v>
      </c>
      <c r="N34" s="31">
        <v>1104000000</v>
      </c>
      <c r="O34" s="31">
        <v>0</v>
      </c>
      <c r="P34" s="31">
        <v>1104000000</v>
      </c>
      <c r="Q34" s="29">
        <f t="shared" si="2"/>
        <v>1</v>
      </c>
      <c r="R34" s="31">
        <v>1008608686</v>
      </c>
      <c r="S34" s="29">
        <f t="shared" si="3"/>
        <v>0.91359482427536232</v>
      </c>
      <c r="T34" s="31">
        <v>955325515</v>
      </c>
      <c r="U34" s="29">
        <f t="shared" si="4"/>
        <v>0.8653310824275362</v>
      </c>
    </row>
    <row r="35" spans="1:21" ht="15.75" x14ac:dyDescent="0.25">
      <c r="A35" s="30" t="s">
        <v>19</v>
      </c>
      <c r="B35" s="30" t="s">
        <v>20</v>
      </c>
      <c r="C35" s="30" t="s">
        <v>20</v>
      </c>
      <c r="D35" s="30" t="s">
        <v>26</v>
      </c>
      <c r="E35" s="30" t="s">
        <v>44</v>
      </c>
      <c r="F35" s="30" t="s">
        <v>56</v>
      </c>
      <c r="G35" s="30"/>
      <c r="H35" s="30"/>
      <c r="I35" s="30" t="s">
        <v>21</v>
      </c>
      <c r="J35" s="30" t="s">
        <v>22</v>
      </c>
      <c r="K35" s="37" t="s">
        <v>75</v>
      </c>
      <c r="L35" s="31">
        <v>512000000</v>
      </c>
      <c r="M35" s="31">
        <v>0</v>
      </c>
      <c r="N35" s="31">
        <v>511633162</v>
      </c>
      <c r="O35" s="31">
        <v>366838</v>
      </c>
      <c r="P35" s="31">
        <v>511633162</v>
      </c>
      <c r="Q35" s="29">
        <f t="shared" si="2"/>
        <v>0.99928351953125005</v>
      </c>
      <c r="R35" s="31">
        <v>304257217</v>
      </c>
      <c r="S35" s="29">
        <f t="shared" si="3"/>
        <v>0.59425237695312505</v>
      </c>
      <c r="T35" s="31">
        <v>299124805</v>
      </c>
      <c r="U35" s="29">
        <f t="shared" si="4"/>
        <v>0.58422813476562496</v>
      </c>
    </row>
    <row r="36" spans="1:21" ht="15.75" x14ac:dyDescent="0.25">
      <c r="A36" s="30" t="s">
        <v>19</v>
      </c>
      <c r="B36" s="30" t="s">
        <v>20</v>
      </c>
      <c r="C36" s="30" t="s">
        <v>20</v>
      </c>
      <c r="D36" s="30" t="s">
        <v>26</v>
      </c>
      <c r="E36" s="30" t="s">
        <v>30</v>
      </c>
      <c r="F36" s="30"/>
      <c r="G36" s="30"/>
      <c r="H36" s="30"/>
      <c r="I36" s="30" t="s">
        <v>21</v>
      </c>
      <c r="J36" s="30" t="s">
        <v>22</v>
      </c>
      <c r="K36" s="37" t="s">
        <v>74</v>
      </c>
      <c r="L36" s="31">
        <v>2213203000</v>
      </c>
      <c r="M36" s="31">
        <v>0</v>
      </c>
      <c r="N36" s="31">
        <v>2213203000</v>
      </c>
      <c r="O36" s="31">
        <v>0</v>
      </c>
      <c r="P36" s="31">
        <v>2213203000</v>
      </c>
      <c r="Q36" s="29">
        <f t="shared" si="2"/>
        <v>1</v>
      </c>
      <c r="R36" s="31">
        <v>1845162990</v>
      </c>
      <c r="S36" s="29">
        <f t="shared" si="3"/>
        <v>0.83370707070250671</v>
      </c>
      <c r="T36" s="31">
        <v>1845162990</v>
      </c>
      <c r="U36" s="29">
        <f t="shared" si="4"/>
        <v>0.83370707070250671</v>
      </c>
    </row>
    <row r="37" spans="1:21" ht="15.75" x14ac:dyDescent="0.25">
      <c r="A37" s="30" t="s">
        <v>19</v>
      </c>
      <c r="B37" s="30" t="s">
        <v>20</v>
      </c>
      <c r="C37" s="30" t="s">
        <v>20</v>
      </c>
      <c r="D37" s="30" t="s">
        <v>26</v>
      </c>
      <c r="E37" s="30" t="s">
        <v>53</v>
      </c>
      <c r="F37" s="30"/>
      <c r="G37" s="30"/>
      <c r="H37" s="30"/>
      <c r="I37" s="30" t="s">
        <v>21</v>
      </c>
      <c r="J37" s="30" t="s">
        <v>22</v>
      </c>
      <c r="K37" s="37" t="s">
        <v>73</v>
      </c>
      <c r="L37" s="31">
        <v>36000000</v>
      </c>
      <c r="M37" s="31">
        <v>0</v>
      </c>
      <c r="N37" s="31">
        <v>36000000</v>
      </c>
      <c r="O37" s="31">
        <v>0</v>
      </c>
      <c r="P37" s="31">
        <v>36000000</v>
      </c>
      <c r="Q37" s="29">
        <f t="shared" si="2"/>
        <v>1</v>
      </c>
      <c r="R37" s="31">
        <v>22169415</v>
      </c>
      <c r="S37" s="29">
        <f t="shared" si="3"/>
        <v>0.61581708333333329</v>
      </c>
      <c r="T37" s="31">
        <v>22169415</v>
      </c>
      <c r="U37" s="29">
        <f t="shared" si="4"/>
        <v>0.61581708333333329</v>
      </c>
    </row>
    <row r="38" spans="1:21" ht="15.75" x14ac:dyDescent="0.25">
      <c r="A38" s="30" t="s">
        <v>19</v>
      </c>
      <c r="B38" s="30" t="s">
        <v>20</v>
      </c>
      <c r="C38" s="30" t="s">
        <v>20</v>
      </c>
      <c r="D38" s="30" t="s">
        <v>26</v>
      </c>
      <c r="E38" s="30" t="s">
        <v>50</v>
      </c>
      <c r="F38" s="30"/>
      <c r="G38" s="30"/>
      <c r="H38" s="30"/>
      <c r="I38" s="30" t="s">
        <v>21</v>
      </c>
      <c r="J38" s="30" t="s">
        <v>22</v>
      </c>
      <c r="K38" s="37" t="s">
        <v>72</v>
      </c>
      <c r="L38" s="31">
        <v>96000000</v>
      </c>
      <c r="M38" s="31">
        <v>0</v>
      </c>
      <c r="N38" s="31">
        <v>96000000</v>
      </c>
      <c r="O38" s="31">
        <v>0</v>
      </c>
      <c r="P38" s="31">
        <v>96000000</v>
      </c>
      <c r="Q38" s="29">
        <f t="shared" si="2"/>
        <v>1</v>
      </c>
      <c r="R38" s="31">
        <v>5605077</v>
      </c>
      <c r="S38" s="29">
        <f t="shared" si="3"/>
        <v>5.8386218750000003E-2</v>
      </c>
      <c r="T38" s="31">
        <v>5605077</v>
      </c>
      <c r="U38" s="29">
        <f t="shared" si="4"/>
        <v>5.8386218750000003E-2</v>
      </c>
    </row>
    <row r="39" spans="1:21" ht="15.75" x14ac:dyDescent="0.25">
      <c r="A39" s="30" t="s">
        <v>19</v>
      </c>
      <c r="B39" s="30" t="s">
        <v>20</v>
      </c>
      <c r="C39" s="30" t="s">
        <v>20</v>
      </c>
      <c r="D39" s="30" t="s">
        <v>26</v>
      </c>
      <c r="E39" s="30" t="s">
        <v>71</v>
      </c>
      <c r="F39" s="30"/>
      <c r="G39" s="30"/>
      <c r="H39" s="30"/>
      <c r="I39" s="30" t="s">
        <v>21</v>
      </c>
      <c r="J39" s="30" t="s">
        <v>22</v>
      </c>
      <c r="K39" s="37" t="s">
        <v>70</v>
      </c>
      <c r="L39" s="31">
        <v>624000000</v>
      </c>
      <c r="M39" s="31">
        <v>0</v>
      </c>
      <c r="N39" s="31">
        <v>624000000</v>
      </c>
      <c r="O39" s="31">
        <v>0</v>
      </c>
      <c r="P39" s="31">
        <v>624000000</v>
      </c>
      <c r="Q39" s="29">
        <f t="shared" si="2"/>
        <v>1</v>
      </c>
      <c r="R39" s="31">
        <v>491646619</v>
      </c>
      <c r="S39" s="29">
        <f t="shared" si="3"/>
        <v>0.78789522275641022</v>
      </c>
      <c r="T39" s="31">
        <v>489580097</v>
      </c>
      <c r="U39" s="29">
        <f t="shared" si="4"/>
        <v>0.78458348878205131</v>
      </c>
    </row>
    <row r="40" spans="1:21" ht="15.75" x14ac:dyDescent="0.25">
      <c r="A40" s="30" t="s">
        <v>19</v>
      </c>
      <c r="B40" s="30" t="s">
        <v>20</v>
      </c>
      <c r="C40" s="30" t="s">
        <v>20</v>
      </c>
      <c r="D40" s="30" t="s">
        <v>26</v>
      </c>
      <c r="E40" s="30" t="s">
        <v>69</v>
      </c>
      <c r="F40" s="30"/>
      <c r="G40" s="30"/>
      <c r="H40" s="30"/>
      <c r="I40" s="30" t="s">
        <v>21</v>
      </c>
      <c r="J40" s="30" t="s">
        <v>22</v>
      </c>
      <c r="K40" s="37" t="s">
        <v>68</v>
      </c>
      <c r="L40" s="31">
        <v>1000000000</v>
      </c>
      <c r="M40" s="31">
        <v>0</v>
      </c>
      <c r="N40" s="31">
        <v>1000000000</v>
      </c>
      <c r="O40" s="31">
        <v>0</v>
      </c>
      <c r="P40" s="31">
        <v>1000000000</v>
      </c>
      <c r="Q40" s="29">
        <f t="shared" si="2"/>
        <v>1</v>
      </c>
      <c r="R40" s="31">
        <v>512633628</v>
      </c>
      <c r="S40" s="29">
        <f t="shared" si="3"/>
        <v>0.51263362800000001</v>
      </c>
      <c r="T40" s="31">
        <v>492409745</v>
      </c>
      <c r="U40" s="29">
        <f t="shared" si="4"/>
        <v>0.49240974500000001</v>
      </c>
    </row>
    <row r="41" spans="1:21" s="5" customFormat="1" ht="15.75" x14ac:dyDescent="0.25">
      <c r="A41" s="2" t="s">
        <v>19</v>
      </c>
      <c r="B41" s="2" t="s">
        <v>24</v>
      </c>
      <c r="C41" s="2"/>
      <c r="D41" s="2"/>
      <c r="E41" s="2"/>
      <c r="F41" s="2"/>
      <c r="G41" s="2"/>
      <c r="H41" s="2"/>
      <c r="I41" s="2"/>
      <c r="J41" s="2"/>
      <c r="K41" s="35" t="s">
        <v>28</v>
      </c>
      <c r="L41" s="3">
        <v>4265121357</v>
      </c>
      <c r="M41" s="3">
        <v>0</v>
      </c>
      <c r="N41" s="3">
        <v>3679344525</v>
      </c>
      <c r="O41" s="3">
        <v>585776832</v>
      </c>
      <c r="P41" s="3">
        <v>3672002013</v>
      </c>
      <c r="Q41" s="4">
        <f t="shared" si="2"/>
        <v>0.86093728774526868</v>
      </c>
      <c r="R41" s="3">
        <v>1380059001</v>
      </c>
      <c r="S41" s="4">
        <f t="shared" si="3"/>
        <v>0.32356851903756978</v>
      </c>
      <c r="T41" s="3">
        <v>1373924643</v>
      </c>
      <c r="U41" s="4">
        <f t="shared" si="4"/>
        <v>0.32213025796911693</v>
      </c>
    </row>
    <row r="42" spans="1:21" ht="15.75" x14ac:dyDescent="0.25">
      <c r="A42" s="30" t="s">
        <v>19</v>
      </c>
      <c r="B42" s="30" t="s">
        <v>24</v>
      </c>
      <c r="C42" s="30" t="s">
        <v>24</v>
      </c>
      <c r="D42" s="30" t="s">
        <v>24</v>
      </c>
      <c r="E42" s="30" t="s">
        <v>48</v>
      </c>
      <c r="F42" s="30" t="s">
        <v>30</v>
      </c>
      <c r="G42" s="30"/>
      <c r="H42" s="30"/>
      <c r="I42" s="30" t="s">
        <v>21</v>
      </c>
      <c r="J42" s="30" t="s">
        <v>22</v>
      </c>
      <c r="K42" s="37" t="s">
        <v>83</v>
      </c>
      <c r="L42" s="31">
        <v>559916050</v>
      </c>
      <c r="M42" s="31">
        <v>0</v>
      </c>
      <c r="N42" s="31">
        <v>449733410</v>
      </c>
      <c r="O42" s="31">
        <v>110182640</v>
      </c>
      <c r="P42" s="31">
        <v>448188440</v>
      </c>
      <c r="Q42" s="29">
        <f t="shared" si="2"/>
        <v>0.8004564970052207</v>
      </c>
      <c r="R42" s="31">
        <v>292146470</v>
      </c>
      <c r="S42" s="29">
        <f t="shared" si="3"/>
        <v>0.52176834366509051</v>
      </c>
      <c r="T42" s="31">
        <v>292146470</v>
      </c>
      <c r="U42" s="29">
        <f t="shared" si="4"/>
        <v>0.52176834366509051</v>
      </c>
    </row>
    <row r="43" spans="1:21" ht="78.75" x14ac:dyDescent="0.25">
      <c r="A43" s="30" t="s">
        <v>19</v>
      </c>
      <c r="B43" s="30" t="s">
        <v>24</v>
      </c>
      <c r="C43" s="30" t="s">
        <v>24</v>
      </c>
      <c r="D43" s="30" t="s">
        <v>24</v>
      </c>
      <c r="E43" s="30" t="s">
        <v>48</v>
      </c>
      <c r="F43" s="30" t="s">
        <v>56</v>
      </c>
      <c r="G43" s="30"/>
      <c r="H43" s="30"/>
      <c r="I43" s="30" t="s">
        <v>21</v>
      </c>
      <c r="J43" s="30" t="s">
        <v>22</v>
      </c>
      <c r="K43" s="37" t="s">
        <v>82</v>
      </c>
      <c r="L43" s="31">
        <v>139047300</v>
      </c>
      <c r="M43" s="31">
        <v>0</v>
      </c>
      <c r="N43" s="31">
        <v>139047300</v>
      </c>
      <c r="O43" s="31">
        <v>0</v>
      </c>
      <c r="P43" s="31">
        <v>139047300</v>
      </c>
      <c r="Q43" s="29">
        <f t="shared" si="2"/>
        <v>1</v>
      </c>
      <c r="R43" s="31">
        <v>110465355</v>
      </c>
      <c r="S43" s="29">
        <f t="shared" si="3"/>
        <v>0.7944444444444444</v>
      </c>
      <c r="T43" s="31">
        <v>110465355</v>
      </c>
      <c r="U43" s="29">
        <f t="shared" si="4"/>
        <v>0.7944444444444444</v>
      </c>
    </row>
    <row r="44" spans="1:21" ht="15.75" x14ac:dyDescent="0.25">
      <c r="A44" s="30" t="s">
        <v>19</v>
      </c>
      <c r="B44" s="30" t="s">
        <v>24</v>
      </c>
      <c r="C44" s="30" t="s">
        <v>24</v>
      </c>
      <c r="D44" s="30" t="s">
        <v>24</v>
      </c>
      <c r="E44" s="30" t="s">
        <v>48</v>
      </c>
      <c r="F44" s="30" t="s">
        <v>53</v>
      </c>
      <c r="G44" s="30"/>
      <c r="H44" s="30"/>
      <c r="I44" s="30" t="s">
        <v>21</v>
      </c>
      <c r="J44" s="30" t="s">
        <v>22</v>
      </c>
      <c r="K44" s="37" t="s">
        <v>81</v>
      </c>
      <c r="L44" s="31">
        <v>24734000</v>
      </c>
      <c r="M44" s="31">
        <v>0</v>
      </c>
      <c r="N44" s="31">
        <v>19665500</v>
      </c>
      <c r="O44" s="31">
        <v>5068500</v>
      </c>
      <c r="P44" s="31">
        <v>19124500</v>
      </c>
      <c r="Q44" s="29">
        <f t="shared" si="2"/>
        <v>0.77320692164631677</v>
      </c>
      <c r="R44" s="31">
        <v>19124500</v>
      </c>
      <c r="S44" s="29">
        <f t="shared" si="3"/>
        <v>0.77320692164631677</v>
      </c>
      <c r="T44" s="31">
        <v>15616500</v>
      </c>
      <c r="U44" s="29">
        <f t="shared" si="4"/>
        <v>0.63137786043502875</v>
      </c>
    </row>
    <row r="45" spans="1:21" ht="15.75" x14ac:dyDescent="0.25">
      <c r="A45" s="30" t="s">
        <v>19</v>
      </c>
      <c r="B45" s="30" t="s">
        <v>24</v>
      </c>
      <c r="C45" s="30" t="s">
        <v>24</v>
      </c>
      <c r="D45" s="30" t="s">
        <v>24</v>
      </c>
      <c r="E45" s="30" t="s">
        <v>46</v>
      </c>
      <c r="F45" s="30" t="s">
        <v>30</v>
      </c>
      <c r="G45" s="30"/>
      <c r="H45" s="30"/>
      <c r="I45" s="30" t="s">
        <v>21</v>
      </c>
      <c r="J45" s="30" t="s">
        <v>22</v>
      </c>
      <c r="K45" s="37" t="s">
        <v>80</v>
      </c>
      <c r="L45" s="31">
        <v>1629849809</v>
      </c>
      <c r="M45" s="31">
        <v>0</v>
      </c>
      <c r="N45" s="31">
        <v>1179849809</v>
      </c>
      <c r="O45" s="31">
        <v>450000000</v>
      </c>
      <c r="P45" s="31">
        <v>1174597093</v>
      </c>
      <c r="Q45" s="29">
        <f t="shared" si="2"/>
        <v>0.72067811801670123</v>
      </c>
      <c r="R45" s="31">
        <v>432183858</v>
      </c>
      <c r="S45" s="29">
        <f t="shared" si="3"/>
        <v>0.26516790419183955</v>
      </c>
      <c r="T45" s="31">
        <v>429557500</v>
      </c>
      <c r="U45" s="29">
        <f t="shared" si="4"/>
        <v>0.26355649313696977</v>
      </c>
    </row>
    <row r="46" spans="1:21" ht="31.5" x14ac:dyDescent="0.25">
      <c r="A46" s="30" t="s">
        <v>19</v>
      </c>
      <c r="B46" s="30" t="s">
        <v>24</v>
      </c>
      <c r="C46" s="30" t="s">
        <v>24</v>
      </c>
      <c r="D46" s="30" t="s">
        <v>24</v>
      </c>
      <c r="E46" s="30" t="s">
        <v>46</v>
      </c>
      <c r="F46" s="30" t="s">
        <v>56</v>
      </c>
      <c r="G46" s="30"/>
      <c r="H46" s="30"/>
      <c r="I46" s="30" t="s">
        <v>21</v>
      </c>
      <c r="J46" s="30" t="s">
        <v>22</v>
      </c>
      <c r="K46" s="37" t="s">
        <v>79</v>
      </c>
      <c r="L46" s="31">
        <v>101574198</v>
      </c>
      <c r="M46" s="31">
        <v>0</v>
      </c>
      <c r="N46" s="31">
        <v>81048506</v>
      </c>
      <c r="O46" s="31">
        <v>20525692</v>
      </c>
      <c r="P46" s="31">
        <v>81044680</v>
      </c>
      <c r="Q46" s="29">
        <f t="shared" si="2"/>
        <v>0.79788648688124519</v>
      </c>
      <c r="R46" s="31">
        <v>41250863</v>
      </c>
      <c r="S46" s="29">
        <f t="shared" si="3"/>
        <v>0.40611556686866479</v>
      </c>
      <c r="T46" s="31">
        <v>41250863</v>
      </c>
      <c r="U46" s="29">
        <f t="shared" si="4"/>
        <v>0.40611556686866479</v>
      </c>
    </row>
    <row r="47" spans="1:21" ht="31.5" x14ac:dyDescent="0.25">
      <c r="A47" s="30" t="s">
        <v>19</v>
      </c>
      <c r="B47" s="30" t="s">
        <v>24</v>
      </c>
      <c r="C47" s="30" t="s">
        <v>24</v>
      </c>
      <c r="D47" s="30" t="s">
        <v>24</v>
      </c>
      <c r="E47" s="30" t="s">
        <v>46</v>
      </c>
      <c r="F47" s="30" t="s">
        <v>41</v>
      </c>
      <c r="G47" s="30"/>
      <c r="H47" s="30"/>
      <c r="I47" s="30" t="s">
        <v>21</v>
      </c>
      <c r="J47" s="30" t="s">
        <v>22</v>
      </c>
      <c r="K47" s="37" t="s">
        <v>78</v>
      </c>
      <c r="L47" s="31">
        <v>1810000000</v>
      </c>
      <c r="M47" s="31">
        <v>0</v>
      </c>
      <c r="N47" s="31">
        <v>1810000000</v>
      </c>
      <c r="O47" s="31">
        <v>0</v>
      </c>
      <c r="P47" s="31">
        <v>1810000000</v>
      </c>
      <c r="Q47" s="29">
        <f t="shared" si="2"/>
        <v>1</v>
      </c>
      <c r="R47" s="31">
        <v>484887955</v>
      </c>
      <c r="S47" s="29">
        <f t="shared" si="3"/>
        <v>0.26789389779005524</v>
      </c>
      <c r="T47" s="31">
        <v>484887955</v>
      </c>
      <c r="U47" s="29">
        <f t="shared" si="4"/>
        <v>0.26789389779005524</v>
      </c>
    </row>
    <row r="48" spans="1:21" s="7" customFormat="1" ht="15.75" x14ac:dyDescent="0.25">
      <c r="A48" s="2" t="s">
        <v>19</v>
      </c>
      <c r="B48" s="2" t="s">
        <v>26</v>
      </c>
      <c r="C48" s="2"/>
      <c r="D48" s="2"/>
      <c r="E48" s="2"/>
      <c r="F48" s="2"/>
      <c r="G48" s="2"/>
      <c r="H48" s="2"/>
      <c r="I48" s="2"/>
      <c r="J48" s="2"/>
      <c r="K48" s="35" t="s">
        <v>97</v>
      </c>
      <c r="L48" s="3">
        <f>+L49+L51+L53+L56</f>
        <v>8565568935</v>
      </c>
      <c r="M48" s="3">
        <f t="shared" ref="M48:T48" si="5">+M49+M51+M53+M56</f>
        <v>0</v>
      </c>
      <c r="N48" s="3">
        <f t="shared" si="5"/>
        <v>6784040357.6900005</v>
      </c>
      <c r="O48" s="3">
        <f t="shared" si="5"/>
        <v>1781528577.3099999</v>
      </c>
      <c r="P48" s="3">
        <f t="shared" si="5"/>
        <v>6746312853.6900005</v>
      </c>
      <c r="Q48" s="4">
        <f t="shared" si="2"/>
        <v>0.78760826103724546</v>
      </c>
      <c r="R48" s="3">
        <f t="shared" si="5"/>
        <v>6429342677.6900005</v>
      </c>
      <c r="S48" s="4">
        <f t="shared" si="3"/>
        <v>0.75060310955164833</v>
      </c>
      <c r="T48" s="3">
        <f t="shared" si="5"/>
        <v>2180663454.6900001</v>
      </c>
      <c r="U48" s="4">
        <f t="shared" si="4"/>
        <v>0.2545847767075381</v>
      </c>
    </row>
    <row r="49" spans="1:21" s="14" customFormat="1" ht="31.5" x14ac:dyDescent="0.25">
      <c r="A49" s="32" t="s">
        <v>19</v>
      </c>
      <c r="B49" s="32" t="s">
        <v>26</v>
      </c>
      <c r="C49" s="32" t="s">
        <v>29</v>
      </c>
      <c r="D49" s="32" t="s">
        <v>24</v>
      </c>
      <c r="E49" s="32" t="s">
        <v>30</v>
      </c>
      <c r="F49" s="32"/>
      <c r="G49" s="32"/>
      <c r="H49" s="32"/>
      <c r="I49" s="32"/>
      <c r="J49" s="32"/>
      <c r="K49" s="38" t="s">
        <v>31</v>
      </c>
      <c r="L49" s="33">
        <v>822812000</v>
      </c>
      <c r="M49" s="33">
        <v>0</v>
      </c>
      <c r="N49" s="33">
        <v>561082018.69000006</v>
      </c>
      <c r="O49" s="33">
        <v>261729981.31</v>
      </c>
      <c r="P49" s="33">
        <v>561082018.69000006</v>
      </c>
      <c r="Q49" s="34">
        <f t="shared" si="2"/>
        <v>0.68190791905076742</v>
      </c>
      <c r="R49" s="33">
        <v>561082018.69000006</v>
      </c>
      <c r="S49" s="34">
        <f t="shared" si="3"/>
        <v>0.68190791905076742</v>
      </c>
      <c r="T49" s="33">
        <v>496556695.69</v>
      </c>
      <c r="U49" s="34">
        <f t="shared" si="4"/>
        <v>0.60348742566953328</v>
      </c>
    </row>
    <row r="50" spans="1:21" s="14" customFormat="1" ht="31.5" x14ac:dyDescent="0.25">
      <c r="A50" s="32" t="s">
        <v>19</v>
      </c>
      <c r="B50" s="32" t="s">
        <v>26</v>
      </c>
      <c r="C50" s="32" t="s">
        <v>29</v>
      </c>
      <c r="D50" s="32" t="s">
        <v>24</v>
      </c>
      <c r="E50" s="32" t="s">
        <v>30</v>
      </c>
      <c r="F50" s="32" t="s">
        <v>30</v>
      </c>
      <c r="G50" s="32"/>
      <c r="H50" s="32"/>
      <c r="I50" s="32" t="s">
        <v>21</v>
      </c>
      <c r="J50" s="32" t="s">
        <v>22</v>
      </c>
      <c r="K50" s="38" t="s">
        <v>84</v>
      </c>
      <c r="L50" s="33">
        <v>822812000</v>
      </c>
      <c r="M50" s="33">
        <v>0</v>
      </c>
      <c r="N50" s="33">
        <v>561082018.69000006</v>
      </c>
      <c r="O50" s="33">
        <v>261729981.31</v>
      </c>
      <c r="P50" s="33">
        <v>561082018.69000006</v>
      </c>
      <c r="Q50" s="34">
        <f t="shared" si="2"/>
        <v>0.68190791905076742</v>
      </c>
      <c r="R50" s="33">
        <v>561082018.69000006</v>
      </c>
      <c r="S50" s="34">
        <f t="shared" si="3"/>
        <v>0.68190791905076742</v>
      </c>
      <c r="T50" s="33">
        <v>496556695.69</v>
      </c>
      <c r="U50" s="34">
        <f t="shared" si="4"/>
        <v>0.60348742566953328</v>
      </c>
    </row>
    <row r="51" spans="1:21" s="14" customFormat="1" ht="15.75" x14ac:dyDescent="0.25">
      <c r="A51" s="32" t="s">
        <v>19</v>
      </c>
      <c r="B51" s="32" t="s">
        <v>26</v>
      </c>
      <c r="C51" s="32" t="s">
        <v>29</v>
      </c>
      <c r="D51" s="32" t="s">
        <v>24</v>
      </c>
      <c r="E51" s="32" t="s">
        <v>32</v>
      </c>
      <c r="F51" s="32"/>
      <c r="G51" s="32"/>
      <c r="H51" s="32"/>
      <c r="I51" s="32"/>
      <c r="J51" s="32"/>
      <c r="K51" s="38" t="s">
        <v>33</v>
      </c>
      <c r="L51" s="33">
        <v>1500000000</v>
      </c>
      <c r="M51" s="33">
        <v>0</v>
      </c>
      <c r="N51" s="33">
        <v>547420000</v>
      </c>
      <c r="O51" s="33">
        <v>952580000</v>
      </c>
      <c r="P51" s="33">
        <v>547420000</v>
      </c>
      <c r="Q51" s="34">
        <f t="shared" si="2"/>
        <v>0.36494666666666664</v>
      </c>
      <c r="R51" s="33">
        <v>344902000</v>
      </c>
      <c r="S51" s="34">
        <f t="shared" si="3"/>
        <v>0.22993466666666668</v>
      </c>
      <c r="T51" s="33">
        <v>344902000</v>
      </c>
      <c r="U51" s="34">
        <f t="shared" si="4"/>
        <v>0.22993466666666668</v>
      </c>
    </row>
    <row r="52" spans="1:21" s="14" customFormat="1" ht="31.5" x14ac:dyDescent="0.25">
      <c r="A52" s="32" t="s">
        <v>19</v>
      </c>
      <c r="B52" s="32" t="s">
        <v>26</v>
      </c>
      <c r="C52" s="32" t="s">
        <v>29</v>
      </c>
      <c r="D52" s="32" t="s">
        <v>24</v>
      </c>
      <c r="E52" s="32" t="s">
        <v>32</v>
      </c>
      <c r="F52" s="32" t="s">
        <v>30</v>
      </c>
      <c r="G52" s="32"/>
      <c r="H52" s="32"/>
      <c r="I52" s="32" t="s">
        <v>21</v>
      </c>
      <c r="J52" s="32" t="s">
        <v>22</v>
      </c>
      <c r="K52" s="38" t="s">
        <v>85</v>
      </c>
      <c r="L52" s="33">
        <v>1500000000</v>
      </c>
      <c r="M52" s="33">
        <v>0</v>
      </c>
      <c r="N52" s="33">
        <v>547420000</v>
      </c>
      <c r="O52" s="33">
        <v>952580000</v>
      </c>
      <c r="P52" s="33">
        <v>547420000</v>
      </c>
      <c r="Q52" s="34">
        <f t="shared" si="2"/>
        <v>0.36494666666666664</v>
      </c>
      <c r="R52" s="33">
        <v>344902000</v>
      </c>
      <c r="S52" s="34">
        <f t="shared" si="3"/>
        <v>0.22993466666666668</v>
      </c>
      <c r="T52" s="33">
        <v>344902000</v>
      </c>
      <c r="U52" s="34">
        <f t="shared" si="4"/>
        <v>0.22993466666666668</v>
      </c>
    </row>
    <row r="53" spans="1:21" s="14" customFormat="1" ht="47.25" x14ac:dyDescent="0.25">
      <c r="A53" s="32" t="s">
        <v>19</v>
      </c>
      <c r="B53" s="32" t="s">
        <v>26</v>
      </c>
      <c r="C53" s="32" t="s">
        <v>29</v>
      </c>
      <c r="D53" s="32" t="s">
        <v>24</v>
      </c>
      <c r="E53" s="32" t="s">
        <v>34</v>
      </c>
      <c r="F53" s="32"/>
      <c r="G53" s="32"/>
      <c r="H53" s="32"/>
      <c r="I53" s="32"/>
      <c r="J53" s="32"/>
      <c r="K53" s="38" t="s">
        <v>35</v>
      </c>
      <c r="L53" s="33">
        <v>267769000</v>
      </c>
      <c r="M53" s="33">
        <v>0</v>
      </c>
      <c r="N53" s="33">
        <v>245550404</v>
      </c>
      <c r="O53" s="33">
        <v>22218596</v>
      </c>
      <c r="P53" s="33">
        <v>209907302</v>
      </c>
      <c r="Q53" s="34">
        <f t="shared" si="2"/>
        <v>0.78391188673819601</v>
      </c>
      <c r="R53" s="33">
        <v>95455126</v>
      </c>
      <c r="S53" s="34">
        <f t="shared" si="3"/>
        <v>0.35648311044220954</v>
      </c>
      <c r="T53" s="33">
        <v>95455126</v>
      </c>
      <c r="U53" s="34">
        <f t="shared" si="4"/>
        <v>0.35648311044220954</v>
      </c>
    </row>
    <row r="54" spans="1:21" s="14" customFormat="1" ht="15.75" x14ac:dyDescent="0.25">
      <c r="A54" s="32" t="s">
        <v>19</v>
      </c>
      <c r="B54" s="32" t="s">
        <v>26</v>
      </c>
      <c r="C54" s="32" t="s">
        <v>29</v>
      </c>
      <c r="D54" s="32" t="s">
        <v>24</v>
      </c>
      <c r="E54" s="32" t="s">
        <v>34</v>
      </c>
      <c r="F54" s="32" t="s">
        <v>44</v>
      </c>
      <c r="G54" s="32"/>
      <c r="H54" s="32"/>
      <c r="I54" s="32" t="s">
        <v>21</v>
      </c>
      <c r="J54" s="32" t="s">
        <v>22</v>
      </c>
      <c r="K54" s="38" t="s">
        <v>87</v>
      </c>
      <c r="L54" s="33">
        <v>190000000</v>
      </c>
      <c r="M54" s="33">
        <v>0</v>
      </c>
      <c r="N54" s="33">
        <v>177781832</v>
      </c>
      <c r="O54" s="33">
        <v>12218168</v>
      </c>
      <c r="P54" s="33">
        <v>155007481</v>
      </c>
      <c r="Q54" s="34">
        <f t="shared" si="2"/>
        <v>0.8158288473684211</v>
      </c>
      <c r="R54" s="33">
        <v>40555305</v>
      </c>
      <c r="S54" s="34">
        <f t="shared" si="3"/>
        <v>0.21344897368421054</v>
      </c>
      <c r="T54" s="33">
        <v>40555305</v>
      </c>
      <c r="U54" s="34">
        <f t="shared" si="4"/>
        <v>0.21344897368421054</v>
      </c>
    </row>
    <row r="55" spans="1:21" s="14" customFormat="1" ht="31.5" x14ac:dyDescent="0.25">
      <c r="A55" s="32" t="s">
        <v>19</v>
      </c>
      <c r="B55" s="32" t="s">
        <v>26</v>
      </c>
      <c r="C55" s="32" t="s">
        <v>29</v>
      </c>
      <c r="D55" s="32" t="s">
        <v>24</v>
      </c>
      <c r="E55" s="32" t="s">
        <v>34</v>
      </c>
      <c r="F55" s="32" t="s">
        <v>30</v>
      </c>
      <c r="G55" s="32"/>
      <c r="H55" s="32"/>
      <c r="I55" s="32" t="s">
        <v>21</v>
      </c>
      <c r="J55" s="32" t="s">
        <v>22</v>
      </c>
      <c r="K55" s="38" t="s">
        <v>86</v>
      </c>
      <c r="L55" s="33">
        <v>77769000</v>
      </c>
      <c r="M55" s="33">
        <v>0</v>
      </c>
      <c r="N55" s="33">
        <v>67768572</v>
      </c>
      <c r="O55" s="33">
        <v>10000428</v>
      </c>
      <c r="P55" s="33">
        <v>54899821</v>
      </c>
      <c r="Q55" s="34">
        <f t="shared" si="2"/>
        <v>0.70593451118054751</v>
      </c>
      <c r="R55" s="33">
        <v>54899821</v>
      </c>
      <c r="S55" s="34">
        <f t="shared" si="3"/>
        <v>0.70593451118054751</v>
      </c>
      <c r="T55" s="33">
        <v>54899821</v>
      </c>
      <c r="U55" s="34">
        <f t="shared" si="4"/>
        <v>0.70593451118054751</v>
      </c>
    </row>
    <row r="56" spans="1:21" s="14" customFormat="1" ht="15.75" x14ac:dyDescent="0.25">
      <c r="A56" s="32" t="s">
        <v>19</v>
      </c>
      <c r="B56" s="32" t="s">
        <v>26</v>
      </c>
      <c r="C56" s="32" t="s">
        <v>22</v>
      </c>
      <c r="D56" s="32"/>
      <c r="E56" s="32"/>
      <c r="F56" s="32"/>
      <c r="G56" s="32"/>
      <c r="H56" s="32"/>
      <c r="I56" s="32"/>
      <c r="J56" s="32"/>
      <c r="K56" s="38" t="s">
        <v>36</v>
      </c>
      <c r="L56" s="33">
        <v>5974987935</v>
      </c>
      <c r="M56" s="33">
        <v>0</v>
      </c>
      <c r="N56" s="33">
        <v>5429987935</v>
      </c>
      <c r="O56" s="33">
        <v>545000000</v>
      </c>
      <c r="P56" s="33">
        <v>5427903533</v>
      </c>
      <c r="Q56" s="34">
        <f t="shared" si="2"/>
        <v>0.90843757210030252</v>
      </c>
      <c r="R56" s="33">
        <v>5427903533</v>
      </c>
      <c r="S56" s="34">
        <f t="shared" si="3"/>
        <v>0.90843757210030252</v>
      </c>
      <c r="T56" s="33">
        <v>1243749633</v>
      </c>
      <c r="U56" s="34">
        <f t="shared" si="4"/>
        <v>0.20815935471842922</v>
      </c>
    </row>
    <row r="57" spans="1:21" s="14" customFormat="1" ht="15.75" x14ac:dyDescent="0.25">
      <c r="A57" s="32" t="s">
        <v>19</v>
      </c>
      <c r="B57" s="32" t="s">
        <v>26</v>
      </c>
      <c r="C57" s="32" t="s">
        <v>22</v>
      </c>
      <c r="D57" s="32" t="s">
        <v>20</v>
      </c>
      <c r="E57" s="32" t="s">
        <v>44</v>
      </c>
      <c r="F57" s="32"/>
      <c r="G57" s="32"/>
      <c r="H57" s="32"/>
      <c r="I57" s="32" t="s">
        <v>21</v>
      </c>
      <c r="J57" s="32" t="s">
        <v>22</v>
      </c>
      <c r="K57" s="38" t="s">
        <v>91</v>
      </c>
      <c r="L57" s="33">
        <v>1486429650</v>
      </c>
      <c r="M57" s="33">
        <v>0</v>
      </c>
      <c r="N57" s="33">
        <v>951506985</v>
      </c>
      <c r="O57" s="33">
        <v>534922665</v>
      </c>
      <c r="P57" s="33">
        <v>949422583</v>
      </c>
      <c r="Q57" s="34">
        <f t="shared" si="2"/>
        <v>0.63872688694012525</v>
      </c>
      <c r="R57" s="33">
        <v>949422583</v>
      </c>
      <c r="S57" s="34">
        <f t="shared" si="3"/>
        <v>0.63872688694012525</v>
      </c>
      <c r="T57" s="33">
        <v>949422583</v>
      </c>
      <c r="U57" s="34">
        <f t="shared" si="4"/>
        <v>0.63872688694012525</v>
      </c>
    </row>
    <row r="58" spans="1:21" s="14" customFormat="1" ht="15.75" x14ac:dyDescent="0.25">
      <c r="A58" s="32" t="s">
        <v>19</v>
      </c>
      <c r="B58" s="32" t="s">
        <v>26</v>
      </c>
      <c r="C58" s="32" t="s">
        <v>22</v>
      </c>
      <c r="D58" s="32" t="s">
        <v>20</v>
      </c>
      <c r="E58" s="32" t="s">
        <v>30</v>
      </c>
      <c r="F58" s="32"/>
      <c r="G58" s="32"/>
      <c r="H58" s="32"/>
      <c r="I58" s="32" t="s">
        <v>21</v>
      </c>
      <c r="J58" s="32" t="s">
        <v>22</v>
      </c>
      <c r="K58" s="38" t="s">
        <v>90</v>
      </c>
      <c r="L58" s="33">
        <v>9000000</v>
      </c>
      <c r="M58" s="33">
        <v>0</v>
      </c>
      <c r="N58" s="33">
        <v>8877932</v>
      </c>
      <c r="O58" s="33">
        <v>122068</v>
      </c>
      <c r="P58" s="33">
        <v>8877932</v>
      </c>
      <c r="Q58" s="34">
        <f t="shared" si="2"/>
        <v>0.98643688888888892</v>
      </c>
      <c r="R58" s="33">
        <v>8877932</v>
      </c>
      <c r="S58" s="34">
        <f t="shared" si="3"/>
        <v>0.98643688888888892</v>
      </c>
      <c r="T58" s="33">
        <v>8877932</v>
      </c>
      <c r="U58" s="34">
        <f t="shared" si="4"/>
        <v>0.98643688888888892</v>
      </c>
    </row>
    <row r="59" spans="1:21" s="14" customFormat="1" ht="15.75" x14ac:dyDescent="0.25">
      <c r="A59" s="32" t="s">
        <v>19</v>
      </c>
      <c r="B59" s="32" t="s">
        <v>26</v>
      </c>
      <c r="C59" s="32" t="s">
        <v>22</v>
      </c>
      <c r="D59" s="32" t="s">
        <v>20</v>
      </c>
      <c r="E59" s="32" t="s">
        <v>56</v>
      </c>
      <c r="F59" s="32"/>
      <c r="G59" s="32"/>
      <c r="H59" s="32"/>
      <c r="I59" s="32" t="s">
        <v>21</v>
      </c>
      <c r="J59" s="32" t="s">
        <v>22</v>
      </c>
      <c r="K59" s="38" t="s">
        <v>89</v>
      </c>
      <c r="L59" s="33">
        <v>4345863916</v>
      </c>
      <c r="M59" s="33">
        <v>0</v>
      </c>
      <c r="N59" s="33">
        <v>4335908649</v>
      </c>
      <c r="O59" s="33">
        <v>9955267</v>
      </c>
      <c r="P59" s="33">
        <v>4335908649</v>
      </c>
      <c r="Q59" s="34">
        <f t="shared" si="2"/>
        <v>0.99770925477823913</v>
      </c>
      <c r="R59" s="33">
        <v>4335908649</v>
      </c>
      <c r="S59" s="34">
        <f t="shared" si="3"/>
        <v>0.99770925477823913</v>
      </c>
      <c r="T59" s="33">
        <v>151754749</v>
      </c>
      <c r="U59" s="34">
        <f t="shared" si="4"/>
        <v>3.491935134951888E-2</v>
      </c>
    </row>
    <row r="60" spans="1:21" ht="63" x14ac:dyDescent="0.25">
      <c r="A60" s="30" t="s">
        <v>19</v>
      </c>
      <c r="B60" s="30" t="s">
        <v>26</v>
      </c>
      <c r="C60" s="30" t="s">
        <v>22</v>
      </c>
      <c r="D60" s="30" t="s">
        <v>24</v>
      </c>
      <c r="E60" s="30" t="s">
        <v>44</v>
      </c>
      <c r="F60" s="30"/>
      <c r="G60" s="30"/>
      <c r="H60" s="30"/>
      <c r="I60" s="30" t="s">
        <v>21</v>
      </c>
      <c r="J60" s="30" t="s">
        <v>22</v>
      </c>
      <c r="K60" s="37" t="s">
        <v>88</v>
      </c>
      <c r="L60" s="31">
        <v>133694369</v>
      </c>
      <c r="M60" s="31">
        <v>0</v>
      </c>
      <c r="N60" s="31">
        <v>133694369</v>
      </c>
      <c r="O60" s="31">
        <v>0</v>
      </c>
      <c r="P60" s="31">
        <v>133694369</v>
      </c>
      <c r="Q60" s="29">
        <f t="shared" si="2"/>
        <v>1</v>
      </c>
      <c r="R60" s="31">
        <v>133694369</v>
      </c>
      <c r="S60" s="29">
        <f t="shared" si="3"/>
        <v>1</v>
      </c>
      <c r="T60" s="31">
        <v>133694369</v>
      </c>
      <c r="U60" s="29">
        <f t="shared" si="4"/>
        <v>1</v>
      </c>
    </row>
    <row r="61" spans="1:21" s="7" customFormat="1" ht="31.5" x14ac:dyDescent="0.25">
      <c r="A61" s="2" t="s">
        <v>19</v>
      </c>
      <c r="B61" s="2" t="s">
        <v>37</v>
      </c>
      <c r="C61" s="2"/>
      <c r="D61" s="2"/>
      <c r="E61" s="2"/>
      <c r="F61" s="2"/>
      <c r="G61" s="2"/>
      <c r="H61" s="2"/>
      <c r="I61" s="2"/>
      <c r="J61" s="2"/>
      <c r="K61" s="35" t="s">
        <v>98</v>
      </c>
      <c r="L61" s="3">
        <f>+L62</f>
        <v>431688000</v>
      </c>
      <c r="M61" s="3">
        <f t="shared" ref="M61:T61" si="6">+M62</f>
        <v>0</v>
      </c>
      <c r="N61" s="3">
        <f t="shared" si="6"/>
        <v>0</v>
      </c>
      <c r="O61" s="3">
        <f>+O62</f>
        <v>431688000</v>
      </c>
      <c r="P61" s="8">
        <f t="shared" si="6"/>
        <v>0</v>
      </c>
      <c r="Q61" s="4">
        <f t="shared" si="2"/>
        <v>0</v>
      </c>
      <c r="R61" s="8">
        <f t="shared" si="6"/>
        <v>0</v>
      </c>
      <c r="S61" s="4">
        <f t="shared" si="3"/>
        <v>0</v>
      </c>
      <c r="T61" s="8">
        <f t="shared" si="6"/>
        <v>0</v>
      </c>
      <c r="U61" s="4">
        <f t="shared" si="4"/>
        <v>0</v>
      </c>
    </row>
    <row r="62" spans="1:21" s="6" customFormat="1" ht="15.75" x14ac:dyDescent="0.25">
      <c r="A62" s="27" t="s">
        <v>19</v>
      </c>
      <c r="B62" s="27" t="s">
        <v>37</v>
      </c>
      <c r="C62" s="27" t="s">
        <v>29</v>
      </c>
      <c r="D62" s="27" t="s">
        <v>20</v>
      </c>
      <c r="E62" s="27"/>
      <c r="F62" s="27"/>
      <c r="G62" s="27"/>
      <c r="H62" s="27"/>
      <c r="I62" s="27" t="s">
        <v>21</v>
      </c>
      <c r="J62" s="27" t="s">
        <v>38</v>
      </c>
      <c r="K62" s="36" t="s">
        <v>39</v>
      </c>
      <c r="L62" s="28">
        <v>431688000</v>
      </c>
      <c r="M62" s="28">
        <v>0</v>
      </c>
      <c r="N62" s="28">
        <v>0</v>
      </c>
      <c r="O62" s="28">
        <v>431688000</v>
      </c>
      <c r="P62" s="28">
        <v>0</v>
      </c>
      <c r="Q62" s="29">
        <f t="shared" si="2"/>
        <v>0</v>
      </c>
      <c r="R62" s="28">
        <v>0</v>
      </c>
      <c r="S62" s="29">
        <f t="shared" si="3"/>
        <v>0</v>
      </c>
      <c r="T62" s="28">
        <v>0</v>
      </c>
      <c r="U62" s="29">
        <f t="shared" si="4"/>
        <v>0</v>
      </c>
    </row>
    <row r="63" spans="1:21" x14ac:dyDescent="0.25">
      <c r="A63" s="18" t="s">
        <v>104</v>
      </c>
    </row>
  </sheetData>
  <autoFilter ref="A7:U62" xr:uid="{00000000-0001-0000-0000-000000000000}"/>
  <mergeCells count="5">
    <mergeCell ref="A1:U1"/>
    <mergeCell ref="A2:U2"/>
    <mergeCell ref="A3:U3"/>
    <mergeCell ref="A4:U4"/>
    <mergeCell ref="A5:U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Andres Hernandez Betancourt</dc:creator>
  <cp:lastModifiedBy>Ricardo Andres Hernandez Betancourt</cp:lastModifiedBy>
  <dcterms:created xsi:type="dcterms:W3CDTF">2026-10-01T17:00:36Z</dcterms:created>
  <dcterms:modified xsi:type="dcterms:W3CDTF">2026-10-07T21:18:22Z</dcterms:modified>
</cp:coreProperties>
</file>