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tic-my.sharepoint.com/personal/rhernandez_mintic_gov_co/Documents/PRESUPUESTO/PRESUPUESTO 2026/Informes Mensuales Publicación/07 INFORMES PUBLICACIÓN JULIO 2026/"/>
    </mc:Choice>
  </mc:AlternateContent>
  <xr:revisionPtr revIDLastSave="397" documentId="8_{7074C29F-5B2B-438E-86E1-BEE5E1F783F8}" xr6:coauthVersionLast="47" xr6:coauthVersionMax="47" xr10:uidLastSave="{A428B24E-5347-42B3-B07B-952B2C50711B}"/>
  <bookViews>
    <workbookView xWindow="2037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REP_EPG034_EjecucionPresupuesta!$A$7:$U$177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1" l="1"/>
  <c r="U11" i="1"/>
  <c r="U13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6" i="1"/>
  <c r="U57" i="1"/>
  <c r="U58" i="1"/>
  <c r="U59" i="1"/>
  <c r="U62" i="1"/>
  <c r="U63" i="1"/>
  <c r="U64" i="1"/>
  <c r="U66" i="1"/>
  <c r="U67" i="1"/>
  <c r="U68" i="1"/>
  <c r="U69" i="1"/>
  <c r="U70" i="1"/>
  <c r="U72" i="1"/>
  <c r="U73" i="1"/>
  <c r="U74" i="1"/>
  <c r="U75" i="1"/>
  <c r="U76" i="1"/>
  <c r="U77" i="1"/>
  <c r="U79" i="1"/>
  <c r="U80" i="1"/>
  <c r="U81" i="1"/>
  <c r="U83" i="1"/>
  <c r="U84" i="1"/>
  <c r="U85" i="1"/>
  <c r="U86" i="1"/>
  <c r="U88" i="1"/>
  <c r="U89" i="1"/>
  <c r="U90" i="1"/>
  <c r="U92" i="1"/>
  <c r="U93" i="1"/>
  <c r="U94" i="1"/>
  <c r="U95" i="1"/>
  <c r="U96" i="1"/>
  <c r="U97" i="1"/>
  <c r="U98" i="1"/>
  <c r="U99" i="1"/>
  <c r="U100" i="1"/>
  <c r="U102" i="1"/>
  <c r="U103" i="1"/>
  <c r="U104" i="1"/>
  <c r="U105" i="1"/>
  <c r="U107" i="1"/>
  <c r="U108" i="1"/>
  <c r="U109" i="1"/>
  <c r="U110" i="1"/>
  <c r="U112" i="1"/>
  <c r="U113" i="1"/>
  <c r="U114" i="1"/>
  <c r="U115" i="1"/>
  <c r="U116" i="1"/>
  <c r="U118" i="1"/>
  <c r="U119" i="1"/>
  <c r="U121" i="1"/>
  <c r="U122" i="1"/>
  <c r="U123" i="1"/>
  <c r="U124" i="1"/>
  <c r="U125" i="1"/>
  <c r="U126" i="1"/>
  <c r="U129" i="1"/>
  <c r="U131" i="1"/>
  <c r="U132" i="1"/>
  <c r="U133" i="1"/>
  <c r="U134" i="1"/>
  <c r="U135" i="1"/>
  <c r="U136" i="1"/>
  <c r="U138" i="1"/>
  <c r="U139" i="1"/>
  <c r="U140" i="1"/>
  <c r="U142" i="1"/>
  <c r="U143" i="1"/>
  <c r="U145" i="1"/>
  <c r="U146" i="1"/>
  <c r="U147" i="1"/>
  <c r="U148" i="1"/>
  <c r="U149" i="1"/>
  <c r="U151" i="1"/>
  <c r="U152" i="1"/>
  <c r="U153" i="1"/>
  <c r="U154" i="1"/>
  <c r="U155" i="1"/>
  <c r="U157" i="1"/>
  <c r="U158" i="1"/>
  <c r="U159" i="1"/>
  <c r="U160" i="1"/>
  <c r="U162" i="1"/>
  <c r="U163" i="1"/>
  <c r="U164" i="1"/>
  <c r="U165" i="1"/>
  <c r="U167" i="1"/>
  <c r="U168" i="1"/>
  <c r="U169" i="1"/>
  <c r="U171" i="1"/>
  <c r="U172" i="1"/>
  <c r="U173" i="1"/>
  <c r="U174" i="1"/>
  <c r="U176" i="1"/>
  <c r="U177" i="1"/>
  <c r="S10" i="1"/>
  <c r="S11" i="1"/>
  <c r="S13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6" i="1"/>
  <c r="S57" i="1"/>
  <c r="S58" i="1"/>
  <c r="S59" i="1"/>
  <c r="S62" i="1"/>
  <c r="S63" i="1"/>
  <c r="S64" i="1"/>
  <c r="S66" i="1"/>
  <c r="S67" i="1"/>
  <c r="S68" i="1"/>
  <c r="S69" i="1"/>
  <c r="S70" i="1"/>
  <c r="S72" i="1"/>
  <c r="S73" i="1"/>
  <c r="S74" i="1"/>
  <c r="S75" i="1"/>
  <c r="S76" i="1"/>
  <c r="S77" i="1"/>
  <c r="S79" i="1"/>
  <c r="S80" i="1"/>
  <c r="S81" i="1"/>
  <c r="S83" i="1"/>
  <c r="S84" i="1"/>
  <c r="S85" i="1"/>
  <c r="S86" i="1"/>
  <c r="S88" i="1"/>
  <c r="S89" i="1"/>
  <c r="S90" i="1"/>
  <c r="S92" i="1"/>
  <c r="S93" i="1"/>
  <c r="S94" i="1"/>
  <c r="S95" i="1"/>
  <c r="S96" i="1"/>
  <c r="S97" i="1"/>
  <c r="S98" i="1"/>
  <c r="S99" i="1"/>
  <c r="S100" i="1"/>
  <c r="S102" i="1"/>
  <c r="S103" i="1"/>
  <c r="S104" i="1"/>
  <c r="S105" i="1"/>
  <c r="S107" i="1"/>
  <c r="S108" i="1"/>
  <c r="S109" i="1"/>
  <c r="S110" i="1"/>
  <c r="S112" i="1"/>
  <c r="S113" i="1"/>
  <c r="S114" i="1"/>
  <c r="S115" i="1"/>
  <c r="S116" i="1"/>
  <c r="S118" i="1"/>
  <c r="S119" i="1"/>
  <c r="S121" i="1"/>
  <c r="S122" i="1"/>
  <c r="S123" i="1"/>
  <c r="S124" i="1"/>
  <c r="S125" i="1"/>
  <c r="S126" i="1"/>
  <c r="S129" i="1"/>
  <c r="S131" i="1"/>
  <c r="S132" i="1"/>
  <c r="S133" i="1"/>
  <c r="S134" i="1"/>
  <c r="S135" i="1"/>
  <c r="S136" i="1"/>
  <c r="S138" i="1"/>
  <c r="S139" i="1"/>
  <c r="S140" i="1"/>
  <c r="S142" i="1"/>
  <c r="S143" i="1"/>
  <c r="S145" i="1"/>
  <c r="S146" i="1"/>
  <c r="S147" i="1"/>
  <c r="S148" i="1"/>
  <c r="S149" i="1"/>
  <c r="S151" i="1"/>
  <c r="S152" i="1"/>
  <c r="S153" i="1"/>
  <c r="S154" i="1"/>
  <c r="S155" i="1"/>
  <c r="S157" i="1"/>
  <c r="S158" i="1"/>
  <c r="S159" i="1"/>
  <c r="S160" i="1"/>
  <c r="S162" i="1"/>
  <c r="S163" i="1"/>
  <c r="S164" i="1"/>
  <c r="S165" i="1"/>
  <c r="S167" i="1"/>
  <c r="S168" i="1"/>
  <c r="S169" i="1"/>
  <c r="S171" i="1"/>
  <c r="S172" i="1"/>
  <c r="S173" i="1"/>
  <c r="S174" i="1"/>
  <c r="S176" i="1"/>
  <c r="S177" i="1"/>
  <c r="Q10" i="1"/>
  <c r="Q11" i="1"/>
  <c r="Q13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6" i="1"/>
  <c r="Q57" i="1"/>
  <c r="Q58" i="1"/>
  <c r="Q59" i="1"/>
  <c r="Q62" i="1"/>
  <c r="Q63" i="1"/>
  <c r="Q64" i="1"/>
  <c r="Q66" i="1"/>
  <c r="Q67" i="1"/>
  <c r="Q68" i="1"/>
  <c r="Q69" i="1"/>
  <c r="Q70" i="1"/>
  <c r="Q72" i="1"/>
  <c r="Q73" i="1"/>
  <c r="Q74" i="1"/>
  <c r="Q75" i="1"/>
  <c r="Q76" i="1"/>
  <c r="Q77" i="1"/>
  <c r="Q79" i="1"/>
  <c r="Q80" i="1"/>
  <c r="Q81" i="1"/>
  <c r="Q83" i="1"/>
  <c r="Q84" i="1"/>
  <c r="Q85" i="1"/>
  <c r="Q86" i="1"/>
  <c r="Q88" i="1"/>
  <c r="Q89" i="1"/>
  <c r="Q90" i="1"/>
  <c r="Q92" i="1"/>
  <c r="Q93" i="1"/>
  <c r="Q94" i="1"/>
  <c r="Q95" i="1"/>
  <c r="Q96" i="1"/>
  <c r="Q97" i="1"/>
  <c r="Q98" i="1"/>
  <c r="Q99" i="1"/>
  <c r="Q100" i="1"/>
  <c r="Q102" i="1"/>
  <c r="Q103" i="1"/>
  <c r="Q104" i="1"/>
  <c r="Q105" i="1"/>
  <c r="Q107" i="1"/>
  <c r="Q108" i="1"/>
  <c r="Q109" i="1"/>
  <c r="Q110" i="1"/>
  <c r="Q112" i="1"/>
  <c r="Q113" i="1"/>
  <c r="Q114" i="1"/>
  <c r="Q115" i="1"/>
  <c r="Q116" i="1"/>
  <c r="Q118" i="1"/>
  <c r="Q119" i="1"/>
  <c r="Q121" i="1"/>
  <c r="Q122" i="1"/>
  <c r="Q123" i="1"/>
  <c r="Q124" i="1"/>
  <c r="Q125" i="1"/>
  <c r="Q126" i="1"/>
  <c r="Q129" i="1"/>
  <c r="Q131" i="1"/>
  <c r="Q132" i="1"/>
  <c r="Q133" i="1"/>
  <c r="Q134" i="1"/>
  <c r="Q135" i="1"/>
  <c r="Q136" i="1"/>
  <c r="Q138" i="1"/>
  <c r="Q139" i="1"/>
  <c r="Q140" i="1"/>
  <c r="Q142" i="1"/>
  <c r="Q143" i="1"/>
  <c r="Q145" i="1"/>
  <c r="Q146" i="1"/>
  <c r="Q147" i="1"/>
  <c r="Q148" i="1"/>
  <c r="Q149" i="1"/>
  <c r="Q151" i="1"/>
  <c r="Q152" i="1"/>
  <c r="Q153" i="1"/>
  <c r="Q154" i="1"/>
  <c r="Q155" i="1"/>
  <c r="Q157" i="1"/>
  <c r="Q158" i="1"/>
  <c r="Q159" i="1"/>
  <c r="Q160" i="1"/>
  <c r="Q162" i="1"/>
  <c r="Q163" i="1"/>
  <c r="Q164" i="1"/>
  <c r="Q165" i="1"/>
  <c r="Q167" i="1"/>
  <c r="Q168" i="1"/>
  <c r="Q169" i="1"/>
  <c r="Q171" i="1"/>
  <c r="Q172" i="1"/>
  <c r="Q173" i="1"/>
  <c r="Q174" i="1"/>
  <c r="Q176" i="1"/>
  <c r="Q177" i="1"/>
  <c r="M38" i="1"/>
  <c r="N38" i="1"/>
  <c r="O38" i="1"/>
  <c r="P38" i="1"/>
  <c r="R38" i="1"/>
  <c r="T38" i="1"/>
  <c r="T175" i="1"/>
  <c r="R175" i="1"/>
  <c r="P175" i="1"/>
  <c r="O175" i="1"/>
  <c r="N175" i="1"/>
  <c r="M175" i="1"/>
  <c r="L175" i="1"/>
  <c r="T170" i="1"/>
  <c r="R170" i="1"/>
  <c r="P170" i="1"/>
  <c r="O170" i="1"/>
  <c r="N170" i="1"/>
  <c r="M170" i="1"/>
  <c r="L170" i="1"/>
  <c r="T166" i="1"/>
  <c r="R166" i="1"/>
  <c r="S166" i="1" s="1"/>
  <c r="P166" i="1"/>
  <c r="O166" i="1"/>
  <c r="N166" i="1"/>
  <c r="M166" i="1"/>
  <c r="L166" i="1"/>
  <c r="L161" i="1"/>
  <c r="T161" i="1"/>
  <c r="R161" i="1"/>
  <c r="P161" i="1"/>
  <c r="Q161" i="1" s="1"/>
  <c r="O161" i="1"/>
  <c r="N161" i="1"/>
  <c r="M161" i="1"/>
  <c r="L156" i="1"/>
  <c r="T156" i="1"/>
  <c r="R156" i="1"/>
  <c r="P156" i="1"/>
  <c r="O156" i="1"/>
  <c r="N156" i="1"/>
  <c r="M156" i="1"/>
  <c r="L150" i="1"/>
  <c r="T150" i="1"/>
  <c r="U150" i="1" s="1"/>
  <c r="R150" i="1"/>
  <c r="S150" i="1" s="1"/>
  <c r="P150" i="1"/>
  <c r="Q150" i="1" s="1"/>
  <c r="O150" i="1"/>
  <c r="N150" i="1"/>
  <c r="M150" i="1"/>
  <c r="T144" i="1"/>
  <c r="R144" i="1"/>
  <c r="P144" i="1"/>
  <c r="O144" i="1"/>
  <c r="N144" i="1"/>
  <c r="M144" i="1"/>
  <c r="L144" i="1"/>
  <c r="L141" i="1"/>
  <c r="T141" i="1"/>
  <c r="U141" i="1" s="1"/>
  <c r="R141" i="1"/>
  <c r="S141" i="1" s="1"/>
  <c r="P141" i="1"/>
  <c r="Q141" i="1" s="1"/>
  <c r="O141" i="1"/>
  <c r="N141" i="1"/>
  <c r="M141" i="1"/>
  <c r="L137" i="1"/>
  <c r="T137" i="1"/>
  <c r="R137" i="1"/>
  <c r="P137" i="1"/>
  <c r="O137" i="1"/>
  <c r="N137" i="1"/>
  <c r="M137" i="1"/>
  <c r="L130" i="1"/>
  <c r="T130" i="1"/>
  <c r="R130" i="1"/>
  <c r="P130" i="1"/>
  <c r="O130" i="1"/>
  <c r="N130" i="1"/>
  <c r="M130" i="1"/>
  <c r="T120" i="1"/>
  <c r="R120" i="1"/>
  <c r="P120" i="1"/>
  <c r="O120" i="1"/>
  <c r="N120" i="1"/>
  <c r="M120" i="1"/>
  <c r="L120" i="1"/>
  <c r="L117" i="1"/>
  <c r="T117" i="1"/>
  <c r="R117" i="1"/>
  <c r="P117" i="1"/>
  <c r="Q117" i="1" s="1"/>
  <c r="O117" i="1"/>
  <c r="N117" i="1"/>
  <c r="M117" i="1"/>
  <c r="L111" i="1"/>
  <c r="T111" i="1"/>
  <c r="R111" i="1"/>
  <c r="P111" i="1"/>
  <c r="O111" i="1"/>
  <c r="N111" i="1"/>
  <c r="M111" i="1"/>
  <c r="L106" i="1"/>
  <c r="Q106" i="1" s="1"/>
  <c r="T106" i="1"/>
  <c r="R106" i="1"/>
  <c r="P106" i="1"/>
  <c r="O106" i="1"/>
  <c r="N106" i="1"/>
  <c r="M106" i="1"/>
  <c r="L91" i="1"/>
  <c r="T91" i="1"/>
  <c r="U91" i="1" s="1"/>
  <c r="R91" i="1"/>
  <c r="S91" i="1" s="1"/>
  <c r="P91" i="1"/>
  <c r="Q91" i="1" s="1"/>
  <c r="O91" i="1"/>
  <c r="N91" i="1"/>
  <c r="M91" i="1"/>
  <c r="L87" i="1"/>
  <c r="T87" i="1"/>
  <c r="R87" i="1"/>
  <c r="P87" i="1"/>
  <c r="O87" i="1"/>
  <c r="N87" i="1"/>
  <c r="M87" i="1"/>
  <c r="T82" i="1"/>
  <c r="R82" i="1"/>
  <c r="S82" i="1" s="1"/>
  <c r="P82" i="1"/>
  <c r="O82" i="1"/>
  <c r="N82" i="1"/>
  <c r="M82" i="1"/>
  <c r="L82" i="1"/>
  <c r="T78" i="1"/>
  <c r="R78" i="1"/>
  <c r="P78" i="1"/>
  <c r="O78" i="1"/>
  <c r="N78" i="1"/>
  <c r="M78" i="1"/>
  <c r="L78" i="1"/>
  <c r="L71" i="1"/>
  <c r="T71" i="1"/>
  <c r="R71" i="1"/>
  <c r="P71" i="1"/>
  <c r="O71" i="1"/>
  <c r="N71" i="1"/>
  <c r="M71" i="1"/>
  <c r="T65" i="1"/>
  <c r="R65" i="1"/>
  <c r="P65" i="1"/>
  <c r="O65" i="1"/>
  <c r="N65" i="1"/>
  <c r="M65" i="1"/>
  <c r="L65" i="1"/>
  <c r="Q82" i="1" l="1"/>
  <c r="U117" i="1"/>
  <c r="S111" i="1"/>
  <c r="U111" i="1"/>
  <c r="U82" i="1"/>
  <c r="Q87" i="1"/>
  <c r="Q137" i="1"/>
  <c r="U137" i="1"/>
  <c r="U130" i="1"/>
  <c r="Q175" i="1"/>
  <c r="S175" i="1"/>
  <c r="Q120" i="1"/>
  <c r="S78" i="1"/>
  <c r="Q71" i="1"/>
  <c r="S106" i="1"/>
  <c r="U106" i="1"/>
  <c r="S130" i="1"/>
  <c r="S117" i="1"/>
  <c r="Q111" i="1"/>
  <c r="S87" i="1"/>
  <c r="S120" i="1"/>
  <c r="S161" i="1"/>
  <c r="U87" i="1"/>
  <c r="U120" i="1"/>
  <c r="S137" i="1"/>
  <c r="U161" i="1"/>
  <c r="Q170" i="1"/>
  <c r="S71" i="1"/>
  <c r="Q144" i="1"/>
  <c r="U166" i="1"/>
  <c r="S170" i="1"/>
  <c r="S65" i="1"/>
  <c r="U71" i="1"/>
  <c r="S144" i="1"/>
  <c r="Q156" i="1"/>
  <c r="U170" i="1"/>
  <c r="Q130" i="1"/>
  <c r="U144" i="1"/>
  <c r="S156" i="1"/>
  <c r="U175" i="1"/>
  <c r="U78" i="1"/>
  <c r="U156" i="1"/>
  <c r="Q78" i="1"/>
  <c r="U65" i="1"/>
  <c r="Q166" i="1"/>
  <c r="Q65" i="1"/>
  <c r="T61" i="1"/>
  <c r="R61" i="1"/>
  <c r="P61" i="1"/>
  <c r="O61" i="1"/>
  <c r="O60" i="1" s="1"/>
  <c r="N61" i="1"/>
  <c r="N60" i="1" s="1"/>
  <c r="M61" i="1"/>
  <c r="M60" i="1" s="1"/>
  <c r="L61" i="1"/>
  <c r="L60" i="1" s="1"/>
  <c r="T55" i="1"/>
  <c r="R55" i="1"/>
  <c r="P55" i="1"/>
  <c r="O55" i="1"/>
  <c r="O9" i="1" s="1"/>
  <c r="N55" i="1"/>
  <c r="N9" i="1" s="1"/>
  <c r="M55" i="1"/>
  <c r="M9" i="1" s="1"/>
  <c r="L55" i="1"/>
  <c r="L38" i="1"/>
  <c r="U38" i="1" s="1"/>
  <c r="N8" i="1" l="1"/>
  <c r="Q38" i="1"/>
  <c r="O8" i="1"/>
  <c r="S38" i="1"/>
  <c r="Q55" i="1"/>
  <c r="S55" i="1"/>
  <c r="U55" i="1"/>
  <c r="P9" i="1"/>
  <c r="R9" i="1"/>
  <c r="T9" i="1"/>
  <c r="L9" i="1"/>
  <c r="L8" i="1" s="1"/>
  <c r="P60" i="1"/>
  <c r="Q60" i="1" s="1"/>
  <c r="Q61" i="1"/>
  <c r="S61" i="1"/>
  <c r="R60" i="1"/>
  <c r="S60" i="1" s="1"/>
  <c r="M8" i="1"/>
  <c r="U61" i="1"/>
  <c r="T60" i="1"/>
  <c r="U60" i="1" s="1"/>
  <c r="U9" i="1" l="1"/>
  <c r="T8" i="1"/>
  <c r="R8" i="1"/>
  <c r="S9" i="1"/>
  <c r="Q9" i="1"/>
  <c r="P8" i="1"/>
  <c r="Q8" i="1" l="1"/>
  <c r="S8" i="1"/>
  <c r="U8" i="1"/>
</calcChain>
</file>

<file path=xl/sharedStrings.xml><?xml version="1.0" encoding="utf-8"?>
<sst xmlns="http://schemas.openxmlformats.org/spreadsheetml/2006/main" count="1438" uniqueCount="263">
  <si>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</si>
  <si>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</si>
  <si>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</si>
  <si>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</si>
  <si>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</si>
  <si>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</si>
  <si>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</si>
  <si>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</si>
  <si>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</si>
  <si>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</si>
  <si>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</si>
  <si>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DESCRIPCION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</si>
  <si>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</si>
  <si>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</si>
  <si>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</si>
  <si>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</si>
  <si>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</si>
  <si>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</si>
  <si>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</si>
  <si>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</si>
  <si>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02</t>
  </si>
  <si>
    <t>Propios</t>
  </si>
  <si>
    <t>20</t>
  </si>
  <si>
    <t>ADQUISICIÓN DE BIENES  Y SERVICIOS</t>
  </si>
  <si>
    <t>03</t>
  </si>
  <si>
    <t>A ORGANIZACIONES INTERNACIONALES</t>
  </si>
  <si>
    <t>01</t>
  </si>
  <si>
    <t>004</t>
  </si>
  <si>
    <t>A LA COMISIÓN DE REGULACIÓN DE COMUNICACIONES (CRC). ARTÍCULO 20 LEY 1978 DE 2019</t>
  </si>
  <si>
    <t>011</t>
  </si>
  <si>
    <t>TRANSFERIR A LA AGENCIA NACIONAL DEL ESPECTRO ARTICULO 31 LEY 1341 DE 2009 Y ARTICULO 6O. DEL DECRETO 4169 DE 2011</t>
  </si>
  <si>
    <t>012</t>
  </si>
  <si>
    <t>TRANSFERIR A LA SUPERINTENDENCIA DE INDUSTRIA Y COMERCIO DECRETOS 1130 Y 1620 DE 1999 Y 2003.  LEYES 1341 Y 1369 DE 2009</t>
  </si>
  <si>
    <t>088</t>
  </si>
  <si>
    <t>COMPUTADORES PARA EDUCAR - CPE (ART. 39 LEY  1341 DE 2009)</t>
  </si>
  <si>
    <t>999</t>
  </si>
  <si>
    <t>OTRAS TRANSFERENCIAS - DISTRIBUCIÓN PREVIO CONCEPTO DGPPN</t>
  </si>
  <si>
    <t>04</t>
  </si>
  <si>
    <t>029</t>
  </si>
  <si>
    <t>PLANES COMPLEMENTARIOS DE SALUD (NO DE PENSIONES).</t>
  </si>
  <si>
    <t>10</t>
  </si>
  <si>
    <t>SENTENCIAS Y CONCILIACIONES</t>
  </si>
  <si>
    <t>11</t>
  </si>
  <si>
    <t>07</t>
  </si>
  <si>
    <t>001</t>
  </si>
  <si>
    <t>TRANSFERIR AL OPERADOR OFICIAL DE LOS SERVICIOS DE FRANQUICIA POSTAL Y TELEGRÁFICA</t>
  </si>
  <si>
    <t>002</t>
  </si>
  <si>
    <t xml:space="preserve">TRANSFERENCIA  PARA FINANCIAMIENTO DEL SERVICIO POSTAL UNIVERSAL </t>
  </si>
  <si>
    <t>003</t>
  </si>
  <si>
    <t>A RADIO TELEVISIÓN NACIONAL DE COLOMBIA (RTVC). ARTICULO 45 LEY 1978 DE 2019</t>
  </si>
  <si>
    <t>08</t>
  </si>
  <si>
    <t>IMPUESTOS</t>
  </si>
  <si>
    <t>CUOTA DE FISCALIZACIÓN Y AUDITAJE</t>
  </si>
  <si>
    <t>C</t>
  </si>
  <si>
    <t>2301</t>
  </si>
  <si>
    <t>0400</t>
  </si>
  <si>
    <t>20204A</t>
  </si>
  <si>
    <t>2. SEGURIDAD HUMANA Y JUSTICIA SOCIAL / A. ESTRATEGIA DE CONECTIVIDAD DIGITAL</t>
  </si>
  <si>
    <t>27</t>
  </si>
  <si>
    <t>29</t>
  </si>
  <si>
    <t>Nación</t>
  </si>
  <si>
    <t>21</t>
  </si>
  <si>
    <t>30</t>
  </si>
  <si>
    <t>31</t>
  </si>
  <si>
    <t>32</t>
  </si>
  <si>
    <t>34</t>
  </si>
  <si>
    <t>2302</t>
  </si>
  <si>
    <t>14</t>
  </si>
  <si>
    <t>18</t>
  </si>
  <si>
    <t>40402B</t>
  </si>
  <si>
    <t>4. TRANSFORMACIÓN PRODUCTIVA, INTERNACIONALIZACIÓN Y ACCIÓN CLÍMATICA / B. CIERRE DE BRECHAS TECNOLÓGICAS EN EL SECTOR PRODUCTIVO</t>
  </si>
  <si>
    <t>19</t>
  </si>
  <si>
    <t>20204B</t>
  </si>
  <si>
    <t>2. SEGURIDAD HUMANA Y JUSTICIA SOCIAL / B. ALFABETIZACIÓN Y APROPIACIÓN DIGITAL COMO MOTOR DE OPORTUNIDADES PARA LA IGUALDAD</t>
  </si>
  <si>
    <t>24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</si>
  <si>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</si>
  <si>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</si>
  <si>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25</t>
  </si>
  <si>
    <t>53105B</t>
  </si>
  <si>
    <t>5. CONVERGENCIA REGIONAL / B. ENTIDADES PÚBLICAS TERRITORIALES Y NACIONALES FORTALECIDAS</t>
  </si>
  <si>
    <t>26</t>
  </si>
  <si>
    <t>28</t>
  </si>
  <si>
    <t>2399</t>
  </si>
  <si>
    <t>15</t>
  </si>
  <si>
    <t>53105D</t>
  </si>
  <si>
    <t>5. CONVERGENCIA REGIONAL / D. GOBIERNO DIGITAL PARA LA GENTE</t>
  </si>
  <si>
    <t>16</t>
  </si>
  <si>
    <t>17</t>
  </si>
  <si>
    <t>FONDO ÚNICO DE TECNOLOGÍAS DE LA INFORMACIÓN Y LAS COMUNICACIONES</t>
  </si>
  <si>
    <t>VIGENCIA FISCAL 2026</t>
  </si>
  <si>
    <t>JULIO</t>
  </si>
  <si>
    <t>VIÁTICOS DE LOS FUNCIONARIOS EN COMISIÓN</t>
  </si>
  <si>
    <t>010</t>
  </si>
  <si>
    <t>SERVICIOS DE ALCANTARILLADO, RECOLECCIÓN, TRATAMIENTO Y DISPOSICIÓN DE DESECHOS Y OTROS SERVICIOS DE SANEAMIENTO AMBIENTAL</t>
  </si>
  <si>
    <t>009</t>
  </si>
  <si>
    <t>SERVICIOS PARA EL CUIDADO DE LA SALUD HUMANA Y SERVICIOS SOCIALES</t>
  </si>
  <si>
    <t>SERVICIOS DE EDUCACIÓN</t>
  </si>
  <si>
    <t>OTROS SERVICIOS DE FABRICACIÓN; SERVICIOS DE EDICIÓN, IMPRESIÓN Y REPRODUCCIÓN; SERVICIOS DE RECUPERACIÓN DE MATERIALES</t>
  </si>
  <si>
    <t>008</t>
  </si>
  <si>
    <t>SERVICIOS DE MANTENIMIENTO, REPARACIÓN E INSTALACIÓN (EXCEPTO SERVICIOS DE CONSTRUCCIÓN)</t>
  </si>
  <si>
    <t>007</t>
  </si>
  <si>
    <t>SERVICIOS DE SOPORTE</t>
  </si>
  <si>
    <t>005</t>
  </si>
  <si>
    <t>SERVICIOS DE TELECOMUNICACIONES, TRANSMISIÓN Y SUMINISTRO DE INFORMACIÓN</t>
  </si>
  <si>
    <t>SERVICIOS PROFESIONALES, CIENTÍFICOS Y TÉCNICOS (EXCEPTO LOS SERVICIOS DE INVESTIGACION, URBANISMO, JURÍDICOS Y DE CONTABILIDAD)</t>
  </si>
  <si>
    <t>SERVICIOS INMOBILIARIOS</t>
  </si>
  <si>
    <t>SERVICIOS FINANCIEROS Y SERVICIOS CONEXOS</t>
  </si>
  <si>
    <t>SERVICIOS DE DISTRIBUCIÓN DE ELECTRICIDAD, GAS Y AGUA (POR CUENTA PROPIA)</t>
  </si>
  <si>
    <t>006</t>
  </si>
  <si>
    <t>SERVICIOS POSTALES Y DE MENSAJERÍA</t>
  </si>
  <si>
    <t>SERVICIOS DE TRANSPORTE DE CARGA</t>
  </si>
  <si>
    <t>SERVICIOS DE TRANSPORTE DE PASAJEROS</t>
  </si>
  <si>
    <t>ALOJAMIENTO; SERVICIOS DE SUMINISTROS DE COMIDAS Y BEBIDAS</t>
  </si>
  <si>
    <t>MAQUINARIA DE OFICINA, CONTABILIDAD E INFORMÁTICA</t>
  </si>
  <si>
    <t>MAQUINARIA PARA USOS ESPECIALES</t>
  </si>
  <si>
    <t>PRODUCTOS METÁLICOS ELABORADOS (EXCEPTO MAQUINARIA Y EQUIPO)</t>
  </si>
  <si>
    <t>OTROS BIENES TRANSPORTABLES N.C.P.</t>
  </si>
  <si>
    <t>PRODUCTOS DE CAUCHO Y PLÁSTICO</t>
  </si>
  <si>
    <t>OTROS PRODUCTOS QUÍMICOS; FIBRAS ARTIFICIALES (O FIBRAS INDUSTRIALES HECHAS POR EL HOMBRE)</t>
  </si>
  <si>
    <t>PRODUCTOS DE HORNOS DE COQUE; PRODUCTOS DE REFINACIÓN DE PETRÓLEO Y COMBUSTIBLE NUCLEAR</t>
  </si>
  <si>
    <t>PASTA O PULPA, PAPEL Y PRODUCTOS DE PAPEL; IMPRESOS Y ARTÍCULOS SIMILARES</t>
  </si>
  <si>
    <t>DOTACIÓN (PRENDAS DE VESTIR Y CALZADO)</t>
  </si>
  <si>
    <t>MUEBLES, INSTRUMENTOS MUSICALES, ARTÍCULOS DE DEPORTE Y ANTIGÜEDADES</t>
  </si>
  <si>
    <t>MEMBRESÍAS</t>
  </si>
  <si>
    <t>094</t>
  </si>
  <si>
    <t>093</t>
  </si>
  <si>
    <t>014</t>
  </si>
  <si>
    <t>LAUDOS ARBITRALES</t>
  </si>
  <si>
    <t>SENTENCIAS</t>
  </si>
  <si>
    <t>IMPUESTO SOBRE VEHÍCULOS AUTOMOTORES</t>
  </si>
  <si>
    <t>IMPUESTO PREDIAL Y SOBRETASA AMBIENTAL</t>
  </si>
  <si>
    <t>TRANSF. CTES. - SERVICIO DE ACCESO Y USO DE TECNOLOGÍAS DE LA INFORMACIÓN Y LAS COMUNICACIONES - IMPLEMENTACIÓN SOLUCIONES DE ACCESO COMUNITARIO A LAS TECNOLOGÍAS DE LA INFORMACIÓN Y LAS COMUNICACIONES  NACIONAL</t>
  </si>
  <si>
    <t>2301024</t>
  </si>
  <si>
    <t>ADQUIS. DE BYS - SERVICIO DE ACCESO Y USO DE TECNOLOGÍAS DE LA INFORMACIÓN Y LAS COMUNICACIONES - IMPLEMENTACIÓN SOLUCIONES DE ACCESO COMUNITARIO A LAS TECNOLOGÍAS DE LA INFORMACIÓN Y LAS COMUNICACIONES  NACIONAL</t>
  </si>
  <si>
    <t>TRANSF. CTES. - DOCUMENTOS DE INSPECCIÓN Y VIGILANCIA - TRANSFORMACIÓN DEL MODELO DE VIGILANCIA, INSPECCIÓN Y CONTROL DEL SECTOR TIC NACIONAL</t>
  </si>
  <si>
    <t>2301044</t>
  </si>
  <si>
    <t>ADQUIS. DE BYS - SERVICIO DE VIGILANCIA Y CONTROL - TRANSFORMACIÓN DEL MODELO DE VIGILANCIA, INSPECCIÓN Y CONTROL DEL SECTOR TIC NACIONAL</t>
  </si>
  <si>
    <t>2301082</t>
  </si>
  <si>
    <t>ADQUIS. DE BYS - SISTEMAS DE INFORMACIÓN ACTUALIZADOS - TRANSFORMACIÓN DEL MODELO DE VIGILANCIA, INSPECCIÓN Y CONTROL DEL SECTOR TIC NACIONAL</t>
  </si>
  <si>
    <t>2301077</t>
  </si>
  <si>
    <t>ADQUIS. DE BYS - DOCUMENTOS DE INSPECCIÓN Y VIGILANCIA - TRANSFORMACIÓN DEL MODELO DE VIGILANCIA, INSPECCIÓN Y CONTROL DEL SECTOR TIC NACIONAL</t>
  </si>
  <si>
    <t>TRANSF. CTES. - SERVICIO DE APOYO FINANCIERO A OPERADORES DE TELEVISIÓN PÚBLICA - FORTALECIMIENTO INTEGRAL DE LOS OPERADORES PÚBLICOS DEL SERVICIO DE TELEVISIÓN  NACIONAL</t>
  </si>
  <si>
    <t>2301070</t>
  </si>
  <si>
    <t>TRANSF. CTES. - ESTUDIOS DE RADIO - FORTALECIMIENTO DE LA RADIO PÚBLICA EN EL TERRITORIO NACIONAL</t>
  </si>
  <si>
    <t xml:space="preserve">2301009 </t>
  </si>
  <si>
    <t>TRANSF. CTES. - ESTACIONES DE RADIODIFUSIÓN - FORTALECIMIENTO DE LA RADIO PÚBLICA EN EL TERRITORIO NACIONAL</t>
  </si>
  <si>
    <t>2301008</t>
  </si>
  <si>
    <t>TRANSF. CTES. - DOCUMENTOS NORMATIVOS - FORTALECIMIENTO DE POLÍTICAS SECTORIALES PARA EL DESARROLLO DE LA INDUSTRIA DE COMUNICACIONES NACIONAL</t>
  </si>
  <si>
    <t>2301006</t>
  </si>
  <si>
    <t>ADQUIS. DE BYS - SERVICIO DE ASISTENCIA TÉCNICA A LOS USUARIOS DEL SECTOR DE LAS COMUNICACIONES EN USO DEL ESPECTRO - FORTALECIMIENTO DE POLÍTICAS SECTORIALES PARA EL DESARROLLO DE LA INDUSTRIA DE COMUNICACIONES NACIONAL</t>
  </si>
  <si>
    <t>2301085</t>
  </si>
  <si>
    <t>ADQUIS. DE BYS - DOCUMENTOS NORMATIVOS - FORTALECIMIENTO DE POLÍTICAS SECTORIALES PARA EL DESARROLLO DE LA INDUSTRIA DE COMUNICACIONES NACIONAL</t>
  </si>
  <si>
    <t>TRANSF. CTES. - SERVICIO DE ASISTENCIA TÉCNICA - AMPLIACIÓN DEL ACCESO A LA OFERTA INSTITUCIONAL DEL SECTOR TIC PARA LOS GRUPOS DE INTERÉS Y ENTIDADES TERRITORIALES A NIVEL NACIONAL</t>
  </si>
  <si>
    <t>ADQUIS. DE BYS - SERVICIO DE ASISTENCIA TÉCNICA - AMPLIACIÓN DEL ACCESO A LA OFERTA INSTITUCIONAL DEL SECTOR TIC PARA LOS GRUPOS DE INTERÉS Y ENTIDADES TERRITORIALES A NIVEL  NACIONAL</t>
  </si>
  <si>
    <t>ADQUIS. DE BYS - SERVICIO DE CONEXIONES A REDES DE ACCESO - FORTALECIMIENTO DEL ACCESO Y/O USO DE SERVICIOS DE TELECOMUNICACIONES PARA CERRAR LA BRECHA DIGITAL EN LAS REGIONES DEL PAÍS NACIONAL</t>
  </si>
  <si>
    <t>2301027</t>
  </si>
  <si>
    <t>ADQUIS. DE BYS - SERVICIO DE ACCESO Y USO DE TECNOLOGÍAS DE LA INFORMACIÓN Y LAS COMUNICACIONES - FORTALECIMIENTO DEL ACCESO Y/O USO DE SERVICIOS DE TELECOMUNICACIONES PARA CERRAR LA BRECHA DIGITAL EN LAS REGIONES DEL PAÍS NACIONAL</t>
  </si>
  <si>
    <t>TRANSF. CTES. - SERVICIO DE ACCESO Y USO DE TECNOLOGÍAS DE LA INFORMACIÓN Y LAS COMUNICACIONES - FORTALECIMIENTO DEL ACCESO Y/O USO DE SERVICIOS DE TELECOMUNICACIONES PARA CERRAR LA BRECHA DIGITAL EN LAS REGIONES DEL PAÍS NACIONAL</t>
  </si>
  <si>
    <t>TRANSF. CTES. - SERVICIO DE CONEXIONES A REDES DE ACCESO - FORTALECIMIENTO DEL ACCESO Y/O USO DE SERVICIOS DE TELECOMUNICACIONES PARA CERRAR LA BRECHA DIGITAL EN LAS REGIONES DEL PAÍS NACIONAL</t>
  </si>
  <si>
    <t>TRANSF. CTES. - SERVICIO DE PRODUCCIÓN Y/O COPRODUCCIÓN DE CONTENIDOS CONVERGENTES - FORTALECIMIENTO DEL MODELO CONVERGENTE DE LA TELEVISIÓN PÚBLICA REGIONAL Y  NACIONAL</t>
  </si>
  <si>
    <t>2302074</t>
  </si>
  <si>
    <t>ADQUIS. DE BYS - SERVICIO DE PRODUCCIÓN Y/O COPRODUCCIÓN DE CONTENIDOS CONVERGENTES - FORTALECIMIENTO DEL MODELO CONVERGENTE DE LA TELEVISIÓN PÚBLICA REGIONAL Y  NACIONAL</t>
  </si>
  <si>
    <t>ADQUIS. DE BYS - SERVICIO DE MEDICIÓN DE AUDIENCIAS E IMPACTO DE LOS CONTENIDOS - FORTALECIMIENTO DEL MODELO CONVERGENTE DE LA TELEVISIÓN PÚBLICA REGIONAL Y  NACIONAL</t>
  </si>
  <si>
    <t>2302071</t>
  </si>
  <si>
    <t>TRANSF. CTES. - SERVICIO DE ASISTENCIA TÉCNICA A EMPRESAS DE LA INDUSTRIA DE TECNOLOGÍAS DE LA INFORMACIÓN PARA MEJORAR SUS CAPACIDADES DE COMERCIALIZACIÓN E INNOVACIÓN - FORTALECIMIENTO DE LA INDUSTRIA DE TI  NACIONAL</t>
  </si>
  <si>
    <t>2302022</t>
  </si>
  <si>
    <t>TRANSF. CTES. - SERVICIO DE APOYO FINANCIERO PARA INCENTIVAR LA EDUCACIÓN EN TECNOLOGÍAS DE LA INFORMACIÓN  - FORTALECIMIENTO DE LA INDUSTRIA DE TI  NACIONAL</t>
  </si>
  <si>
    <t>2302017</t>
  </si>
  <si>
    <t>ADQUIS. DE BYS - SERVICIO DE ASISTENCIA TÉCNICA A EMPRESAS DE LA INDUSTRIA DE TECNOLOGÍAS DE LA INFORMACIÓN PARA MEJORAR SUS CAPACIDADES DE COMERCIALIZACIÓN E INNOVACIÓN - FORTALECIMIENTO DE LA INDUSTRIA DE TI  NACIONAL</t>
  </si>
  <si>
    <t>ADQUIS. DE BYS - SERVICIO DE APOYO FINANCIERO PARA INCENTIVAR LA EDUCACIÓN EN TECNOLOGÍAS DE LA INFORMACIÓN  - FORTALECIMIENTO DE LA INDUSTRIA DE TI  NACIONAL</t>
  </si>
  <si>
    <t>TRANSF. CTES. - SERVICIO DE EDUCACIÓN INFORMAL SOBRE LAS TECNOLOGÍAS DE LA INFORMACIÓN Y LAS COMUNICACIONES CON ENFOQUE DIFERENCIAL  - SERVICIO DE ASISTENCIA, CAPACITACIÓN Y APOYO PARA EL USO Y APROPIACIÓN DE LAS TIC, CON ENFOQUE DIFERENC</t>
  </si>
  <si>
    <t>2302065</t>
  </si>
  <si>
    <t>TRANSF. CTES. - SERVICIO DE ATENCIÓN A INCIDENTES DE SEGURIDAD DIGITAL - FORTALECIMIENTO DE LAS CAPACIDADES DE PREVENCION, DETECCION Y RECUPERACION DE INCIDENTES DE SEGURIDAD DIGITAL DE LOS CIUDADANOS, DEL SECTOR PUBLICO Y DEL SECTOR PRIV</t>
  </si>
  <si>
    <t>2302093</t>
  </si>
  <si>
    <t>TRANSF. CTES. - SERVICIO DE INFORMACIÓN IMPLEMENTADO - FORTALECIMIENTO DE LAS CAPACIDADES DE PREVENCION, DETECCION Y RECUPERACION DE INCIDENTES DE SEGURIDAD DIGITAL DE LOS CIUDADANOS, DEL SECTOR PUBLICO Y DEL SECTOR PRIVADO. NACIONAL</t>
  </si>
  <si>
    <t>2302091</t>
  </si>
  <si>
    <t>TRANSF. CTES. - DOCUMENTOS METODOLÓGICOS - FORTALECIMIENTO DE LAS CAPACIDADES DE PREVENCION, DETECCION Y RECUPERACION DE INCIDENTES DE SEGURIDAD DIGITAL DE LOS CIUDADANOS, DEL SECTOR PUBLICO Y DEL SECTOR PRIVADO. NACIONAL</t>
  </si>
  <si>
    <t>2302007</t>
  </si>
  <si>
    <t>ADQUIS. DE BYS - SERVICIO DE ATENCIÓN A INCIDENTES DE SEGURIDAD DIGITAL - FORTALECIMIENTO DE LAS CAPACIDADES DE PREVENCION, DETECCION Y RECUPERACION DE INCIDENTES DE SEGURIDAD DIGITAL DE LOS CIUDADANOS, DEL SECTOR PUBLICO Y DEL SE</t>
  </si>
  <si>
    <t>ADQUIS. DE BYS - SERVICIO DE ANÁLISIS DE VULNERABILIDADES DE SEGURIDAD DIGITAL - FORTALECIMIENTO DE LAS CAPACIDADES DE PREVENCION, DETECCION Y RECUPERACION DE INCIDENTES DE SEGURIDAD DIGITAL DE LOS CIUDADANOS, DEL SECTOR PUBLICO Y</t>
  </si>
  <si>
    <t>2302092</t>
  </si>
  <si>
    <t>ADQUIS. DE BYS - SERVICIO DE INFORMACIÓN IMPLEMENTADO - FORTALECIMIENTO DE LAS CAPACIDADES DE PREVENCION, DETECCION Y RECUPERACION DE INCIDENTES DE SEGURIDAD DIGITAL DE LOS CIUDADANOS, DEL SECTOR PUBLICO Y DEL SECTOR PRIVADO.  NAC</t>
  </si>
  <si>
    <t>ADQUIS. DE BYS - DOCUMENTOS METODOLÓGICOS - FORTALECIMIENTO DE LAS CAPACIDADES DE PREVENCION, DETECCION Y RECUPERACION DE INCIDENTES DE SEGURIDAD DIGITAL DE LOS CIUDADANOS, DEL SECTOR PUBLICO Y DEL SECTOR PRIVADO.  NACIONAL</t>
  </si>
  <si>
    <t>ADQUIS. DE BYS - DOCUMENTOS DE EVALUACIÓN - FORTALECIMIENTO DE LAS CAPACIDADES DE PREVENCION, DETECCION Y RECUPERACION DE INCIDENTES DE SEGURIDAD DIGITAL DE LOS CIUDADANOS, DEL SECTOR PUBLICO Y DEL SECTOR PRIVADO.  NACIONAL</t>
  </si>
  <si>
    <t>2302004</t>
  </si>
  <si>
    <t>TRANSF. CTES. - SERVICIO DE ASISTENCIA TÉCNICA - FORTALECIMIENTO DE LAS TECNOLOGÍAS DE LA INFORMACIÓN Y LAS COMUNICACIONES EN LAS ENTIDADES DEL ESTADO PARA LA TRANSFORMACIÓN DIGITAL DEL SECTOR PÚBLICO A NIVEL NACIONAL</t>
  </si>
  <si>
    <t>2302099</t>
  </si>
  <si>
    <t>ADQUIS. DE BYS - SERVICIO DE ASISTENCIA TÉCNICA - FORTALECIMIENTO DE LAS TECNOLOGÍAS DE LA INFORMACIÓN Y LAS COMUNICACIONES EN LAS ENTIDADES DEL ESTADO PARA LA TRANSFORMACIÓN DIGITAL DEL SECTOR PÚBLICO A NIVEL NACIONAL</t>
  </si>
  <si>
    <t>ADQUIS. DE BYS - SERVICIOS DE INFORMACIÓN PARA LA IMPLEMENTACIÓN DE LA ESTRATEGIA DE GOBIERNO DIGITAL - FORTALECIMIENTO DE LAS TECNOLOGÍAS DE LA INFORMACIÓN Y LAS COMUNICACIONES EN LAS ENTIDADES DEL ESTADO PARA LA TRANSFORMACIÓN DIG</t>
  </si>
  <si>
    <t>2302086</t>
  </si>
  <si>
    <t>ADQUIS. DE BYS - DOCUMENTOS DE LINEAMIENTOS TÉCNICOS - FORTALECIMIENTO DE LAS TECNOLOGÍAS DE LA INFORMACIÓN Y LAS COMUNICACIONES EN LAS ENTIDADES DEL ESTADO PARA LA TRANSFORMACIÓN DIGITAL DEL SECTOR PÚBLICO A NIVEL NACIONAL</t>
  </si>
  <si>
    <t>2302083</t>
  </si>
  <si>
    <t>ADQUIS. DE BYS - SERVICIO DE PROMOCIÓN PARA LA APROPIACIÓN DE LA ESTRATEGIA DE GOBIERNO DIGITAL - FORTALECIMIENTO DE LAS TECNOLOGÍAS DE LA INFORMACIÓN Y LAS COMUNICACIONES EN LAS ENTIDADES DEL ESTADO PARA LA TRANSFORMACIÓN DIGITAL D</t>
  </si>
  <si>
    <t>2302075</t>
  </si>
  <si>
    <t>TRANSF. CTES. - SERVICIO DE ASISTENCIA TÉCNICA (PRODUCTO PRINCIPAL DEL PROYECTO) - FORTALECIMIENTO A LA ECONOMÍA DIGITAL A NIVEL NACIONAL</t>
  </si>
  <si>
    <t>ADQUIS. DE BYS - SERVICIO DE ASISTENCIA TÉCNICA (PRODUCTO PRINCIPAL DEL PROYECTO) - FORTALECIMIENTO A LA ECONOMÍA DIGITAL A NIVEL NACIONAL</t>
  </si>
  <si>
    <t>ADQUIS. DE BYS - SERVICIO DE DIFUSIÓN PARA GENERAR COMPETENCIAS EN TECNOLOGÍAS DE LA INFORMACIÓN Y LAS COMUNICACIONES - FORTALECIMIENTO DE LAS ESTRATEGIAS DE COMUNICACIÓN QUE INCENTIVEN EL USO Y APROPIACIÓN DE LAS TIC A LO LARGO DEL TERRITORIO  NACI</t>
  </si>
  <si>
    <t>2302052</t>
  </si>
  <si>
    <t>TRANSF. CTES. - SOFTWARE Y HARDWARE PARA LA INCLUSIÓN DE LAS PERSONAS CON DISCAPACIDAD EN LAS TECNOLOGÍAS DE LA INFORMACIÓN Y LAS COMUNICACIONES - SERVICIO DE ASISTENCIA, CAPACITACIÓN Y APOYO PARA EL USO Y APROPIACIÓN DE LAS TIC, CON ENFOQUE DIFERENC</t>
  </si>
  <si>
    <t>2302078</t>
  </si>
  <si>
    <t>ADQUIS. DE BYS - CONTENIDOS DIGITALES - SERVICIO DE ASISTENCIA, CAPACITACIÓN Y APOYO PARA EL USO Y APROPIACIÓN DE LAS TIC, CON ENFOQUE DIFERENCIAL Y EN BENEFICIO DE LA COMUNIDAD PARA PARTICIPAR EN LA ECONOMÍA DIGITAL.  NACIONAL</t>
  </si>
  <si>
    <t>2302002</t>
  </si>
  <si>
    <t>ADQUIS. DE BYS - SOFTWARE Y HARDWARE PARA LA INCLUSIÓN DE LAS PERSONAS CON DISCAPACIDAD EN LAS TECNOLOGÍAS DE LA INFORMACIÓN Y LAS COMUNICACIONES - SERVICIO DE ASISTENCIA, CAPACITACIÓN Y APOYO PARA EL USO Y APROPIACIÓN DE LAS TIC, CON ENFOQUE DIFERE</t>
  </si>
  <si>
    <t>ADQUIS. DE BYS - SERVICIO DE EDUCACIÓN INFORMAL - SERVICIO DE ASISTENCIA, CAPACITACIÓN Y APOYO PARA EL USO Y APROPIACIÓN DE LAS TIC, CON ENFOQUE DIFERENCIAL Y EN BENEFICIO DE LA COMUNIDAD PARA PARTICIPAR EN LA ECONOMÍA DIGITAL.  NACIONAL</t>
  </si>
  <si>
    <t>2302097</t>
  </si>
  <si>
    <t>TRANSF. CTES. - DOCUMENTOS NORMATIVOS - FORTALECER EL ACCESO, USO Y APROPIACIÓN DE LAS TECNOLOGÍAS DE LA INFORMACIÓN Y COMUNICACIONES DE LOS PUEBLOS INDÍGENAS VINCULADOS A LA MESA PERMANENTE DE CONCERTACIÓN (MPC)</t>
  </si>
  <si>
    <t>2302008</t>
  </si>
  <si>
    <t>TRANSF. CTES. - SERVICIO DE PRODUCCIÓN Y/O COPRODUCCIÓN DE CONTENIDOS CONVERGENTES - APOYO PARA EL FOMENTO DE INICIATIVAS TIC QUE IMPULSEN LA IMPLEMENTACIÓN DE LA POLÍTICA PÚBLICA DE COMUNICACIONES DE Y PARA LOS PUEBLOS INDÍGENAS CON LA MPC A NIVEL N</t>
  </si>
  <si>
    <t>TRANSF. CTES. - SERVICIO DE PROMOCIÓN DE LA PARTICIPACIÓN CIUDADANA PARA EL FOMENTO DEL DIÁLOGO CON EL ESTADO - FORTALECER EL ACCESO, USO Y APROPIACIÓN DE LAS TECNOLOGÍAS DE LA INFORMACIÓN Y COMUNICACIONES DE LOS PUEBLOS INDÍGENAS VINCULADOS A LA ME</t>
  </si>
  <si>
    <t>2302041</t>
  </si>
  <si>
    <t>ADQUIS. DE BYS - DOCUMENTOS DE PLANEACIÓN  - APOYO PARA EL FOMENTO DE INICIATIVAS TIC QUE IMPULSEN LA IMPLEMENTACIÓN DE LA POLÍTICA PÚBLICA DE COMUNICACIONES DE Y PARA LOS PUEBLOS INDÍGENAS CON LA MPC A NIVEL  NACIONAL</t>
  </si>
  <si>
    <t>2302088</t>
  </si>
  <si>
    <t>ADQUIS. DE BYS - SERVICIO DE ACTUALIZACIÓN DEL SISTEMAS DE GESTIÓN  - MODERNIZACIÓN DE LA GESTIÓN INSTITUCIONAL DEL MINISTERIO TIC BOGOTÁ</t>
  </si>
  <si>
    <t>2399071</t>
  </si>
  <si>
    <t>ADQUIS. DE BYS - DOCUMENTOS DE LINEAMIENTOS TÉCNICOS - MODERNIZACIÓN DE LA GESTIÓN INSTITUCIONAL DEL MINISTERIO TIC BOGOTÁ</t>
  </si>
  <si>
    <t>2399053</t>
  </si>
  <si>
    <t>ADQUIS. DE BYS - DOCUMENTOS DE PLANEACIÓN - MODERNIZACIÓN DE LA GESTIÓN INSTITUCIONAL DEL MINISTERIO TIC BOGOTÁ</t>
  </si>
  <si>
    <t>2399054</t>
  </si>
  <si>
    <t>ADQUIS. DE BYS - SERVICIOS TECNOLÓGICOS - FORTALECIMIENTO DEL PORTAFOLIO DE SERVICIOS DE TECNOLOGÍAS DE INFORMACIÓN PARA LA TRANSFORMACIÓN DIGITAL EN EL MINISTERIO DE TECNOLOGÍAS DE LA INFORMACIÓN Y LAS COMUNICACIONES - MINTIC.</t>
  </si>
  <si>
    <t>2399065</t>
  </si>
  <si>
    <t>ADQUIS. DE BYS - SERVICIOS DE INFORMACIÓN IMPLEMENTADOS - FORTALECIMIENTO DEL PORTAFOLIO DE SERVICIOS DE TECNOLOGÍAS DE INFORMACIÓN PARA LA TRANSFORMACIÓN DIGITAL EN EL MINISTERIO DE TECNOLOGÍAS DE LA INFORMACIÓN Y LAS COMUNICACI</t>
  </si>
  <si>
    <t>2399063</t>
  </si>
  <si>
    <t>ADQUIS. DE BYS - DOCUMENTOS DE LINEAMIENTOS TÉCNICOS - FORTALECIMIENTO DEL PORTAFOLIO DE SERVICIOS DE TECNOLOGÍAS DE INFORMACIÓN PARA LA TRANSFORMACIÓN DIGITAL EN EL MINISTERIO DE TECNOLOGÍAS DE LA INFORMACIÓN Y LAS COMUNICACIONE</t>
  </si>
  <si>
    <t>ADQUIS. DE BYS - DOCUMENTOS DE INVESTIGACIÓN - GENERACIÓN DE INFORMACIÓN ESTADÍSTICA DEL SECTOR TIC  NACIONAL</t>
  </si>
  <si>
    <t>2399067</t>
  </si>
  <si>
    <t>ADQUIS. DE BYS - DOCUMENTOS DE LINEAMIENTOS TÉCNICOS - GENERACIÓN DE INFORMACIÓN ESTADÍSTICA DEL SECTOR TIC  NACIONAL</t>
  </si>
  <si>
    <t>ADQUIS. DE BYS - SERVICIO DE EDUCACIÓN INFORMAL PARA LA GESTIÓN ADMINISTRATIVA - FORTALECIMIENTO DE ACCIONES PARA MEJORAR LA ENTREGA DE INFORMACIÓN A LOS GRUPOS DE VALOR</t>
  </si>
  <si>
    <t>2399058</t>
  </si>
  <si>
    <t>ADQUIS. DE BYS - DOCUMENTOS DE INVESTIGACIÓN -FORTALECIMIENTO DE ACCIONES PARA MEJORAR LA ENTREGA DE INFORMACIÓN A LOS GRUPOS DE VALOR</t>
  </si>
  <si>
    <t>ADQUIS. DE BYS - SERVICIOS TECNOLÓGICOS -FORTALECIMIENTO DE ACCIONES PARA MEJORAR LA ENTREGA DE INFORMACIÓN A LOS GRUPOS DE VALOR</t>
  </si>
  <si>
    <t>ADQUIS. DE BYS - SERVICIO DE GESTION DOCUMENTAL - CONSERVACIÓN DE LA DOCUMENTACIÓN HISTÓRICA Y EL PATRIMONIO DOCUMENTAL DEL MINISTERIO DE CORREOS, TELÉGRAFOS, MINISTERIO DE COMUNICACIONES Y RECEPCIÓN DEL FONDO DOCUMENTAL PAR TELECOM. BOGOTA D.C.</t>
  </si>
  <si>
    <t>2399052</t>
  </si>
  <si>
    <t>% COMP</t>
  </si>
  <si>
    <t>% OBLIG</t>
  </si>
  <si>
    <t>% PAGOS</t>
  </si>
  <si>
    <t>SECCIÓN 23-06-00</t>
  </si>
  <si>
    <t>INFORME DE EJECUCIÓN DEL PRESUPUESTO DE GASTOS</t>
  </si>
  <si>
    <t>GASTO</t>
  </si>
  <si>
    <t>FUNCIONAMIENTO</t>
  </si>
  <si>
    <t>TRANSFERENCIAS CORRIENTES</t>
  </si>
  <si>
    <t>GASTOS POR TRIBUTOS, MULTAS, SANCIONES E INTERESES DE MORA</t>
  </si>
  <si>
    <t>INVERSIÓN</t>
  </si>
  <si>
    <t>IMPLEMENTACIÓN SOLUCIONES DE ACCESO COMUNITARIO A LAS TECNOLOGÍAS DE LA INFORMACIÓN Y LAS COMUNICACIONES  NACIONAL</t>
  </si>
  <si>
    <t>TRANSFORMACIÓN DEL MODELO DE VIGILANCIA, INSPECCIÓN Y CONTROL DEL SECTOR TIC NACIONAL</t>
  </si>
  <si>
    <t>FORTALECIMIENTO INTEGRAL DE LOS OPERADORES PÚBLICOS DEL SERVICIO DE TELEVISIÓN NACIONAL</t>
  </si>
  <si>
    <t>FORTALECIMIENTO DE LA RADIO PÚBLICA EN EL TERRITORIO NACIONAL</t>
  </si>
  <si>
    <t>FORTALECIMIENTO DE POLÍTICAS SECTORIALES PARA EL DESARROLLO DE LA INDUSTRIA DE COMUNICACIONES NACIONAL</t>
  </si>
  <si>
    <t>AMPLIACIÓN DEL ACCESO A LA OFERTA INSTITUCIONAL DEL SECTOR TIC</t>
  </si>
  <si>
    <t>FORTALECIMIENTO DEL ACCESO Y/O USO DE SERVICIOS DE TELECOMUNICACIONES PARA CERRAR LA BRECHA DIGITAL EN LAS REGIONES DEL PAÍS NACIONAL</t>
  </si>
  <si>
    <t>FORTALECIMIENTO DEL MODELO CONVERGENTE DE LA TELEVISIÓN PÚBLICA REGIONAL Y  NACIONAL</t>
  </si>
  <si>
    <t>FORTALECIMIENTO DE LA INDUSTRIA DE TI  NACIONAL</t>
  </si>
  <si>
    <t>SERVICIO DE ASISTENCIA, CAPACITACIÓN Y APOYO PARA EL USO Y APROPIACIÓN DE LAS TIC, CON ENFOQUE DIFERENCIAL Y EN BENEFICIO DE LA COMUNIDAD PARA PARTICIPAR EN LA ECONOMÍA DIGITAL  NACIONAL</t>
  </si>
  <si>
    <t>FORTALECIMIENTO DE LAS CAPACIDADES DE PREVENCION, DETECCION Y RECUPERACION DE INCIDENTES DE SEGURIDAD DIGITAL DE LOS CIUDADANOS, DEL SECTOR PUBLICO Y DEL SECTOR PRIVADO.  NACIONAL</t>
  </si>
  <si>
    <t>FORTALECIMIENTO DE LAS TECNOLOGÍAS DE LA INFORMACIÓN Y LAS COMUNICACIONES EN LAS ENTIDADES DEL ESTADO PARA LA TRANSFORMACIÓN DIGITAL DEL SECTOR PÚBLICO A NIVEL   NACIONAL</t>
  </si>
  <si>
    <t>FORTALECIMIENTO A LA ECONOMÍA DIGITAL A NIVEL NACIONAL</t>
  </si>
  <si>
    <t>FORTALECIMIENTO DE LAS ESTRATEGIAS DE COMUNICACIÓN QUE INCENTIVEN EL USO Y APROPIACIÓN DE LAS TIC A LO LARGO DEL TERRITORIO NACIONAL</t>
  </si>
  <si>
    <t xml:space="preserve">APOYO PARA EL FOMENTO DE INICIATIVAS TIC QUE IMPULSEN LA IMPLEMENTACIÓN DE LA POLÍTICA PUBLICA DE COMUNICACIONES DE Y PARA LOS PUEBLOS INDÍGENAS CON LA MPC </t>
  </si>
  <si>
    <t>MODERNIZACIÓN DE LA GESTIÓN INSTITUCIONAL DEL MINISTERIO TIC BOGOTÁ</t>
  </si>
  <si>
    <t>FORTALECIMIENTO DEL PORTAFOLIO DE SERVICIOS DE TECNOLOGÍAS DE INFORMACIÓN PARA LA TRANSFORMACIÓN DIGITAL EN EL MINISTERIO DE TECNOLOGÍAS DE LA INFORMACIÓN Y LAS COMUNICACIONES - MINTIC.  NACIONAL</t>
  </si>
  <si>
    <t>GENERACIÓN DE INFORMACIÓN ESTADÍSTICA DEL SECTOR TIC NACIONAL</t>
  </si>
  <si>
    <t>FORTALECIMIENTO DE ACCIONES PARA MEJORAR LA ENTREGA DE INFORMACIÓN A LOS GRUPOS DE VALOR</t>
  </si>
  <si>
    <t>CONSERVACIÓN DE LA DOCUMENTACIÓN HISTÓRICA Y EL PATRIMONIO DOCUMENTAL DEL MINISTERIO DE CORREOS, TELÉGRAFOS, MINISTERIO DE COMUNICACIONES Y RECEPCIÓN DEL FONDO DOCUMENTAL PAR TELECOM. BOGOTA D.C.</t>
  </si>
  <si>
    <t>Fuente: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</si>
</sst>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4"/>
      <name val="Arial Narrow"/>
      <family val="2"/>
    </font>
    <font>
      <sz val="11"/>
      <color rgb="FF000000"/>
      <name val="Calibri"/>
      <family val="2"/>
      <scheme val="minor"/>
    </font>
    <font>
      <b/>
      <i/>
      <sz val="12"/>
      <color rgb="FF000000"/>
      <name val="Arial Narrow"/>
      <family val="2"/>
    </font>
    <font>
      <i/>
      <sz val="12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6" fillId="0" borderId="0" applyFont="0" applyFill="0" applyBorder="0" applyAlignment="0" applyProtection="0"/>
    <xf numFmtId="0" fontId="1" fillId="0" borderId="0"/>
  </cellStyleXfs>
  <cellXfs count="48">
    <xf numFmtId="0" fontId="3" fillId="0" borderId="0" xfId="0" applyFont="1"/>
    <xf numFmtId="0" fontId="4" fillId="0" borderId="0" xfId="0" applyFont="1" applyAlignment="1">
      <alignment horizontal="center" vertical="center" wrapText="1" readingOrder="1"/>
    </xf>
    <xf numFmtId="0" fontId="5" fillId="0" borderId="2" xfId="3" applyFont="1" applyBorder="1" applyAlignment="1">
      <alignment horizontal="center"/>
    </xf>
    <xf numFmtId="0" fontId="5" fillId="0" borderId="3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/>
    <xf numFmtId="0" fontId="7" fillId="3" borderId="1" xfId="0" applyFont="1" applyFill="1" applyBorder="1" applyAlignment="1">
      <alignment horizontal="center" vertical="top" wrapText="1" readingOrder="1"/>
    </xf>
    <xf numFmtId="7" fontId="7" fillId="3" borderId="1" xfId="0" applyNumberFormat="1" applyFont="1" applyFill="1" applyBorder="1" applyAlignment="1">
      <alignment horizontal="center" vertical="center" wrapText="1" readingOrder="1"/>
    </xf>
    <xf numFmtId="10" fontId="7" fillId="3" borderId="1" xfId="2" applyNumberFormat="1" applyFont="1" applyFill="1" applyBorder="1" applyAlignment="1">
      <alignment horizontal="center" vertical="center" wrapText="1" readingOrder="1"/>
    </xf>
    <xf numFmtId="7" fontId="3" fillId="0" borderId="0" xfId="0" applyNumberFormat="1" applyFont="1"/>
    <xf numFmtId="0" fontId="7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/>
    <xf numFmtId="0" fontId="7" fillId="4" borderId="1" xfId="0" applyFont="1" applyFill="1" applyBorder="1" applyAlignment="1">
      <alignment horizontal="center" vertical="top" wrapText="1" readingOrder="1"/>
    </xf>
    <xf numFmtId="7" fontId="7" fillId="4" borderId="1" xfId="0" applyNumberFormat="1" applyFont="1" applyFill="1" applyBorder="1" applyAlignment="1">
      <alignment horizontal="center" vertical="center" wrapText="1" readingOrder="1"/>
    </xf>
    <xf numFmtId="10" fontId="7" fillId="4" borderId="1" xfId="2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justify" vertical="top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10" fontId="9" fillId="2" borderId="1" xfId="2" applyNumberFormat="1" applyFont="1" applyFill="1" applyBorder="1" applyAlignment="1">
      <alignment horizontal="center" vertical="center" wrapText="1" readingOrder="1"/>
    </xf>
    <xf numFmtId="0" fontId="5" fillId="0" borderId="0" xfId="3" applyFont="1" applyBorder="1" applyAlignment="1">
      <alignment horizontal="center"/>
    </xf>
    <xf numFmtId="0" fontId="3" fillId="0" borderId="0" xfId="0" applyFont="1" applyFill="1"/>
    <xf numFmtId="164" fontId="7" fillId="4" borderId="1" xfId="0" applyNumberFormat="1" applyFont="1" applyFill="1" applyBorder="1" applyAlignment="1">
      <alignment horizontal="right" vertical="center" wrapText="1" readingOrder="1"/>
    </xf>
    <xf numFmtId="10" fontId="4" fillId="0" borderId="0" xfId="2" applyNumberFormat="1" applyFont="1" applyAlignment="1">
      <alignment horizontal="center" vertical="center" wrapText="1" readingOrder="1"/>
    </xf>
    <xf numFmtId="10" fontId="3" fillId="0" borderId="0" xfId="2" applyNumberFormat="1" applyFont="1"/>
    <xf numFmtId="10" fontId="7" fillId="2" borderId="1" xfId="2" applyNumberFormat="1" applyFont="1" applyFill="1" applyBorder="1" applyAlignment="1">
      <alignment horizontal="center" vertical="center" wrapText="1" readingOrder="1"/>
    </xf>
    <xf numFmtId="10" fontId="10" fillId="0" borderId="1" xfId="2" applyNumberFormat="1" applyFont="1" applyFill="1" applyBorder="1" applyAlignment="1">
      <alignment horizontal="center" vertical="center" wrapText="1" readingOrder="1"/>
    </xf>
    <xf numFmtId="164" fontId="10" fillId="0" borderId="1" xfId="0" applyNumberFormat="1" applyFont="1" applyFill="1" applyBorder="1" applyAlignment="1">
      <alignment horizontal="right" vertical="center" wrapText="1" readingOrder="1"/>
    </xf>
    <xf numFmtId="10" fontId="10" fillId="2" borderId="1" xfId="2" applyNumberFormat="1" applyFont="1" applyFill="1" applyBorder="1" applyAlignment="1">
      <alignment horizontal="center"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10" fontId="10" fillId="5" borderId="1" xfId="2" applyNumberFormat="1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10" fontId="9" fillId="0" borderId="1" xfId="2" applyNumberFormat="1" applyFont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right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center" vertical="center" wrapTex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5" borderId="1" xfId="0" applyFont="1" applyFill="1" applyBorder="1" applyAlignment="1">
      <alignment horizontal="left" vertical="center" wrapText="1" readingOrder="1"/>
    </xf>
    <xf numFmtId="164" fontId="10" fillId="5" borderId="1" xfId="0" applyNumberFormat="1" applyFont="1" applyFill="1" applyBorder="1" applyAlignment="1">
      <alignment horizontal="right" vertical="center" wrapText="1" readingOrder="1"/>
    </xf>
  </cellXfs>
  <cellStyles count="4">
    <cellStyle name="Normal" xfId="0" builtinId="0"/>
    <cellStyle name="Normal 5" xfId="1" xr:uid="{992C6270-444E-4644-9440-AC1B5EDB2438}"/>
    <cellStyle name="Normal 5 2" xfId="3" xr:uid="{6EE5391F-2462-4F3E-83B3-C5FFD0ECDF7F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114305</xdr:rowOff>
    </xdr:from>
    <xdr:ext cx="628650" cy="819145"/>
    <xdr:pic>
      <xdr:nvPicPr>
        <xdr:cNvPr id="2" name="Imagen 1">
          <a:extLst>
            <a:ext uri="{FF2B5EF4-FFF2-40B4-BE49-F238E27FC236}">
              <a16:creationId xmlns:a16="http://schemas.microsoft.com/office/drawing/2014/main" id="{4CAD2020-EC32-487E-9C19-57F557E001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11"/>
        <a:stretch/>
      </xdr:blipFill>
      <xdr:spPr bwMode="auto">
        <a:xfrm>
          <a:off x="457200" y="114305"/>
          <a:ext cx="628650" cy="819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8"/>
  <sheetViews>
    <sheetView showGridLines="0" tabSelected="1" workbookViewId="0">
      <selection activeCell="K21" sqref="K21"/>
    </sheetView>
  </sheetViews>
  <sheetFormatPr baseColWidth="10" defaultRowHeight="15" x14ac:dyDescent="0.25"/>
  <cols>
    <col min="1" max="8" width="5.42578125" customWidth="1"/>
    <col min="9" max="9" width="9.5703125" customWidth="1"/>
    <col min="10" max="10" width="8" customWidth="1"/>
    <col min="11" max="11" width="47.7109375" customWidth="1"/>
    <col min="12" max="12" width="21.42578125" bestFit="1" customWidth="1"/>
    <col min="13" max="13" width="18.85546875" customWidth="1"/>
    <col min="14" max="14" width="21.42578125" bestFit="1" customWidth="1"/>
    <col min="15" max="15" width="19.85546875" bestFit="1" customWidth="1"/>
    <col min="16" max="16" width="21.42578125" bestFit="1" customWidth="1"/>
    <col min="17" max="17" width="18.85546875" style="29" customWidth="1"/>
    <col min="18" max="18" width="21.42578125" bestFit="1" customWidth="1"/>
    <col min="19" max="19" width="18.85546875" style="29" customWidth="1"/>
    <col min="20" max="20" width="19.85546875" bestFit="1" customWidth="1"/>
    <col min="21" max="21" width="18.85546875" style="29" customWidth="1"/>
    <col min="22" max="22" width="6.42578125" customWidth="1"/>
  </cols>
  <sheetData>
    <row r="1" spans="1:23" ht="18" x14ac:dyDescent="0.25">
      <c r="A1" s="2" t="s">
        <v>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spans="1:23" ht="18" x14ac:dyDescent="0.25">
      <c r="A2" s="5" t="s">
        <v>235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6"/>
    </row>
    <row r="3" spans="1:23" ht="18" x14ac:dyDescent="0.25">
      <c r="A3" s="5" t="s">
        <v>236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6"/>
    </row>
    <row r="4" spans="1:23" ht="18" x14ac:dyDescent="0.25">
      <c r="A4" s="5" t="s">
        <v>89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6"/>
    </row>
    <row r="5" spans="1:23" ht="18.75" thickBot="1" x14ac:dyDescent="0.3">
      <c r="A5" s="7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9"/>
    </row>
    <row r="6" spans="1:23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28"/>
      <c r="R6" s="1" t="s">
        <v>0</v>
      </c>
      <c r="S6" s="28"/>
      <c r="T6" s="1" t="s">
        <v>0</v>
      </c>
      <c r="U6" s="28"/>
    </row>
    <row r="7" spans="1:23" ht="47.25" x14ac:dyDescent="0.25">
      <c r="A7" s="36" t="s">
        <v>1</v>
      </c>
      <c r="B7" s="36" t="s">
        <v>2</v>
      </c>
      <c r="C7" s="36" t="s">
        <v>3</v>
      </c>
      <c r="D7" s="36" t="s">
        <v>4</v>
      </c>
      <c r="E7" s="36" t="s">
        <v>5</v>
      </c>
      <c r="F7" s="36" t="s">
        <v>6</v>
      </c>
      <c r="G7" s="36" t="s">
        <v>7</v>
      </c>
      <c r="H7" s="36" t="s">
        <v>8</v>
      </c>
      <c r="I7" s="36" t="s">
        <v>9</v>
      </c>
      <c r="J7" s="36" t="s">
        <v>10</v>
      </c>
      <c r="K7" s="36" t="s">
        <v>11</v>
      </c>
      <c r="L7" s="36" t="s">
        <v>12</v>
      </c>
      <c r="M7" s="36" t="s">
        <v>13</v>
      </c>
      <c r="N7" s="36" t="s">
        <v>14</v>
      </c>
      <c r="O7" s="36" t="s">
        <v>15</v>
      </c>
      <c r="P7" s="36" t="s">
        <v>16</v>
      </c>
      <c r="Q7" s="37" t="s">
        <v>232</v>
      </c>
      <c r="R7" s="36" t="s">
        <v>17</v>
      </c>
      <c r="S7" s="37" t="s">
        <v>233</v>
      </c>
      <c r="T7" s="36" t="s">
        <v>18</v>
      </c>
      <c r="U7" s="37" t="s">
        <v>234</v>
      </c>
    </row>
    <row r="8" spans="1:23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1"/>
      <c r="K8" s="12" t="s">
        <v>237</v>
      </c>
      <c r="L8" s="13">
        <f>+L9+L60</f>
        <v>1853217502000</v>
      </c>
      <c r="M8" s="13">
        <f t="shared" ref="M8:T8" si="0">+M9+M60</f>
        <v>1930880311</v>
      </c>
      <c r="N8" s="13">
        <f t="shared" si="0"/>
        <v>1722607827971.8599</v>
      </c>
      <c r="O8" s="13">
        <f t="shared" si="0"/>
        <v>128678793717.14001</v>
      </c>
      <c r="P8" s="13">
        <f t="shared" si="0"/>
        <v>1489650347142.4299</v>
      </c>
      <c r="Q8" s="14">
        <f>+P8/L8</f>
        <v>0.80381841070181625</v>
      </c>
      <c r="R8" s="13">
        <f t="shared" si="0"/>
        <v>1070673511450.79</v>
      </c>
      <c r="S8" s="14">
        <f>+R8/L8</f>
        <v>0.57773764293468777</v>
      </c>
      <c r="T8" s="13">
        <f t="shared" si="0"/>
        <v>894636483075.03003</v>
      </c>
      <c r="U8" s="14">
        <f>+T8/L8</f>
        <v>0.4827476980492223</v>
      </c>
      <c r="W8" s="15"/>
    </row>
    <row r="9" spans="1:23" ht="15.75" x14ac:dyDescent="0.25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7"/>
      <c r="K9" s="18" t="s">
        <v>238</v>
      </c>
      <c r="L9" s="19">
        <f>+L10+L38+L55</f>
        <v>368070684000</v>
      </c>
      <c r="M9" s="19">
        <f t="shared" ref="M9:T9" si="1">+M10+M38+M55</f>
        <v>1930880311</v>
      </c>
      <c r="N9" s="19">
        <f t="shared" si="1"/>
        <v>318362885823.95996</v>
      </c>
      <c r="O9" s="19">
        <f t="shared" si="1"/>
        <v>47776917865.040001</v>
      </c>
      <c r="P9" s="19">
        <f t="shared" si="1"/>
        <v>309214704881.23999</v>
      </c>
      <c r="Q9" s="20">
        <f t="shared" ref="Q9:Q72" si="2">+P9/L9</f>
        <v>0.8400959878707428</v>
      </c>
      <c r="R9" s="19">
        <f t="shared" si="1"/>
        <v>302203496987.70001</v>
      </c>
      <c r="S9" s="20">
        <f t="shared" ref="S9:S72" si="3">+R9/L9</f>
        <v>0.82104745127623369</v>
      </c>
      <c r="T9" s="19">
        <f t="shared" si="1"/>
        <v>300154118418.23999</v>
      </c>
      <c r="U9" s="20">
        <f t="shared" ref="U9:U72" si="4">+T9/L9</f>
        <v>0.81547955723156695</v>
      </c>
    </row>
    <row r="10" spans="1:23" ht="15.75" x14ac:dyDescent="0.25">
      <c r="A10" s="38" t="s">
        <v>19</v>
      </c>
      <c r="B10" s="38" t="s">
        <v>20</v>
      </c>
      <c r="C10" s="38"/>
      <c r="D10" s="38"/>
      <c r="E10" s="38"/>
      <c r="F10" s="38"/>
      <c r="G10" s="38"/>
      <c r="H10" s="38"/>
      <c r="I10" s="38"/>
      <c r="J10" s="38"/>
      <c r="K10" s="39" t="s">
        <v>23</v>
      </c>
      <c r="L10" s="34">
        <v>15697152822</v>
      </c>
      <c r="M10" s="34">
        <v>0</v>
      </c>
      <c r="N10" s="34">
        <v>10875139053.1</v>
      </c>
      <c r="O10" s="34">
        <v>4822013768.8999996</v>
      </c>
      <c r="P10" s="34">
        <v>8617751377.6700001</v>
      </c>
      <c r="Q10" s="33">
        <f t="shared" si="2"/>
        <v>0.54900092235784181</v>
      </c>
      <c r="R10" s="34">
        <v>5445486284.1300001</v>
      </c>
      <c r="S10" s="33">
        <f t="shared" si="3"/>
        <v>0.34690917173832941</v>
      </c>
      <c r="T10" s="34">
        <v>4725844064.6700001</v>
      </c>
      <c r="U10" s="33">
        <f t="shared" si="4"/>
        <v>0.30106377368299536</v>
      </c>
    </row>
    <row r="11" spans="1:23" ht="15.75" x14ac:dyDescent="0.25">
      <c r="A11" s="40" t="s">
        <v>19</v>
      </c>
      <c r="B11" s="40" t="s">
        <v>20</v>
      </c>
      <c r="C11" s="40"/>
      <c r="D11" s="40"/>
      <c r="E11" s="40"/>
      <c r="F11" s="40"/>
      <c r="G11" s="40"/>
      <c r="H11" s="40"/>
      <c r="I11" s="40" t="s">
        <v>21</v>
      </c>
      <c r="J11" s="40" t="s">
        <v>22</v>
      </c>
      <c r="K11" s="41" t="s">
        <v>23</v>
      </c>
      <c r="L11" s="42">
        <v>2852252822</v>
      </c>
      <c r="M11" s="42">
        <v>0</v>
      </c>
      <c r="N11" s="42">
        <v>0</v>
      </c>
      <c r="O11" s="42">
        <v>2852252822</v>
      </c>
      <c r="P11" s="42">
        <v>0</v>
      </c>
      <c r="Q11" s="31">
        <f t="shared" si="2"/>
        <v>0</v>
      </c>
      <c r="R11" s="32">
        <v>0</v>
      </c>
      <c r="S11" s="31">
        <f t="shared" si="3"/>
        <v>0</v>
      </c>
      <c r="T11" s="32">
        <v>0</v>
      </c>
      <c r="U11" s="31">
        <f t="shared" si="4"/>
        <v>0</v>
      </c>
    </row>
    <row r="12" spans="1:23" ht="31.5" x14ac:dyDescent="0.25">
      <c r="A12" s="40" t="s">
        <v>19</v>
      </c>
      <c r="B12" s="40" t="s">
        <v>20</v>
      </c>
      <c r="C12" s="40" t="s">
        <v>26</v>
      </c>
      <c r="D12" s="40" t="s">
        <v>26</v>
      </c>
      <c r="E12" s="40" t="s">
        <v>48</v>
      </c>
      <c r="F12" s="40" t="s">
        <v>98</v>
      </c>
      <c r="G12" s="40"/>
      <c r="H12" s="40"/>
      <c r="I12" s="40" t="s">
        <v>21</v>
      </c>
      <c r="J12" s="40" t="s">
        <v>22</v>
      </c>
      <c r="K12" s="43" t="s">
        <v>122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31">
        <v>0</v>
      </c>
      <c r="R12" s="32">
        <v>0</v>
      </c>
      <c r="S12" s="31">
        <v>0</v>
      </c>
      <c r="T12" s="32">
        <v>0</v>
      </c>
      <c r="U12" s="31">
        <v>0</v>
      </c>
    </row>
    <row r="13" spans="1:23" ht="15.75" x14ac:dyDescent="0.25">
      <c r="A13" s="40" t="s">
        <v>19</v>
      </c>
      <c r="B13" s="40" t="s">
        <v>20</v>
      </c>
      <c r="C13" s="40" t="s">
        <v>20</v>
      </c>
      <c r="D13" s="40" t="s">
        <v>26</v>
      </c>
      <c r="E13" s="40" t="s">
        <v>46</v>
      </c>
      <c r="F13" s="40" t="s">
        <v>98</v>
      </c>
      <c r="G13" s="40"/>
      <c r="H13" s="40"/>
      <c r="I13" s="40" t="s">
        <v>21</v>
      </c>
      <c r="J13" s="40" t="s">
        <v>22</v>
      </c>
      <c r="K13" s="43" t="s">
        <v>121</v>
      </c>
      <c r="L13" s="42">
        <v>114130485</v>
      </c>
      <c r="M13" s="42">
        <v>0</v>
      </c>
      <c r="N13" s="42">
        <v>114130485</v>
      </c>
      <c r="O13" s="42">
        <v>0</v>
      </c>
      <c r="P13" s="42">
        <v>102717436.5</v>
      </c>
      <c r="Q13" s="31">
        <f t="shared" si="2"/>
        <v>0.9</v>
      </c>
      <c r="R13" s="32">
        <v>0</v>
      </c>
      <c r="S13" s="31">
        <f t="shared" si="3"/>
        <v>0</v>
      </c>
      <c r="T13" s="32">
        <v>0</v>
      </c>
      <c r="U13" s="31">
        <f t="shared" si="4"/>
        <v>0</v>
      </c>
    </row>
    <row r="14" spans="1:23" ht="31.5" x14ac:dyDescent="0.25">
      <c r="A14" s="40" t="s">
        <v>19</v>
      </c>
      <c r="B14" s="40" t="s">
        <v>20</v>
      </c>
      <c r="C14" s="40" t="s">
        <v>20</v>
      </c>
      <c r="D14" s="40" t="s">
        <v>26</v>
      </c>
      <c r="E14" s="40" t="s">
        <v>48</v>
      </c>
      <c r="F14" s="40" t="s">
        <v>46</v>
      </c>
      <c r="G14" s="40"/>
      <c r="H14" s="40"/>
      <c r="I14" s="40" t="s">
        <v>21</v>
      </c>
      <c r="J14" s="40" t="s">
        <v>22</v>
      </c>
      <c r="K14" s="43" t="s">
        <v>120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31">
        <v>0</v>
      </c>
      <c r="R14" s="32">
        <v>0</v>
      </c>
      <c r="S14" s="31">
        <v>0</v>
      </c>
      <c r="T14" s="32">
        <v>0</v>
      </c>
      <c r="U14" s="31">
        <v>0</v>
      </c>
    </row>
    <row r="15" spans="1:23" ht="47.25" x14ac:dyDescent="0.25">
      <c r="A15" s="40" t="s">
        <v>19</v>
      </c>
      <c r="B15" s="40" t="s">
        <v>20</v>
      </c>
      <c r="C15" s="40" t="s">
        <v>20</v>
      </c>
      <c r="D15" s="40" t="s">
        <v>26</v>
      </c>
      <c r="E15" s="40" t="s">
        <v>48</v>
      </c>
      <c r="F15" s="40" t="s">
        <v>48</v>
      </c>
      <c r="G15" s="40"/>
      <c r="H15" s="40"/>
      <c r="I15" s="40" t="s">
        <v>21</v>
      </c>
      <c r="J15" s="40" t="s">
        <v>22</v>
      </c>
      <c r="K15" s="43" t="s">
        <v>119</v>
      </c>
      <c r="L15" s="42">
        <v>198781201</v>
      </c>
      <c r="M15" s="42">
        <v>0</v>
      </c>
      <c r="N15" s="42">
        <v>190478781</v>
      </c>
      <c r="O15" s="42">
        <v>8302420</v>
      </c>
      <c r="P15" s="42">
        <v>147510865</v>
      </c>
      <c r="Q15" s="31">
        <f t="shared" si="2"/>
        <v>0.7420765356981619</v>
      </c>
      <c r="R15" s="32">
        <v>82038801.359999999</v>
      </c>
      <c r="S15" s="31">
        <f t="shared" si="3"/>
        <v>0.41270905370976202</v>
      </c>
      <c r="T15" s="32">
        <v>79944960.359999999</v>
      </c>
      <c r="U15" s="31">
        <f t="shared" si="4"/>
        <v>0.40217565825050028</v>
      </c>
    </row>
    <row r="16" spans="1:23" ht="47.25" x14ac:dyDescent="0.25">
      <c r="A16" s="40" t="s">
        <v>19</v>
      </c>
      <c r="B16" s="40" t="s">
        <v>20</v>
      </c>
      <c r="C16" s="40" t="s">
        <v>20</v>
      </c>
      <c r="D16" s="40" t="s">
        <v>26</v>
      </c>
      <c r="E16" s="40" t="s">
        <v>48</v>
      </c>
      <c r="F16" s="40" t="s">
        <v>102</v>
      </c>
      <c r="G16" s="40"/>
      <c r="H16" s="40"/>
      <c r="I16" s="40" t="s">
        <v>21</v>
      </c>
      <c r="J16" s="40" t="s">
        <v>22</v>
      </c>
      <c r="K16" s="43" t="s">
        <v>118</v>
      </c>
      <c r="L16" s="42">
        <v>229906852</v>
      </c>
      <c r="M16" s="42">
        <v>0</v>
      </c>
      <c r="N16" s="42">
        <v>186846977.34999999</v>
      </c>
      <c r="O16" s="42">
        <v>43059874.649999999</v>
      </c>
      <c r="P16" s="42">
        <v>186846977.34999999</v>
      </c>
      <c r="Q16" s="31">
        <f t="shared" si="2"/>
        <v>0.81270730178150585</v>
      </c>
      <c r="R16" s="32">
        <v>104878837.47</v>
      </c>
      <c r="S16" s="31">
        <f t="shared" si="3"/>
        <v>0.45617969433116329</v>
      </c>
      <c r="T16" s="32">
        <v>69919224.799999997</v>
      </c>
      <c r="U16" s="31">
        <f t="shared" si="4"/>
        <v>0.30411979543784973</v>
      </c>
    </row>
    <row r="17" spans="1:21" ht="15.75" x14ac:dyDescent="0.25">
      <c r="A17" s="40" t="s">
        <v>19</v>
      </c>
      <c r="B17" s="40" t="s">
        <v>20</v>
      </c>
      <c r="C17" s="40" t="s">
        <v>20</v>
      </c>
      <c r="D17" s="40" t="s">
        <v>26</v>
      </c>
      <c r="E17" s="40" t="s">
        <v>48</v>
      </c>
      <c r="F17" s="40" t="s">
        <v>108</v>
      </c>
      <c r="G17" s="40"/>
      <c r="H17" s="40"/>
      <c r="I17" s="40" t="s">
        <v>21</v>
      </c>
      <c r="J17" s="40" t="s">
        <v>22</v>
      </c>
      <c r="K17" s="43" t="s">
        <v>117</v>
      </c>
      <c r="L17" s="42">
        <v>30424357</v>
      </c>
      <c r="M17" s="42">
        <v>0</v>
      </c>
      <c r="N17" s="42">
        <v>9189600</v>
      </c>
      <c r="O17" s="42">
        <v>21234757</v>
      </c>
      <c r="P17" s="42">
        <v>0</v>
      </c>
      <c r="Q17" s="31">
        <f t="shared" si="2"/>
        <v>0</v>
      </c>
      <c r="R17" s="32">
        <v>0</v>
      </c>
      <c r="S17" s="31">
        <f t="shared" si="3"/>
        <v>0</v>
      </c>
      <c r="T17" s="32">
        <v>0</v>
      </c>
      <c r="U17" s="31">
        <f t="shared" si="4"/>
        <v>0</v>
      </c>
    </row>
    <row r="18" spans="1:21" ht="15.75" x14ac:dyDescent="0.25">
      <c r="A18" s="40" t="s">
        <v>19</v>
      </c>
      <c r="B18" s="40" t="s">
        <v>20</v>
      </c>
      <c r="C18" s="40" t="s">
        <v>20</v>
      </c>
      <c r="D18" s="40" t="s">
        <v>26</v>
      </c>
      <c r="E18" s="40" t="s">
        <v>48</v>
      </c>
      <c r="F18" s="40" t="s">
        <v>98</v>
      </c>
      <c r="G18" s="40"/>
      <c r="H18" s="40"/>
      <c r="I18" s="40" t="s">
        <v>21</v>
      </c>
      <c r="J18" s="40" t="s">
        <v>22</v>
      </c>
      <c r="K18" s="43" t="s">
        <v>116</v>
      </c>
      <c r="L18" s="42">
        <v>5226354</v>
      </c>
      <c r="M18" s="42">
        <v>0</v>
      </c>
      <c r="N18" s="42">
        <v>1785400</v>
      </c>
      <c r="O18" s="42">
        <v>3440954</v>
      </c>
      <c r="P18" s="42">
        <v>1785400</v>
      </c>
      <c r="Q18" s="31">
        <f t="shared" si="2"/>
        <v>0.34161482364187346</v>
      </c>
      <c r="R18" s="32">
        <v>1785400</v>
      </c>
      <c r="S18" s="31">
        <f t="shared" si="3"/>
        <v>0.34161482364187346</v>
      </c>
      <c r="T18" s="32">
        <v>1785400</v>
      </c>
      <c r="U18" s="31">
        <f t="shared" si="4"/>
        <v>0.34161482364187346</v>
      </c>
    </row>
    <row r="19" spans="1:21" ht="31.5" x14ac:dyDescent="0.25">
      <c r="A19" s="40" t="s">
        <v>19</v>
      </c>
      <c r="B19" s="40" t="s">
        <v>20</v>
      </c>
      <c r="C19" s="40" t="s">
        <v>20</v>
      </c>
      <c r="D19" s="40" t="s">
        <v>26</v>
      </c>
      <c r="E19" s="40" t="s">
        <v>27</v>
      </c>
      <c r="F19" s="40" t="s">
        <v>46</v>
      </c>
      <c r="G19" s="40"/>
      <c r="H19" s="40"/>
      <c r="I19" s="40" t="s">
        <v>21</v>
      </c>
      <c r="J19" s="40" t="s">
        <v>22</v>
      </c>
      <c r="K19" s="43" t="s">
        <v>115</v>
      </c>
      <c r="L19" s="42">
        <v>140393819</v>
      </c>
      <c r="M19" s="42">
        <v>0</v>
      </c>
      <c r="N19" s="42">
        <v>140055106</v>
      </c>
      <c r="O19" s="42">
        <v>338713</v>
      </c>
      <c r="P19" s="42">
        <v>0</v>
      </c>
      <c r="Q19" s="31">
        <f t="shared" si="2"/>
        <v>0</v>
      </c>
      <c r="R19" s="32">
        <v>0</v>
      </c>
      <c r="S19" s="31">
        <f t="shared" si="3"/>
        <v>0</v>
      </c>
      <c r="T19" s="32">
        <v>0</v>
      </c>
      <c r="U19" s="31">
        <f t="shared" si="4"/>
        <v>0</v>
      </c>
    </row>
    <row r="20" spans="1:21" ht="15.75" x14ac:dyDescent="0.25">
      <c r="A20" s="40" t="s">
        <v>19</v>
      </c>
      <c r="B20" s="40" t="s">
        <v>20</v>
      </c>
      <c r="C20" s="40" t="s">
        <v>20</v>
      </c>
      <c r="D20" s="40" t="s">
        <v>26</v>
      </c>
      <c r="E20" s="40" t="s">
        <v>27</v>
      </c>
      <c r="F20" s="40" t="s">
        <v>27</v>
      </c>
      <c r="G20" s="40"/>
      <c r="H20" s="40"/>
      <c r="I20" s="40" t="s">
        <v>21</v>
      </c>
      <c r="J20" s="40" t="s">
        <v>22</v>
      </c>
      <c r="K20" s="43" t="s">
        <v>114</v>
      </c>
      <c r="L20" s="42">
        <v>17439531</v>
      </c>
      <c r="M20" s="42">
        <v>0</v>
      </c>
      <c r="N20" s="42">
        <v>0</v>
      </c>
      <c r="O20" s="42">
        <v>17439531</v>
      </c>
      <c r="P20" s="42">
        <v>0</v>
      </c>
      <c r="Q20" s="31">
        <f t="shared" si="2"/>
        <v>0</v>
      </c>
      <c r="R20" s="32">
        <v>0</v>
      </c>
      <c r="S20" s="31">
        <f t="shared" si="3"/>
        <v>0</v>
      </c>
      <c r="T20" s="32">
        <v>0</v>
      </c>
      <c r="U20" s="31">
        <f t="shared" si="4"/>
        <v>0</v>
      </c>
    </row>
    <row r="21" spans="1:21" ht="31.5" x14ac:dyDescent="0.25">
      <c r="A21" s="40" t="s">
        <v>19</v>
      </c>
      <c r="B21" s="40" t="s">
        <v>20</v>
      </c>
      <c r="C21" s="40" t="s">
        <v>20</v>
      </c>
      <c r="D21" s="40" t="s">
        <v>26</v>
      </c>
      <c r="E21" s="40" t="s">
        <v>27</v>
      </c>
      <c r="F21" s="40" t="s">
        <v>102</v>
      </c>
      <c r="G21" s="40"/>
      <c r="H21" s="40"/>
      <c r="I21" s="40" t="s">
        <v>21</v>
      </c>
      <c r="J21" s="40" t="s">
        <v>22</v>
      </c>
      <c r="K21" s="43" t="s">
        <v>113</v>
      </c>
      <c r="L21" s="42">
        <v>1161682</v>
      </c>
      <c r="M21" s="42">
        <v>0</v>
      </c>
      <c r="N21" s="42">
        <v>0</v>
      </c>
      <c r="O21" s="42">
        <v>1161682</v>
      </c>
      <c r="P21" s="42">
        <v>0</v>
      </c>
      <c r="Q21" s="31">
        <f t="shared" si="2"/>
        <v>0</v>
      </c>
      <c r="R21" s="32">
        <v>0</v>
      </c>
      <c r="S21" s="31">
        <f t="shared" si="3"/>
        <v>0</v>
      </c>
      <c r="T21" s="32">
        <v>0</v>
      </c>
      <c r="U21" s="31">
        <f t="shared" si="4"/>
        <v>0</v>
      </c>
    </row>
    <row r="22" spans="1:21" ht="31.5" x14ac:dyDescent="0.25">
      <c r="A22" s="40" t="s">
        <v>19</v>
      </c>
      <c r="B22" s="40" t="s">
        <v>20</v>
      </c>
      <c r="C22" s="40" t="s">
        <v>20</v>
      </c>
      <c r="D22" s="40" t="s">
        <v>20</v>
      </c>
      <c r="E22" s="40" t="s">
        <v>108</v>
      </c>
      <c r="F22" s="40" t="s">
        <v>48</v>
      </c>
      <c r="G22" s="40"/>
      <c r="H22" s="40"/>
      <c r="I22" s="40" t="s">
        <v>21</v>
      </c>
      <c r="J22" s="40" t="s">
        <v>22</v>
      </c>
      <c r="K22" s="43" t="s">
        <v>112</v>
      </c>
      <c r="L22" s="42">
        <v>158009638</v>
      </c>
      <c r="M22" s="42">
        <v>0</v>
      </c>
      <c r="N22" s="42">
        <v>125574277.08</v>
      </c>
      <c r="O22" s="42">
        <v>32435360.920000002</v>
      </c>
      <c r="P22" s="42">
        <v>125574227.08</v>
      </c>
      <c r="Q22" s="31">
        <f t="shared" si="2"/>
        <v>0.79472511088216025</v>
      </c>
      <c r="R22" s="32">
        <v>83173926.920000002</v>
      </c>
      <c r="S22" s="31">
        <f t="shared" si="3"/>
        <v>0.52638514949322268</v>
      </c>
      <c r="T22" s="32">
        <v>61558215.280000001</v>
      </c>
      <c r="U22" s="31">
        <f t="shared" si="4"/>
        <v>0.38958519277159537</v>
      </c>
    </row>
    <row r="23" spans="1:21" ht="15.75" x14ac:dyDescent="0.25">
      <c r="A23" s="40" t="s">
        <v>19</v>
      </c>
      <c r="B23" s="40" t="s">
        <v>20</v>
      </c>
      <c r="C23" s="40" t="s">
        <v>20</v>
      </c>
      <c r="D23" s="40" t="s">
        <v>20</v>
      </c>
      <c r="E23" s="40" t="s">
        <v>108</v>
      </c>
      <c r="F23" s="40" t="s">
        <v>27</v>
      </c>
      <c r="G23" s="40"/>
      <c r="H23" s="40"/>
      <c r="I23" s="40" t="s">
        <v>21</v>
      </c>
      <c r="J23" s="40" t="s">
        <v>22</v>
      </c>
      <c r="K23" s="43" t="s">
        <v>111</v>
      </c>
      <c r="L23" s="42">
        <v>510800000</v>
      </c>
      <c r="M23" s="42">
        <v>0</v>
      </c>
      <c r="N23" s="42">
        <v>466484064</v>
      </c>
      <c r="O23" s="42">
        <v>44315936</v>
      </c>
      <c r="P23" s="42">
        <v>427274878</v>
      </c>
      <c r="Q23" s="31">
        <f t="shared" si="2"/>
        <v>0.83648175019577131</v>
      </c>
      <c r="R23" s="32">
        <v>377728498</v>
      </c>
      <c r="S23" s="31">
        <f t="shared" si="3"/>
        <v>0.73948413860610807</v>
      </c>
      <c r="T23" s="32">
        <v>362071778</v>
      </c>
      <c r="U23" s="31">
        <f t="shared" si="4"/>
        <v>0.70883276820673458</v>
      </c>
    </row>
    <row r="24" spans="1:21" ht="15.75" x14ac:dyDescent="0.25">
      <c r="A24" s="40" t="s">
        <v>19</v>
      </c>
      <c r="B24" s="40" t="s">
        <v>20</v>
      </c>
      <c r="C24" s="40" t="s">
        <v>20</v>
      </c>
      <c r="D24" s="40" t="s">
        <v>20</v>
      </c>
      <c r="E24" s="40" t="s">
        <v>108</v>
      </c>
      <c r="F24" s="40" t="s">
        <v>102</v>
      </c>
      <c r="G24" s="40"/>
      <c r="H24" s="40"/>
      <c r="I24" s="40" t="s">
        <v>21</v>
      </c>
      <c r="J24" s="40" t="s">
        <v>22</v>
      </c>
      <c r="K24" s="43" t="s">
        <v>110</v>
      </c>
      <c r="L24" s="42">
        <v>11980000</v>
      </c>
      <c r="M24" s="42">
        <v>0</v>
      </c>
      <c r="N24" s="42">
        <v>11960000</v>
      </c>
      <c r="O24" s="42">
        <v>20000</v>
      </c>
      <c r="P24" s="42">
        <v>11960000</v>
      </c>
      <c r="Q24" s="31">
        <f t="shared" si="2"/>
        <v>0.998330550918197</v>
      </c>
      <c r="R24" s="32">
        <v>11960000</v>
      </c>
      <c r="S24" s="31">
        <f t="shared" si="3"/>
        <v>0.998330550918197</v>
      </c>
      <c r="T24" s="32">
        <v>7980000</v>
      </c>
      <c r="U24" s="31">
        <f t="shared" si="4"/>
        <v>0.666110183639399</v>
      </c>
    </row>
    <row r="25" spans="1:21" ht="15.75" x14ac:dyDescent="0.25">
      <c r="A25" s="40" t="s">
        <v>19</v>
      </c>
      <c r="B25" s="40" t="s">
        <v>20</v>
      </c>
      <c r="C25" s="40" t="s">
        <v>20</v>
      </c>
      <c r="D25" s="40" t="s">
        <v>20</v>
      </c>
      <c r="E25" s="40" t="s">
        <v>108</v>
      </c>
      <c r="F25" s="40" t="s">
        <v>98</v>
      </c>
      <c r="G25" s="40"/>
      <c r="H25" s="40"/>
      <c r="I25" s="40" t="s">
        <v>21</v>
      </c>
      <c r="J25" s="40" t="s">
        <v>22</v>
      </c>
      <c r="K25" s="43" t="s">
        <v>109</v>
      </c>
      <c r="L25" s="42">
        <v>498480000</v>
      </c>
      <c r="M25" s="42">
        <v>0</v>
      </c>
      <c r="N25" s="42">
        <v>447792876</v>
      </c>
      <c r="O25" s="42">
        <v>50687124</v>
      </c>
      <c r="P25" s="42">
        <v>447792728</v>
      </c>
      <c r="Q25" s="31">
        <f t="shared" si="2"/>
        <v>0.8983163376665062</v>
      </c>
      <c r="R25" s="32">
        <v>236264727</v>
      </c>
      <c r="S25" s="31">
        <f t="shared" si="3"/>
        <v>0.47397032378430426</v>
      </c>
      <c r="T25" s="32">
        <v>192031989</v>
      </c>
      <c r="U25" s="31">
        <f t="shared" si="4"/>
        <v>0.38523509268175254</v>
      </c>
    </row>
    <row r="26" spans="1:21" ht="31.5" x14ac:dyDescent="0.25">
      <c r="A26" s="40" t="s">
        <v>19</v>
      </c>
      <c r="B26" s="40" t="s">
        <v>20</v>
      </c>
      <c r="C26" s="40" t="s">
        <v>20</v>
      </c>
      <c r="D26" s="40" t="s">
        <v>20</v>
      </c>
      <c r="E26" s="40" t="s">
        <v>108</v>
      </c>
      <c r="F26" s="40" t="s">
        <v>94</v>
      </c>
      <c r="G26" s="40"/>
      <c r="H26" s="40"/>
      <c r="I26" s="40" t="s">
        <v>21</v>
      </c>
      <c r="J26" s="40" t="s">
        <v>22</v>
      </c>
      <c r="K26" s="43" t="s">
        <v>107</v>
      </c>
      <c r="L26" s="42">
        <v>601916000</v>
      </c>
      <c r="M26" s="42">
        <v>0</v>
      </c>
      <c r="N26" s="42">
        <v>601916000</v>
      </c>
      <c r="O26" s="42">
        <v>0</v>
      </c>
      <c r="P26" s="42">
        <v>315156260</v>
      </c>
      <c r="Q26" s="31">
        <f t="shared" si="2"/>
        <v>0.52358844091202095</v>
      </c>
      <c r="R26" s="32">
        <v>315155430</v>
      </c>
      <c r="S26" s="31">
        <f t="shared" si="3"/>
        <v>0.52358706198207061</v>
      </c>
      <c r="T26" s="32">
        <v>315155430</v>
      </c>
      <c r="U26" s="31">
        <f t="shared" si="4"/>
        <v>0.52358706198207061</v>
      </c>
    </row>
    <row r="27" spans="1:21" ht="15.75" x14ac:dyDescent="0.25">
      <c r="A27" s="40" t="s">
        <v>19</v>
      </c>
      <c r="B27" s="40" t="s">
        <v>20</v>
      </c>
      <c r="C27" s="40" t="s">
        <v>20</v>
      </c>
      <c r="D27" s="40" t="s">
        <v>20</v>
      </c>
      <c r="E27" s="40" t="s">
        <v>100</v>
      </c>
      <c r="F27" s="40" t="s">
        <v>44</v>
      </c>
      <c r="G27" s="40"/>
      <c r="H27" s="40"/>
      <c r="I27" s="40" t="s">
        <v>21</v>
      </c>
      <c r="J27" s="40" t="s">
        <v>22</v>
      </c>
      <c r="K27" s="43" t="s">
        <v>106</v>
      </c>
      <c r="L27" s="42">
        <v>1026200000</v>
      </c>
      <c r="M27" s="42">
        <v>0</v>
      </c>
      <c r="N27" s="42">
        <v>19568902.629999999</v>
      </c>
      <c r="O27" s="42">
        <v>1006631097.37</v>
      </c>
      <c r="P27" s="42">
        <v>18968902.629999999</v>
      </c>
      <c r="Q27" s="31">
        <f t="shared" si="2"/>
        <v>1.8484605954005067E-2</v>
      </c>
      <c r="R27" s="32">
        <v>18968902.629999999</v>
      </c>
      <c r="S27" s="31">
        <f t="shared" si="3"/>
        <v>1.8484605954005067E-2</v>
      </c>
      <c r="T27" s="32">
        <v>18920905.48</v>
      </c>
      <c r="U27" s="31">
        <f t="shared" si="4"/>
        <v>1.8437834223348274E-2</v>
      </c>
    </row>
    <row r="28" spans="1:21" ht="15.75" x14ac:dyDescent="0.25">
      <c r="A28" s="40" t="s">
        <v>19</v>
      </c>
      <c r="B28" s="40" t="s">
        <v>20</v>
      </c>
      <c r="C28" s="40" t="s">
        <v>20</v>
      </c>
      <c r="D28" s="40" t="s">
        <v>20</v>
      </c>
      <c r="E28" s="40" t="s">
        <v>100</v>
      </c>
      <c r="F28" s="40" t="s">
        <v>46</v>
      </c>
      <c r="G28" s="40"/>
      <c r="H28" s="40"/>
      <c r="I28" s="40" t="s">
        <v>21</v>
      </c>
      <c r="J28" s="40" t="s">
        <v>22</v>
      </c>
      <c r="K28" s="43" t="s">
        <v>105</v>
      </c>
      <c r="L28" s="42">
        <v>34731519</v>
      </c>
      <c r="M28" s="42">
        <v>0</v>
      </c>
      <c r="N28" s="42">
        <v>34731519</v>
      </c>
      <c r="O28" s="42">
        <v>0</v>
      </c>
      <c r="P28" s="42">
        <v>28805667</v>
      </c>
      <c r="Q28" s="31">
        <f t="shared" si="2"/>
        <v>0.82938114512066119</v>
      </c>
      <c r="R28" s="32">
        <v>11645496</v>
      </c>
      <c r="S28" s="31">
        <f t="shared" si="3"/>
        <v>0.33530050902754932</v>
      </c>
      <c r="T28" s="32">
        <v>11645496</v>
      </c>
      <c r="U28" s="31">
        <f t="shared" si="4"/>
        <v>0.33530050902754932</v>
      </c>
    </row>
    <row r="29" spans="1:21" ht="63" x14ac:dyDescent="0.25">
      <c r="A29" s="40" t="s">
        <v>19</v>
      </c>
      <c r="B29" s="40" t="s">
        <v>20</v>
      </c>
      <c r="C29" s="40" t="s">
        <v>20</v>
      </c>
      <c r="D29" s="40" t="s">
        <v>20</v>
      </c>
      <c r="E29" s="40" t="s">
        <v>98</v>
      </c>
      <c r="F29" s="40" t="s">
        <v>48</v>
      </c>
      <c r="G29" s="40"/>
      <c r="H29" s="40"/>
      <c r="I29" s="40" t="s">
        <v>21</v>
      </c>
      <c r="J29" s="40" t="s">
        <v>22</v>
      </c>
      <c r="K29" s="43" t="s">
        <v>104</v>
      </c>
      <c r="L29" s="42">
        <v>33920000</v>
      </c>
      <c r="M29" s="42">
        <v>0</v>
      </c>
      <c r="N29" s="42">
        <v>7000000</v>
      </c>
      <c r="O29" s="42">
        <v>26920000</v>
      </c>
      <c r="P29" s="42">
        <v>0</v>
      </c>
      <c r="Q29" s="31">
        <f t="shared" si="2"/>
        <v>0</v>
      </c>
      <c r="R29" s="32">
        <v>0</v>
      </c>
      <c r="S29" s="31">
        <f t="shared" si="3"/>
        <v>0</v>
      </c>
      <c r="T29" s="32">
        <v>0</v>
      </c>
      <c r="U29" s="31">
        <f t="shared" si="4"/>
        <v>0</v>
      </c>
    </row>
    <row r="30" spans="1:21" ht="31.5" x14ac:dyDescent="0.25">
      <c r="A30" s="40" t="s">
        <v>19</v>
      </c>
      <c r="B30" s="40" t="s">
        <v>20</v>
      </c>
      <c r="C30" s="40" t="s">
        <v>20</v>
      </c>
      <c r="D30" s="40" t="s">
        <v>20</v>
      </c>
      <c r="E30" s="40" t="s">
        <v>98</v>
      </c>
      <c r="F30" s="40" t="s">
        <v>27</v>
      </c>
      <c r="G30" s="40"/>
      <c r="H30" s="40"/>
      <c r="I30" s="40" t="s">
        <v>21</v>
      </c>
      <c r="J30" s="40" t="s">
        <v>22</v>
      </c>
      <c r="K30" s="43" t="s">
        <v>103</v>
      </c>
      <c r="L30" s="42">
        <v>1454263095</v>
      </c>
      <c r="M30" s="42">
        <v>0</v>
      </c>
      <c r="N30" s="42">
        <v>1415314419</v>
      </c>
      <c r="O30" s="42">
        <v>38948676</v>
      </c>
      <c r="P30" s="42">
        <v>158771082.74000001</v>
      </c>
      <c r="Q30" s="31">
        <f t="shared" si="2"/>
        <v>0.10917631292843887</v>
      </c>
      <c r="R30" s="32">
        <v>158758786.74000001</v>
      </c>
      <c r="S30" s="31">
        <f t="shared" si="3"/>
        <v>0.10916785778710833</v>
      </c>
      <c r="T30" s="32">
        <v>158700129.74000001</v>
      </c>
      <c r="U30" s="31">
        <f t="shared" si="4"/>
        <v>0.10912752326978359</v>
      </c>
    </row>
    <row r="31" spans="1:21" ht="15.75" x14ac:dyDescent="0.25">
      <c r="A31" s="40" t="s">
        <v>19</v>
      </c>
      <c r="B31" s="40" t="s">
        <v>20</v>
      </c>
      <c r="C31" s="40" t="s">
        <v>20</v>
      </c>
      <c r="D31" s="40" t="s">
        <v>20</v>
      </c>
      <c r="E31" s="40" t="s">
        <v>98</v>
      </c>
      <c r="F31" s="40" t="s">
        <v>102</v>
      </c>
      <c r="G31" s="40"/>
      <c r="H31" s="40"/>
      <c r="I31" s="40" t="s">
        <v>21</v>
      </c>
      <c r="J31" s="40" t="s">
        <v>22</v>
      </c>
      <c r="K31" s="43" t="s">
        <v>101</v>
      </c>
      <c r="L31" s="42">
        <v>6018816051</v>
      </c>
      <c r="M31" s="42">
        <v>0</v>
      </c>
      <c r="N31" s="42">
        <v>5471927271.04</v>
      </c>
      <c r="O31" s="42">
        <v>546888779.96000004</v>
      </c>
      <c r="P31" s="42">
        <v>5471927271.04</v>
      </c>
      <c r="Q31" s="31">
        <f t="shared" si="2"/>
        <v>0.90913681771863808</v>
      </c>
      <c r="R31" s="32">
        <v>3019281754.8099999</v>
      </c>
      <c r="S31" s="31">
        <f t="shared" si="3"/>
        <v>0.50164047700184478</v>
      </c>
      <c r="T31" s="32">
        <v>2446222579.7199998</v>
      </c>
      <c r="U31" s="31">
        <f t="shared" si="4"/>
        <v>0.40642919786750598</v>
      </c>
    </row>
    <row r="32" spans="1:21" ht="47.25" x14ac:dyDescent="0.25">
      <c r="A32" s="40" t="s">
        <v>19</v>
      </c>
      <c r="B32" s="40" t="s">
        <v>20</v>
      </c>
      <c r="C32" s="40" t="s">
        <v>20</v>
      </c>
      <c r="D32" s="40" t="s">
        <v>20</v>
      </c>
      <c r="E32" s="40" t="s">
        <v>98</v>
      </c>
      <c r="F32" s="40" t="s">
        <v>100</v>
      </c>
      <c r="G32" s="40"/>
      <c r="H32" s="40"/>
      <c r="I32" s="40" t="s">
        <v>21</v>
      </c>
      <c r="J32" s="40" t="s">
        <v>22</v>
      </c>
      <c r="K32" s="43" t="s">
        <v>99</v>
      </c>
      <c r="L32" s="42">
        <v>1109362932</v>
      </c>
      <c r="M32" s="42">
        <v>0</v>
      </c>
      <c r="N32" s="42">
        <v>1108170265</v>
      </c>
      <c r="O32" s="42">
        <v>1192667</v>
      </c>
      <c r="P32" s="42">
        <v>784864411</v>
      </c>
      <c r="Q32" s="31">
        <f t="shared" si="2"/>
        <v>0.70749110896018297</v>
      </c>
      <c r="R32" s="32">
        <v>675587158.87</v>
      </c>
      <c r="S32" s="31">
        <f t="shared" si="3"/>
        <v>0.60898659886898043</v>
      </c>
      <c r="T32" s="32">
        <v>658908726.96000004</v>
      </c>
      <c r="U32" s="31">
        <f t="shared" si="4"/>
        <v>0.59395235585535144</v>
      </c>
    </row>
    <row r="33" spans="1:21" ht="47.25" x14ac:dyDescent="0.25">
      <c r="A33" s="40" t="s">
        <v>19</v>
      </c>
      <c r="B33" s="40" t="s">
        <v>20</v>
      </c>
      <c r="C33" s="40" t="s">
        <v>20</v>
      </c>
      <c r="D33" s="40" t="s">
        <v>20</v>
      </c>
      <c r="E33" s="40" t="s">
        <v>98</v>
      </c>
      <c r="F33" s="40" t="s">
        <v>94</v>
      </c>
      <c r="G33" s="40"/>
      <c r="H33" s="40"/>
      <c r="I33" s="40" t="s">
        <v>21</v>
      </c>
      <c r="J33" s="40" t="s">
        <v>22</v>
      </c>
      <c r="K33" s="43" t="s">
        <v>97</v>
      </c>
      <c r="L33" s="42">
        <v>42575540</v>
      </c>
      <c r="M33" s="42">
        <v>0</v>
      </c>
      <c r="N33" s="42">
        <v>39666003</v>
      </c>
      <c r="O33" s="42">
        <v>2909537</v>
      </c>
      <c r="P33" s="42">
        <v>39666003</v>
      </c>
      <c r="Q33" s="31">
        <f t="shared" si="2"/>
        <v>0.93166177105445991</v>
      </c>
      <c r="R33" s="32">
        <v>23668020</v>
      </c>
      <c r="S33" s="31">
        <f t="shared" si="3"/>
        <v>0.55590651345819686</v>
      </c>
      <c r="T33" s="32">
        <v>23668020</v>
      </c>
      <c r="U33" s="31">
        <f t="shared" si="4"/>
        <v>0.55590651345819686</v>
      </c>
    </row>
    <row r="34" spans="1:21" ht="15.75" x14ac:dyDescent="0.25">
      <c r="A34" s="40" t="s">
        <v>19</v>
      </c>
      <c r="B34" s="40" t="s">
        <v>20</v>
      </c>
      <c r="C34" s="40" t="s">
        <v>20</v>
      </c>
      <c r="D34" s="40" t="s">
        <v>20</v>
      </c>
      <c r="E34" s="40" t="s">
        <v>94</v>
      </c>
      <c r="F34" s="40" t="s">
        <v>46</v>
      </c>
      <c r="G34" s="40"/>
      <c r="H34" s="40"/>
      <c r="I34" s="40" t="s">
        <v>21</v>
      </c>
      <c r="J34" s="40" t="s">
        <v>22</v>
      </c>
      <c r="K34" s="43" t="s">
        <v>96</v>
      </c>
      <c r="L34" s="42">
        <v>3000000</v>
      </c>
      <c r="M34" s="42">
        <v>0</v>
      </c>
      <c r="N34" s="42">
        <v>3000000</v>
      </c>
      <c r="O34" s="42">
        <v>0</v>
      </c>
      <c r="P34" s="42">
        <v>0</v>
      </c>
      <c r="Q34" s="31">
        <f t="shared" si="2"/>
        <v>0</v>
      </c>
      <c r="R34" s="32">
        <v>0</v>
      </c>
      <c r="S34" s="31">
        <f t="shared" si="3"/>
        <v>0</v>
      </c>
      <c r="T34" s="32">
        <v>0</v>
      </c>
      <c r="U34" s="31">
        <f t="shared" si="4"/>
        <v>0</v>
      </c>
    </row>
    <row r="35" spans="1:21" ht="31.5" x14ac:dyDescent="0.25">
      <c r="A35" s="40" t="s">
        <v>19</v>
      </c>
      <c r="B35" s="40" t="s">
        <v>20</v>
      </c>
      <c r="C35" s="40" t="s">
        <v>20</v>
      </c>
      <c r="D35" s="40" t="s">
        <v>20</v>
      </c>
      <c r="E35" s="40" t="s">
        <v>94</v>
      </c>
      <c r="F35" s="40" t="s">
        <v>48</v>
      </c>
      <c r="G35" s="40"/>
      <c r="H35" s="40"/>
      <c r="I35" s="40" t="s">
        <v>21</v>
      </c>
      <c r="J35" s="40" t="s">
        <v>22</v>
      </c>
      <c r="K35" s="43" t="s">
        <v>95</v>
      </c>
      <c r="L35" s="42">
        <v>15687489</v>
      </c>
      <c r="M35" s="42">
        <v>0</v>
      </c>
      <c r="N35" s="42">
        <v>12376000</v>
      </c>
      <c r="O35" s="42">
        <v>3311489</v>
      </c>
      <c r="P35" s="42">
        <v>12376000</v>
      </c>
      <c r="Q35" s="31">
        <f t="shared" si="2"/>
        <v>0.78890891971302735</v>
      </c>
      <c r="R35" s="32">
        <v>0</v>
      </c>
      <c r="S35" s="31">
        <f t="shared" si="3"/>
        <v>0</v>
      </c>
      <c r="T35" s="32">
        <v>0</v>
      </c>
      <c r="U35" s="31">
        <f t="shared" si="4"/>
        <v>0</v>
      </c>
    </row>
    <row r="36" spans="1:21" ht="47.25" x14ac:dyDescent="0.25">
      <c r="A36" s="40" t="s">
        <v>19</v>
      </c>
      <c r="B36" s="40" t="s">
        <v>20</v>
      </c>
      <c r="C36" s="40" t="s">
        <v>20</v>
      </c>
      <c r="D36" s="40" t="s">
        <v>20</v>
      </c>
      <c r="E36" s="40" t="s">
        <v>94</v>
      </c>
      <c r="F36" s="40" t="s">
        <v>27</v>
      </c>
      <c r="G36" s="40"/>
      <c r="H36" s="40"/>
      <c r="I36" s="40" t="s">
        <v>21</v>
      </c>
      <c r="J36" s="40" t="s">
        <v>22</v>
      </c>
      <c r="K36" s="43" t="s">
        <v>93</v>
      </c>
      <c r="L36" s="42">
        <v>90132000</v>
      </c>
      <c r="M36" s="42">
        <v>0</v>
      </c>
      <c r="N36" s="42">
        <v>90132000</v>
      </c>
      <c r="O36" s="42">
        <v>0</v>
      </c>
      <c r="P36" s="42">
        <v>43687765.969999999</v>
      </c>
      <c r="Q36" s="31">
        <f t="shared" si="2"/>
        <v>0.48470871577242264</v>
      </c>
      <c r="R36" s="32">
        <v>43687765.969999999</v>
      </c>
      <c r="S36" s="31">
        <f t="shared" si="3"/>
        <v>0.48470871577242264</v>
      </c>
      <c r="T36" s="32">
        <v>43687765.969999999</v>
      </c>
      <c r="U36" s="31">
        <f t="shared" si="4"/>
        <v>0.48470871577242264</v>
      </c>
    </row>
    <row r="37" spans="1:21" ht="15.75" x14ac:dyDescent="0.25">
      <c r="A37" s="40" t="s">
        <v>19</v>
      </c>
      <c r="B37" s="40" t="s">
        <v>20</v>
      </c>
      <c r="C37" s="40" t="s">
        <v>20</v>
      </c>
      <c r="D37" s="40" t="s">
        <v>20</v>
      </c>
      <c r="E37" s="40" t="s">
        <v>92</v>
      </c>
      <c r="F37" s="40"/>
      <c r="G37" s="40"/>
      <c r="H37" s="40"/>
      <c r="I37" s="40" t="s">
        <v>21</v>
      </c>
      <c r="J37" s="40" t="s">
        <v>22</v>
      </c>
      <c r="K37" s="43" t="s">
        <v>91</v>
      </c>
      <c r="L37" s="42">
        <v>497561455</v>
      </c>
      <c r="M37" s="42">
        <v>0</v>
      </c>
      <c r="N37" s="42">
        <v>377039107</v>
      </c>
      <c r="O37" s="42">
        <v>120522348</v>
      </c>
      <c r="P37" s="42">
        <v>292065502.36000001</v>
      </c>
      <c r="Q37" s="31">
        <f t="shared" si="2"/>
        <v>0.58699382644099718</v>
      </c>
      <c r="R37" s="32">
        <v>280902778.36000001</v>
      </c>
      <c r="S37" s="31">
        <f t="shared" si="3"/>
        <v>0.56455896158596131</v>
      </c>
      <c r="T37" s="32">
        <v>273643443.36000001</v>
      </c>
      <c r="U37" s="31">
        <f t="shared" si="4"/>
        <v>0.54996913569199213</v>
      </c>
    </row>
    <row r="38" spans="1:21" ht="21" customHeight="1" x14ac:dyDescent="0.25">
      <c r="A38" s="21" t="s">
        <v>19</v>
      </c>
      <c r="B38" s="21" t="s">
        <v>24</v>
      </c>
      <c r="C38" s="21"/>
      <c r="D38" s="21"/>
      <c r="E38" s="21"/>
      <c r="F38" s="21"/>
      <c r="G38" s="21"/>
      <c r="H38" s="21"/>
      <c r="I38" s="21"/>
      <c r="J38" s="21"/>
      <c r="K38" s="22" t="s">
        <v>239</v>
      </c>
      <c r="L38" s="23">
        <f>+L39+L43+L44+L45+L46+L47+L48+L49+L52+L53+L54</f>
        <v>346529502178</v>
      </c>
      <c r="M38" s="23">
        <f t="shared" ref="M38:T38" si="5">+M39+M43+M44+M45+M46+M47+M48+M49+M52+M53+M54</f>
        <v>1930880311</v>
      </c>
      <c r="N38" s="23">
        <f t="shared" si="5"/>
        <v>307080731752.85999</v>
      </c>
      <c r="O38" s="23">
        <f t="shared" si="5"/>
        <v>37517890114.139999</v>
      </c>
      <c r="P38" s="23">
        <f t="shared" si="5"/>
        <v>300189938485.57001</v>
      </c>
      <c r="Q38" s="24">
        <f t="shared" si="2"/>
        <v>0.86627527122170689</v>
      </c>
      <c r="R38" s="23">
        <f t="shared" si="5"/>
        <v>296350995685.57001</v>
      </c>
      <c r="S38" s="24">
        <f t="shared" si="3"/>
        <v>0.8551970144618305</v>
      </c>
      <c r="T38" s="23">
        <f t="shared" si="5"/>
        <v>295021259335.57001</v>
      </c>
      <c r="U38" s="24">
        <f t="shared" si="4"/>
        <v>0.85135971823844303</v>
      </c>
    </row>
    <row r="39" spans="1:21" s="26" customFormat="1" ht="15.75" x14ac:dyDescent="0.25">
      <c r="A39" s="44" t="s">
        <v>19</v>
      </c>
      <c r="B39" s="44" t="s">
        <v>24</v>
      </c>
      <c r="C39" s="44" t="s">
        <v>20</v>
      </c>
      <c r="D39" s="44" t="s">
        <v>20</v>
      </c>
      <c r="E39" s="44"/>
      <c r="F39" s="44"/>
      <c r="G39" s="44"/>
      <c r="H39" s="44"/>
      <c r="I39" s="44"/>
      <c r="J39" s="44"/>
      <c r="K39" s="41" t="s">
        <v>25</v>
      </c>
      <c r="L39" s="32">
        <v>2261123000</v>
      </c>
      <c r="M39" s="32">
        <v>0</v>
      </c>
      <c r="N39" s="32">
        <v>0</v>
      </c>
      <c r="O39" s="32">
        <v>2261123000</v>
      </c>
      <c r="P39" s="32">
        <v>0</v>
      </c>
      <c r="Q39" s="31">
        <f t="shared" si="2"/>
        <v>0</v>
      </c>
      <c r="R39" s="32">
        <v>0</v>
      </c>
      <c r="S39" s="31">
        <f t="shared" si="3"/>
        <v>0</v>
      </c>
      <c r="T39" s="32">
        <v>0</v>
      </c>
      <c r="U39" s="31">
        <f t="shared" si="4"/>
        <v>0</v>
      </c>
    </row>
    <row r="40" spans="1:21" s="26" customFormat="1" ht="15.75" x14ac:dyDescent="0.25">
      <c r="A40" s="44" t="s">
        <v>19</v>
      </c>
      <c r="B40" s="44" t="s">
        <v>24</v>
      </c>
      <c r="C40" s="44" t="s">
        <v>20</v>
      </c>
      <c r="D40" s="44" t="s">
        <v>20</v>
      </c>
      <c r="E40" s="44" t="s">
        <v>126</v>
      </c>
      <c r="F40" s="44" t="s">
        <v>44</v>
      </c>
      <c r="G40" s="44"/>
      <c r="H40" s="44"/>
      <c r="I40" s="44" t="s">
        <v>21</v>
      </c>
      <c r="J40" s="44" t="s">
        <v>22</v>
      </c>
      <c r="K40" s="41" t="s">
        <v>123</v>
      </c>
      <c r="L40" s="32">
        <v>1698828989</v>
      </c>
      <c r="M40" s="32">
        <v>0</v>
      </c>
      <c r="N40" s="32">
        <v>0</v>
      </c>
      <c r="O40" s="32">
        <v>1698828989</v>
      </c>
      <c r="P40" s="32">
        <v>0</v>
      </c>
      <c r="Q40" s="31">
        <f t="shared" si="2"/>
        <v>0</v>
      </c>
      <c r="R40" s="32">
        <v>0</v>
      </c>
      <c r="S40" s="31">
        <f t="shared" si="3"/>
        <v>0</v>
      </c>
      <c r="T40" s="32">
        <v>0</v>
      </c>
      <c r="U40" s="31">
        <f t="shared" si="4"/>
        <v>0</v>
      </c>
    </row>
    <row r="41" spans="1:21" s="26" customFormat="1" ht="15.75" x14ac:dyDescent="0.25">
      <c r="A41" s="44" t="s">
        <v>19</v>
      </c>
      <c r="B41" s="44" t="s">
        <v>24</v>
      </c>
      <c r="C41" s="44" t="s">
        <v>20</v>
      </c>
      <c r="D41" s="44" t="s">
        <v>20</v>
      </c>
      <c r="E41" s="44" t="s">
        <v>125</v>
      </c>
      <c r="F41" s="44" t="s">
        <v>44</v>
      </c>
      <c r="G41" s="44"/>
      <c r="H41" s="44"/>
      <c r="I41" s="44" t="s">
        <v>21</v>
      </c>
      <c r="J41" s="44" t="s">
        <v>22</v>
      </c>
      <c r="K41" s="41" t="s">
        <v>123</v>
      </c>
      <c r="L41" s="32">
        <v>278493410</v>
      </c>
      <c r="M41" s="32">
        <v>0</v>
      </c>
      <c r="N41" s="32">
        <v>0</v>
      </c>
      <c r="O41" s="32">
        <v>278493410</v>
      </c>
      <c r="P41" s="32">
        <v>0</v>
      </c>
      <c r="Q41" s="31">
        <f t="shared" si="2"/>
        <v>0</v>
      </c>
      <c r="R41" s="32">
        <v>0</v>
      </c>
      <c r="S41" s="31">
        <f t="shared" si="3"/>
        <v>0</v>
      </c>
      <c r="T41" s="32">
        <v>0</v>
      </c>
      <c r="U41" s="31">
        <f t="shared" si="4"/>
        <v>0</v>
      </c>
    </row>
    <row r="42" spans="1:21" s="26" customFormat="1" ht="15.75" x14ac:dyDescent="0.25">
      <c r="A42" s="44" t="s">
        <v>19</v>
      </c>
      <c r="B42" s="44" t="s">
        <v>24</v>
      </c>
      <c r="C42" s="44" t="s">
        <v>20</v>
      </c>
      <c r="D42" s="44" t="s">
        <v>20</v>
      </c>
      <c r="E42" s="44" t="s">
        <v>124</v>
      </c>
      <c r="F42" s="44" t="s">
        <v>44</v>
      </c>
      <c r="G42" s="44"/>
      <c r="H42" s="44"/>
      <c r="I42" s="44" t="s">
        <v>21</v>
      </c>
      <c r="J42" s="44" t="s">
        <v>22</v>
      </c>
      <c r="K42" s="41" t="s">
        <v>123</v>
      </c>
      <c r="L42" s="32">
        <v>283800601</v>
      </c>
      <c r="M42" s="32">
        <v>0</v>
      </c>
      <c r="N42" s="32">
        <v>0</v>
      </c>
      <c r="O42" s="32">
        <v>283800601</v>
      </c>
      <c r="P42" s="32">
        <v>0</v>
      </c>
      <c r="Q42" s="31">
        <f t="shared" si="2"/>
        <v>0</v>
      </c>
      <c r="R42" s="32">
        <v>0</v>
      </c>
      <c r="S42" s="31">
        <f t="shared" si="3"/>
        <v>0</v>
      </c>
      <c r="T42" s="32">
        <v>0</v>
      </c>
      <c r="U42" s="31">
        <f t="shared" si="4"/>
        <v>0</v>
      </c>
    </row>
    <row r="43" spans="1:21" s="26" customFormat="1" ht="47.25" x14ac:dyDescent="0.25">
      <c r="A43" s="44" t="s">
        <v>19</v>
      </c>
      <c r="B43" s="44" t="s">
        <v>24</v>
      </c>
      <c r="C43" s="44" t="s">
        <v>24</v>
      </c>
      <c r="D43" s="44" t="s">
        <v>26</v>
      </c>
      <c r="E43" s="44" t="s">
        <v>27</v>
      </c>
      <c r="F43" s="44"/>
      <c r="G43" s="44"/>
      <c r="H43" s="44"/>
      <c r="I43" s="44" t="s">
        <v>21</v>
      </c>
      <c r="J43" s="44" t="s">
        <v>22</v>
      </c>
      <c r="K43" s="41" t="s">
        <v>28</v>
      </c>
      <c r="L43" s="32">
        <v>3134153000</v>
      </c>
      <c r="M43" s="32">
        <v>0</v>
      </c>
      <c r="N43" s="32">
        <v>2969356000</v>
      </c>
      <c r="O43" s="32">
        <v>164797000</v>
      </c>
      <c r="P43" s="32">
        <v>2969356000</v>
      </c>
      <c r="Q43" s="31">
        <f t="shared" si="2"/>
        <v>0.94741896774024748</v>
      </c>
      <c r="R43" s="32">
        <v>2969356000</v>
      </c>
      <c r="S43" s="31">
        <f t="shared" si="3"/>
        <v>0.94741896774024748</v>
      </c>
      <c r="T43" s="32">
        <v>2969356000</v>
      </c>
      <c r="U43" s="31">
        <f t="shared" si="4"/>
        <v>0.94741896774024748</v>
      </c>
    </row>
    <row r="44" spans="1:21" s="26" customFormat="1" ht="47.25" x14ac:dyDescent="0.25">
      <c r="A44" s="44" t="s">
        <v>19</v>
      </c>
      <c r="B44" s="44" t="s">
        <v>24</v>
      </c>
      <c r="C44" s="44" t="s">
        <v>24</v>
      </c>
      <c r="D44" s="44" t="s">
        <v>26</v>
      </c>
      <c r="E44" s="44" t="s">
        <v>29</v>
      </c>
      <c r="F44" s="44"/>
      <c r="G44" s="44"/>
      <c r="H44" s="44"/>
      <c r="I44" s="44" t="s">
        <v>21</v>
      </c>
      <c r="J44" s="44" t="s">
        <v>22</v>
      </c>
      <c r="K44" s="41" t="s">
        <v>30</v>
      </c>
      <c r="L44" s="32">
        <v>46872210000</v>
      </c>
      <c r="M44" s="32">
        <v>0</v>
      </c>
      <c r="N44" s="32">
        <v>42292041000</v>
      </c>
      <c r="O44" s="32">
        <v>4580169000</v>
      </c>
      <c r="P44" s="32">
        <v>42292041000</v>
      </c>
      <c r="Q44" s="31">
        <f t="shared" si="2"/>
        <v>0.9022839119384386</v>
      </c>
      <c r="R44" s="32">
        <v>42292041000</v>
      </c>
      <c r="S44" s="31">
        <f t="shared" si="3"/>
        <v>0.9022839119384386</v>
      </c>
      <c r="T44" s="32">
        <v>42292041000</v>
      </c>
      <c r="U44" s="31">
        <f t="shared" si="4"/>
        <v>0.9022839119384386</v>
      </c>
    </row>
    <row r="45" spans="1:21" s="26" customFormat="1" ht="47.25" x14ac:dyDescent="0.25">
      <c r="A45" s="44" t="s">
        <v>19</v>
      </c>
      <c r="B45" s="44" t="s">
        <v>24</v>
      </c>
      <c r="C45" s="44" t="s">
        <v>24</v>
      </c>
      <c r="D45" s="44" t="s">
        <v>26</v>
      </c>
      <c r="E45" s="44" t="s">
        <v>31</v>
      </c>
      <c r="F45" s="44"/>
      <c r="G45" s="44"/>
      <c r="H45" s="44"/>
      <c r="I45" s="44" t="s">
        <v>21</v>
      </c>
      <c r="J45" s="44" t="s">
        <v>22</v>
      </c>
      <c r="K45" s="41" t="s">
        <v>32</v>
      </c>
      <c r="L45" s="32">
        <v>4805051000</v>
      </c>
      <c r="M45" s="32">
        <v>0</v>
      </c>
      <c r="N45" s="32">
        <v>4805051000</v>
      </c>
      <c r="O45" s="32">
        <v>0</v>
      </c>
      <c r="P45" s="32">
        <v>4805051000</v>
      </c>
      <c r="Q45" s="31">
        <f t="shared" si="2"/>
        <v>1</v>
      </c>
      <c r="R45" s="32">
        <v>4805051000</v>
      </c>
      <c r="S45" s="31">
        <f t="shared" si="3"/>
        <v>1</v>
      </c>
      <c r="T45" s="32">
        <v>4805051000</v>
      </c>
      <c r="U45" s="31">
        <f t="shared" si="4"/>
        <v>1</v>
      </c>
    </row>
    <row r="46" spans="1:21" s="26" customFormat="1" ht="31.5" x14ac:dyDescent="0.25">
      <c r="A46" s="44" t="s">
        <v>19</v>
      </c>
      <c r="B46" s="44" t="s">
        <v>24</v>
      </c>
      <c r="C46" s="44" t="s">
        <v>24</v>
      </c>
      <c r="D46" s="44" t="s">
        <v>26</v>
      </c>
      <c r="E46" s="44" t="s">
        <v>33</v>
      </c>
      <c r="F46" s="44"/>
      <c r="G46" s="44"/>
      <c r="H46" s="44"/>
      <c r="I46" s="44" t="s">
        <v>21</v>
      </c>
      <c r="J46" s="44" t="s">
        <v>22</v>
      </c>
      <c r="K46" s="41" t="s">
        <v>34</v>
      </c>
      <c r="L46" s="32">
        <v>62372379000</v>
      </c>
      <c r="M46" s="32">
        <v>0</v>
      </c>
      <c r="N46" s="32">
        <v>62372378000</v>
      </c>
      <c r="O46" s="32">
        <v>1000</v>
      </c>
      <c r="P46" s="32">
        <v>62372378000</v>
      </c>
      <c r="Q46" s="31">
        <f t="shared" si="2"/>
        <v>0.9999999839672622</v>
      </c>
      <c r="R46" s="32">
        <v>62372378000</v>
      </c>
      <c r="S46" s="31">
        <f t="shared" si="3"/>
        <v>0.9999999839672622</v>
      </c>
      <c r="T46" s="32">
        <v>62372378000</v>
      </c>
      <c r="U46" s="31">
        <f t="shared" si="4"/>
        <v>0.9999999839672622</v>
      </c>
    </row>
    <row r="47" spans="1:21" s="26" customFormat="1" ht="31.5" x14ac:dyDescent="0.25">
      <c r="A47" s="44" t="s">
        <v>19</v>
      </c>
      <c r="B47" s="44" t="s">
        <v>24</v>
      </c>
      <c r="C47" s="44" t="s">
        <v>24</v>
      </c>
      <c r="D47" s="44" t="s">
        <v>26</v>
      </c>
      <c r="E47" s="44" t="s">
        <v>35</v>
      </c>
      <c r="F47" s="44"/>
      <c r="G47" s="44"/>
      <c r="H47" s="44"/>
      <c r="I47" s="44" t="s">
        <v>21</v>
      </c>
      <c r="J47" s="44" t="s">
        <v>22</v>
      </c>
      <c r="K47" s="41" t="s">
        <v>36</v>
      </c>
      <c r="L47" s="32">
        <v>1930880311</v>
      </c>
      <c r="M47" s="32">
        <v>1930880311</v>
      </c>
      <c r="N47" s="32">
        <v>0</v>
      </c>
      <c r="O47" s="32">
        <v>0</v>
      </c>
      <c r="P47" s="32">
        <v>0</v>
      </c>
      <c r="Q47" s="31">
        <f t="shared" si="2"/>
        <v>0</v>
      </c>
      <c r="R47" s="32">
        <v>0</v>
      </c>
      <c r="S47" s="31">
        <f t="shared" si="3"/>
        <v>0</v>
      </c>
      <c r="T47" s="32">
        <v>0</v>
      </c>
      <c r="U47" s="31">
        <f t="shared" si="4"/>
        <v>0</v>
      </c>
    </row>
    <row r="48" spans="1:21" s="26" customFormat="1" ht="31.5" x14ac:dyDescent="0.25">
      <c r="A48" s="44" t="s">
        <v>19</v>
      </c>
      <c r="B48" s="44" t="s">
        <v>24</v>
      </c>
      <c r="C48" s="44" t="s">
        <v>37</v>
      </c>
      <c r="D48" s="44" t="s">
        <v>20</v>
      </c>
      <c r="E48" s="44" t="s">
        <v>38</v>
      </c>
      <c r="F48" s="44"/>
      <c r="G48" s="44"/>
      <c r="H48" s="44"/>
      <c r="I48" s="44" t="s">
        <v>21</v>
      </c>
      <c r="J48" s="44" t="s">
        <v>22</v>
      </c>
      <c r="K48" s="41" t="s">
        <v>39</v>
      </c>
      <c r="L48" s="32">
        <v>11411443000</v>
      </c>
      <c r="M48" s="32">
        <v>0</v>
      </c>
      <c r="N48" s="32">
        <v>11104944198</v>
      </c>
      <c r="O48" s="32">
        <v>306498802</v>
      </c>
      <c r="P48" s="32">
        <v>10464702570</v>
      </c>
      <c r="Q48" s="31">
        <f t="shared" si="2"/>
        <v>0.9170358709235984</v>
      </c>
      <c r="R48" s="32">
        <v>6625759770</v>
      </c>
      <c r="S48" s="31">
        <f t="shared" si="3"/>
        <v>0.58062418311163633</v>
      </c>
      <c r="T48" s="32">
        <v>6625759770</v>
      </c>
      <c r="U48" s="31">
        <f t="shared" si="4"/>
        <v>0.58062418311163633</v>
      </c>
    </row>
    <row r="49" spans="1:21" s="26" customFormat="1" ht="15.75" x14ac:dyDescent="0.25">
      <c r="A49" s="44" t="s">
        <v>19</v>
      </c>
      <c r="B49" s="44" t="s">
        <v>24</v>
      </c>
      <c r="C49" s="44" t="s">
        <v>40</v>
      </c>
      <c r="D49" s="44"/>
      <c r="E49" s="44"/>
      <c r="F49" s="44"/>
      <c r="G49" s="44"/>
      <c r="H49" s="44"/>
      <c r="I49" s="44"/>
      <c r="J49" s="44"/>
      <c r="K49" s="41" t="s">
        <v>41</v>
      </c>
      <c r="L49" s="32">
        <v>3294572867</v>
      </c>
      <c r="M49" s="32">
        <v>0</v>
      </c>
      <c r="N49" s="32">
        <v>5052855</v>
      </c>
      <c r="O49" s="32">
        <v>3289520012</v>
      </c>
      <c r="P49" s="32">
        <v>5052855</v>
      </c>
      <c r="Q49" s="31">
        <f t="shared" si="2"/>
        <v>1.5336904673172616E-3</v>
      </c>
      <c r="R49" s="32">
        <v>5052855</v>
      </c>
      <c r="S49" s="31">
        <f t="shared" si="3"/>
        <v>1.5336904673172616E-3</v>
      </c>
      <c r="T49" s="32">
        <v>5052855</v>
      </c>
      <c r="U49" s="31">
        <f t="shared" si="4"/>
        <v>1.5336904673172616E-3</v>
      </c>
    </row>
    <row r="50" spans="1:21" s="26" customFormat="1" ht="15.75" x14ac:dyDescent="0.25">
      <c r="A50" s="44" t="s">
        <v>19</v>
      </c>
      <c r="B50" s="44" t="s">
        <v>24</v>
      </c>
      <c r="C50" s="44" t="s">
        <v>40</v>
      </c>
      <c r="D50" s="44" t="s">
        <v>26</v>
      </c>
      <c r="E50" s="44" t="s">
        <v>44</v>
      </c>
      <c r="F50" s="44"/>
      <c r="G50" s="44"/>
      <c r="H50" s="44"/>
      <c r="I50" s="44" t="s">
        <v>21</v>
      </c>
      <c r="J50" s="44" t="s">
        <v>22</v>
      </c>
      <c r="K50" s="41" t="s">
        <v>128</v>
      </c>
      <c r="L50" s="32">
        <v>308836000</v>
      </c>
      <c r="M50" s="32">
        <v>0</v>
      </c>
      <c r="N50" s="32">
        <v>5052855</v>
      </c>
      <c r="O50" s="32">
        <v>303783145</v>
      </c>
      <c r="P50" s="32">
        <v>5052855</v>
      </c>
      <c r="Q50" s="31">
        <f t="shared" si="2"/>
        <v>1.636096504293541E-2</v>
      </c>
      <c r="R50" s="32">
        <v>5052855</v>
      </c>
      <c r="S50" s="31">
        <f t="shared" si="3"/>
        <v>1.636096504293541E-2</v>
      </c>
      <c r="T50" s="32">
        <v>5052855</v>
      </c>
      <c r="U50" s="31">
        <f t="shared" si="4"/>
        <v>1.636096504293541E-2</v>
      </c>
    </row>
    <row r="51" spans="1:21" s="26" customFormat="1" ht="15.75" x14ac:dyDescent="0.25">
      <c r="A51" s="44" t="s">
        <v>19</v>
      </c>
      <c r="B51" s="44" t="s">
        <v>24</v>
      </c>
      <c r="C51" s="44" t="s">
        <v>40</v>
      </c>
      <c r="D51" s="44" t="s">
        <v>26</v>
      </c>
      <c r="E51" s="44" t="s">
        <v>48</v>
      </c>
      <c r="F51" s="44"/>
      <c r="G51" s="44"/>
      <c r="H51" s="44"/>
      <c r="I51" s="44" t="s">
        <v>21</v>
      </c>
      <c r="J51" s="44" t="s">
        <v>22</v>
      </c>
      <c r="K51" s="41" t="s">
        <v>127</v>
      </c>
      <c r="L51" s="32">
        <v>2985736867</v>
      </c>
      <c r="M51" s="32">
        <v>0</v>
      </c>
      <c r="N51" s="32">
        <v>0</v>
      </c>
      <c r="O51" s="32">
        <v>2985736867</v>
      </c>
      <c r="P51" s="32">
        <v>0</v>
      </c>
      <c r="Q51" s="31">
        <f t="shared" si="2"/>
        <v>0</v>
      </c>
      <c r="R51" s="32">
        <v>0</v>
      </c>
      <c r="S51" s="31">
        <f t="shared" si="3"/>
        <v>0</v>
      </c>
      <c r="T51" s="32">
        <v>0</v>
      </c>
      <c r="U51" s="31">
        <f t="shared" si="4"/>
        <v>0</v>
      </c>
    </row>
    <row r="52" spans="1:21" s="26" customFormat="1" ht="47.25" x14ac:dyDescent="0.25">
      <c r="A52" s="44" t="s">
        <v>19</v>
      </c>
      <c r="B52" s="44" t="s">
        <v>24</v>
      </c>
      <c r="C52" s="44" t="s">
        <v>42</v>
      </c>
      <c r="D52" s="44" t="s">
        <v>43</v>
      </c>
      <c r="E52" s="44" t="s">
        <v>44</v>
      </c>
      <c r="F52" s="44"/>
      <c r="G52" s="44"/>
      <c r="H52" s="44"/>
      <c r="I52" s="44" t="s">
        <v>21</v>
      </c>
      <c r="J52" s="44" t="s">
        <v>22</v>
      </c>
      <c r="K52" s="41" t="s">
        <v>45</v>
      </c>
      <c r="L52" s="32">
        <v>16122468000</v>
      </c>
      <c r="M52" s="32">
        <v>0</v>
      </c>
      <c r="N52" s="32">
        <v>3261156328.8600001</v>
      </c>
      <c r="O52" s="32">
        <v>12861311671.139999</v>
      </c>
      <c r="P52" s="32">
        <v>2206619388.5700002</v>
      </c>
      <c r="Q52" s="31">
        <f t="shared" si="2"/>
        <v>0.13686610440597557</v>
      </c>
      <c r="R52" s="32">
        <v>2206619388.5700002</v>
      </c>
      <c r="S52" s="31">
        <f t="shared" si="3"/>
        <v>0.13686610440597557</v>
      </c>
      <c r="T52" s="32">
        <v>876883038.57000005</v>
      </c>
      <c r="U52" s="31">
        <f t="shared" si="4"/>
        <v>5.4388883796823169E-2</v>
      </c>
    </row>
    <row r="53" spans="1:21" s="26" customFormat="1" ht="31.5" x14ac:dyDescent="0.25">
      <c r="A53" s="44" t="s">
        <v>19</v>
      </c>
      <c r="B53" s="44" t="s">
        <v>24</v>
      </c>
      <c r="C53" s="44" t="s">
        <v>42</v>
      </c>
      <c r="D53" s="44" t="s">
        <v>43</v>
      </c>
      <c r="E53" s="44" t="s">
        <v>46</v>
      </c>
      <c r="F53" s="44"/>
      <c r="G53" s="44"/>
      <c r="H53" s="44"/>
      <c r="I53" s="44" t="s">
        <v>21</v>
      </c>
      <c r="J53" s="44" t="s">
        <v>22</v>
      </c>
      <c r="K53" s="41" t="s">
        <v>47</v>
      </c>
      <c r="L53" s="32">
        <v>19250484000</v>
      </c>
      <c r="M53" s="32">
        <v>0</v>
      </c>
      <c r="N53" s="32">
        <v>5196014699</v>
      </c>
      <c r="O53" s="32">
        <v>14054469301</v>
      </c>
      <c r="P53" s="32">
        <v>0</v>
      </c>
      <c r="Q53" s="31">
        <f t="shared" si="2"/>
        <v>0</v>
      </c>
      <c r="R53" s="32">
        <v>0</v>
      </c>
      <c r="S53" s="31">
        <f t="shared" si="3"/>
        <v>0</v>
      </c>
      <c r="T53" s="32">
        <v>0</v>
      </c>
      <c r="U53" s="31">
        <f t="shared" si="4"/>
        <v>0</v>
      </c>
    </row>
    <row r="54" spans="1:21" s="26" customFormat="1" ht="31.5" x14ac:dyDescent="0.25">
      <c r="A54" s="44" t="s">
        <v>19</v>
      </c>
      <c r="B54" s="44" t="s">
        <v>24</v>
      </c>
      <c r="C54" s="44" t="s">
        <v>42</v>
      </c>
      <c r="D54" s="44" t="s">
        <v>43</v>
      </c>
      <c r="E54" s="44" t="s">
        <v>48</v>
      </c>
      <c r="F54" s="44"/>
      <c r="G54" s="44"/>
      <c r="H54" s="44"/>
      <c r="I54" s="44" t="s">
        <v>21</v>
      </c>
      <c r="J54" s="44" t="s">
        <v>22</v>
      </c>
      <c r="K54" s="41" t="s">
        <v>49</v>
      </c>
      <c r="L54" s="32">
        <v>175074738000</v>
      </c>
      <c r="M54" s="32">
        <v>0</v>
      </c>
      <c r="N54" s="32">
        <v>175074737672</v>
      </c>
      <c r="O54" s="32">
        <v>328</v>
      </c>
      <c r="P54" s="32">
        <v>175074737672</v>
      </c>
      <c r="Q54" s="31">
        <f t="shared" si="2"/>
        <v>0.99999999812651441</v>
      </c>
      <c r="R54" s="32">
        <v>175074737672</v>
      </c>
      <c r="S54" s="31">
        <f t="shared" si="3"/>
        <v>0.99999999812651441</v>
      </c>
      <c r="T54" s="32">
        <v>175074737672</v>
      </c>
      <c r="U54" s="31">
        <f t="shared" si="4"/>
        <v>0.99999999812651441</v>
      </c>
    </row>
    <row r="55" spans="1:21" ht="31.5" x14ac:dyDescent="0.25">
      <c r="A55" s="21" t="s">
        <v>19</v>
      </c>
      <c r="B55" s="21" t="s">
        <v>50</v>
      </c>
      <c r="C55" s="21"/>
      <c r="D55" s="21"/>
      <c r="E55" s="21"/>
      <c r="F55" s="21"/>
      <c r="G55" s="21"/>
      <c r="H55" s="21"/>
      <c r="I55" s="21"/>
      <c r="J55" s="21"/>
      <c r="K55" s="22" t="s">
        <v>240</v>
      </c>
      <c r="L55" s="23">
        <f>+L56+L59</f>
        <v>5844029000</v>
      </c>
      <c r="M55" s="23">
        <f t="shared" ref="M55:T55" si="6">+M56+M59</f>
        <v>0</v>
      </c>
      <c r="N55" s="23">
        <f t="shared" si="6"/>
        <v>407015018</v>
      </c>
      <c r="O55" s="23">
        <f t="shared" si="6"/>
        <v>5437013982</v>
      </c>
      <c r="P55" s="23">
        <f t="shared" si="6"/>
        <v>407015018</v>
      </c>
      <c r="Q55" s="24">
        <f t="shared" si="2"/>
        <v>6.9646303603216206E-2</v>
      </c>
      <c r="R55" s="23">
        <f t="shared" si="6"/>
        <v>407015018</v>
      </c>
      <c r="S55" s="24">
        <f t="shared" si="3"/>
        <v>6.9646303603216206E-2</v>
      </c>
      <c r="T55" s="23">
        <f t="shared" si="6"/>
        <v>407015018</v>
      </c>
      <c r="U55" s="24">
        <f t="shared" si="4"/>
        <v>6.9646303603216206E-2</v>
      </c>
    </row>
    <row r="56" spans="1:21" ht="15.75" x14ac:dyDescent="0.25">
      <c r="A56" s="44" t="s">
        <v>19</v>
      </c>
      <c r="B56" s="44" t="s">
        <v>50</v>
      </c>
      <c r="C56" s="44" t="s">
        <v>26</v>
      </c>
      <c r="D56" s="44"/>
      <c r="E56" s="44"/>
      <c r="F56" s="44"/>
      <c r="G56" s="44"/>
      <c r="H56" s="44"/>
      <c r="I56" s="44"/>
      <c r="J56" s="44"/>
      <c r="K56" s="41" t="s">
        <v>51</v>
      </c>
      <c r="L56" s="32">
        <v>446215000</v>
      </c>
      <c r="M56" s="32">
        <v>0</v>
      </c>
      <c r="N56" s="32">
        <v>407015018</v>
      </c>
      <c r="O56" s="32">
        <v>39199982</v>
      </c>
      <c r="P56" s="32">
        <v>407015018</v>
      </c>
      <c r="Q56" s="31">
        <f t="shared" si="2"/>
        <v>0.91215001288616471</v>
      </c>
      <c r="R56" s="32">
        <v>407015018</v>
      </c>
      <c r="S56" s="31">
        <f t="shared" si="3"/>
        <v>0.91215001288616471</v>
      </c>
      <c r="T56" s="32">
        <v>407015018</v>
      </c>
      <c r="U56" s="31">
        <f t="shared" si="4"/>
        <v>0.91215001288616471</v>
      </c>
    </row>
    <row r="57" spans="1:21" ht="15.75" x14ac:dyDescent="0.25">
      <c r="A57" s="44" t="s">
        <v>19</v>
      </c>
      <c r="B57" s="44" t="s">
        <v>50</v>
      </c>
      <c r="C57" s="44" t="s">
        <v>26</v>
      </c>
      <c r="D57" s="44" t="s">
        <v>20</v>
      </c>
      <c r="E57" s="44" t="s">
        <v>44</v>
      </c>
      <c r="F57" s="44"/>
      <c r="G57" s="44"/>
      <c r="H57" s="44"/>
      <c r="I57" s="44" t="s">
        <v>21</v>
      </c>
      <c r="J57" s="44" t="s">
        <v>22</v>
      </c>
      <c r="K57" s="41" t="s">
        <v>130</v>
      </c>
      <c r="L57" s="32">
        <v>428073028</v>
      </c>
      <c r="M57" s="32">
        <v>0</v>
      </c>
      <c r="N57" s="32">
        <v>405143018</v>
      </c>
      <c r="O57" s="32">
        <v>22930010</v>
      </c>
      <c r="P57" s="32">
        <v>405143018</v>
      </c>
      <c r="Q57" s="31">
        <f t="shared" si="2"/>
        <v>0.94643434998198483</v>
      </c>
      <c r="R57" s="32">
        <v>405143018</v>
      </c>
      <c r="S57" s="31">
        <f t="shared" si="3"/>
        <v>0.94643434998198483</v>
      </c>
      <c r="T57" s="32">
        <v>405143018</v>
      </c>
      <c r="U57" s="31">
        <f t="shared" si="4"/>
        <v>0.94643434998198483</v>
      </c>
    </row>
    <row r="58" spans="1:21" ht="15.75" x14ac:dyDescent="0.25">
      <c r="A58" s="44" t="s">
        <v>19</v>
      </c>
      <c r="B58" s="44" t="s">
        <v>50</v>
      </c>
      <c r="C58" s="44" t="s">
        <v>26</v>
      </c>
      <c r="D58" s="44" t="s">
        <v>20</v>
      </c>
      <c r="E58" s="44" t="s">
        <v>108</v>
      </c>
      <c r="F58" s="44"/>
      <c r="G58" s="44"/>
      <c r="H58" s="44"/>
      <c r="I58" s="44" t="s">
        <v>21</v>
      </c>
      <c r="J58" s="44" t="s">
        <v>22</v>
      </c>
      <c r="K58" s="41" t="s">
        <v>129</v>
      </c>
      <c r="L58" s="32">
        <v>18141972</v>
      </c>
      <c r="M58" s="32">
        <v>0</v>
      </c>
      <c r="N58" s="32">
        <v>1872000</v>
      </c>
      <c r="O58" s="32">
        <v>16269972</v>
      </c>
      <c r="P58" s="32">
        <v>1872000</v>
      </c>
      <c r="Q58" s="31">
        <f t="shared" si="2"/>
        <v>0.10318613654568533</v>
      </c>
      <c r="R58" s="32">
        <v>1872000</v>
      </c>
      <c r="S58" s="31">
        <f t="shared" si="3"/>
        <v>0.10318613654568533</v>
      </c>
      <c r="T58" s="32">
        <v>1872000</v>
      </c>
      <c r="U58" s="31">
        <f t="shared" si="4"/>
        <v>0.10318613654568533</v>
      </c>
    </row>
    <row r="59" spans="1:21" ht="15.75" x14ac:dyDescent="0.25">
      <c r="A59" s="44" t="s">
        <v>19</v>
      </c>
      <c r="B59" s="44" t="s">
        <v>50</v>
      </c>
      <c r="C59" s="44" t="s">
        <v>37</v>
      </c>
      <c r="D59" s="44" t="s">
        <v>26</v>
      </c>
      <c r="E59" s="44"/>
      <c r="F59" s="44"/>
      <c r="G59" s="44"/>
      <c r="H59" s="44"/>
      <c r="I59" s="44" t="s">
        <v>21</v>
      </c>
      <c r="J59" s="44" t="s">
        <v>22</v>
      </c>
      <c r="K59" s="41" t="s">
        <v>52</v>
      </c>
      <c r="L59" s="32">
        <v>5397814000</v>
      </c>
      <c r="M59" s="32">
        <v>0</v>
      </c>
      <c r="N59" s="32">
        <v>0</v>
      </c>
      <c r="O59" s="32">
        <v>5397814000</v>
      </c>
      <c r="P59" s="32">
        <v>0</v>
      </c>
      <c r="Q59" s="31">
        <f t="shared" si="2"/>
        <v>0</v>
      </c>
      <c r="R59" s="32">
        <v>0</v>
      </c>
      <c r="S59" s="31">
        <f t="shared" si="3"/>
        <v>0</v>
      </c>
      <c r="T59" s="32">
        <v>0</v>
      </c>
      <c r="U59" s="31">
        <f t="shared" si="4"/>
        <v>0</v>
      </c>
    </row>
    <row r="60" spans="1:21" ht="15.75" x14ac:dyDescent="0.25">
      <c r="A60" s="16" t="s">
        <v>53</v>
      </c>
      <c r="B60" s="16"/>
      <c r="C60" s="16"/>
      <c r="D60" s="16"/>
      <c r="E60" s="16"/>
      <c r="F60" s="16"/>
      <c r="G60" s="16"/>
      <c r="H60" s="16"/>
      <c r="I60" s="16"/>
      <c r="J60" s="16"/>
      <c r="K60" s="18" t="s">
        <v>241</v>
      </c>
      <c r="L60" s="27">
        <f>+L61+L65+L71+L78+L82+L87+L91+L106+L111+L117+L120+L130+L137+L141+L144+L150+L156+L161+L166+L170+L175</f>
        <v>1485146818000</v>
      </c>
      <c r="M60" s="27">
        <f t="shared" ref="M60:T60" si="7">+M61+M65+M71+M78+M82+M87+M91+M106+M111+M117+M120+M130+M137+M141+M144+M150+M156+M161+M166+M170+M175</f>
        <v>0</v>
      </c>
      <c r="N60" s="27">
        <f t="shared" si="7"/>
        <v>1404244942147.8999</v>
      </c>
      <c r="O60" s="27">
        <f t="shared" si="7"/>
        <v>80901875852.100006</v>
      </c>
      <c r="P60" s="27">
        <f t="shared" si="7"/>
        <v>1180435642261.1899</v>
      </c>
      <c r="Q60" s="20">
        <f t="shared" si="2"/>
        <v>0.79482757391679637</v>
      </c>
      <c r="R60" s="27">
        <f t="shared" si="7"/>
        <v>768470014463.08997</v>
      </c>
      <c r="S60" s="20">
        <f t="shared" si="3"/>
        <v>0.51743706760114405</v>
      </c>
      <c r="T60" s="27">
        <f t="shared" si="7"/>
        <v>594482364656.79004</v>
      </c>
      <c r="U60" s="20">
        <f t="shared" si="4"/>
        <v>0.40028524954681621</v>
      </c>
    </row>
    <row r="61" spans="1:21" ht="63" x14ac:dyDescent="0.25">
      <c r="A61" s="21" t="s">
        <v>53</v>
      </c>
      <c r="B61" s="21" t="s">
        <v>54</v>
      </c>
      <c r="C61" s="21" t="s">
        <v>55</v>
      </c>
      <c r="D61" s="21" t="s">
        <v>22</v>
      </c>
      <c r="E61" s="21"/>
      <c r="F61" s="21"/>
      <c r="G61" s="21"/>
      <c r="H61" s="21"/>
      <c r="I61" s="21"/>
      <c r="J61" s="21"/>
      <c r="K61" s="22" t="s">
        <v>242</v>
      </c>
      <c r="L61" s="23">
        <f>+L62</f>
        <v>255028748778</v>
      </c>
      <c r="M61" s="23">
        <f t="shared" ref="M61:T61" si="8">+M62</f>
        <v>0</v>
      </c>
      <c r="N61" s="23">
        <f t="shared" si="8"/>
        <v>246625483899</v>
      </c>
      <c r="O61" s="23">
        <f t="shared" si="8"/>
        <v>8403264879</v>
      </c>
      <c r="P61" s="23">
        <f t="shared" si="8"/>
        <v>246602142364</v>
      </c>
      <c r="Q61" s="24">
        <f t="shared" si="2"/>
        <v>0.96695820979251523</v>
      </c>
      <c r="R61" s="23">
        <f t="shared" si="8"/>
        <v>156565709255.95999</v>
      </c>
      <c r="S61" s="24">
        <f t="shared" si="3"/>
        <v>0.61391396070506898</v>
      </c>
      <c r="T61" s="23">
        <f t="shared" si="8"/>
        <v>37585297242.959999</v>
      </c>
      <c r="U61" s="24">
        <f t="shared" si="4"/>
        <v>0.14737670722635912</v>
      </c>
    </row>
    <row r="62" spans="1:21" s="26" customFormat="1" ht="31.5" x14ac:dyDescent="0.25">
      <c r="A62" s="44" t="s">
        <v>53</v>
      </c>
      <c r="B62" s="44" t="s">
        <v>54</v>
      </c>
      <c r="C62" s="44" t="s">
        <v>55</v>
      </c>
      <c r="D62" s="44" t="s">
        <v>22</v>
      </c>
      <c r="E62" s="44" t="s">
        <v>56</v>
      </c>
      <c r="F62" s="44"/>
      <c r="G62" s="44"/>
      <c r="H62" s="44"/>
      <c r="I62" s="44"/>
      <c r="J62" s="44"/>
      <c r="K62" s="41" t="s">
        <v>57</v>
      </c>
      <c r="L62" s="32">
        <v>255028748778</v>
      </c>
      <c r="M62" s="32">
        <v>0</v>
      </c>
      <c r="N62" s="32">
        <v>246625483899</v>
      </c>
      <c r="O62" s="32">
        <v>8403264879</v>
      </c>
      <c r="P62" s="32">
        <v>246602142364</v>
      </c>
      <c r="Q62" s="31">
        <f t="shared" si="2"/>
        <v>0.96695820979251523</v>
      </c>
      <c r="R62" s="32">
        <v>156565709255.95999</v>
      </c>
      <c r="S62" s="31">
        <f t="shared" si="3"/>
        <v>0.61391396070506898</v>
      </c>
      <c r="T62" s="32">
        <v>37585297242.959999</v>
      </c>
      <c r="U62" s="31">
        <f t="shared" si="4"/>
        <v>0.14737670722635912</v>
      </c>
    </row>
    <row r="63" spans="1:21" ht="94.5" x14ac:dyDescent="0.25">
      <c r="A63" s="40" t="s">
        <v>53</v>
      </c>
      <c r="B63" s="40" t="s">
        <v>54</v>
      </c>
      <c r="C63" s="40" t="s">
        <v>55</v>
      </c>
      <c r="D63" s="40" t="s">
        <v>22</v>
      </c>
      <c r="E63" s="40" t="s">
        <v>56</v>
      </c>
      <c r="F63" s="40" t="s">
        <v>132</v>
      </c>
      <c r="G63" s="40" t="s">
        <v>20</v>
      </c>
      <c r="H63" s="40"/>
      <c r="I63" s="40" t="s">
        <v>21</v>
      </c>
      <c r="J63" s="40" t="s">
        <v>22</v>
      </c>
      <c r="K63" s="43" t="s">
        <v>133</v>
      </c>
      <c r="L63" s="42">
        <v>18420425018</v>
      </c>
      <c r="M63" s="42">
        <v>0</v>
      </c>
      <c r="N63" s="42">
        <v>13017160139</v>
      </c>
      <c r="O63" s="42">
        <v>5403264879</v>
      </c>
      <c r="P63" s="42">
        <v>12993818604</v>
      </c>
      <c r="Q63" s="31">
        <f t="shared" si="2"/>
        <v>0.70540275760753346</v>
      </c>
      <c r="R63" s="32">
        <v>3854267474.96</v>
      </c>
      <c r="S63" s="31">
        <f t="shared" si="3"/>
        <v>0.20923879178649255</v>
      </c>
      <c r="T63" s="32">
        <v>3854267474.96</v>
      </c>
      <c r="U63" s="31">
        <f t="shared" si="4"/>
        <v>0.20923879178649255</v>
      </c>
    </row>
    <row r="64" spans="1:21" ht="94.5" x14ac:dyDescent="0.25">
      <c r="A64" s="40" t="s">
        <v>53</v>
      </c>
      <c r="B64" s="40" t="s">
        <v>54</v>
      </c>
      <c r="C64" s="40" t="s">
        <v>55</v>
      </c>
      <c r="D64" s="40" t="s">
        <v>22</v>
      </c>
      <c r="E64" s="40" t="s">
        <v>56</v>
      </c>
      <c r="F64" s="40" t="s">
        <v>132</v>
      </c>
      <c r="G64" s="40" t="s">
        <v>24</v>
      </c>
      <c r="H64" s="40"/>
      <c r="I64" s="40" t="s">
        <v>21</v>
      </c>
      <c r="J64" s="40" t="s">
        <v>22</v>
      </c>
      <c r="K64" s="43" t="s">
        <v>131</v>
      </c>
      <c r="L64" s="42">
        <v>236608323760</v>
      </c>
      <c r="M64" s="42">
        <v>0</v>
      </c>
      <c r="N64" s="42">
        <v>233608323760</v>
      </c>
      <c r="O64" s="42">
        <v>3000000000</v>
      </c>
      <c r="P64" s="42">
        <v>233608323760</v>
      </c>
      <c r="Q64" s="31">
        <f t="shared" si="2"/>
        <v>0.98732081799859672</v>
      </c>
      <c r="R64" s="32">
        <v>152711441781</v>
      </c>
      <c r="S64" s="31">
        <f t="shared" si="3"/>
        <v>0.64541872134600176</v>
      </c>
      <c r="T64" s="32">
        <v>33731029768</v>
      </c>
      <c r="U64" s="31">
        <f t="shared" si="4"/>
        <v>0.14256062184107499</v>
      </c>
    </row>
    <row r="65" spans="1:21" ht="47.25" x14ac:dyDescent="0.25">
      <c r="A65" s="21" t="s">
        <v>53</v>
      </c>
      <c r="B65" s="21" t="s">
        <v>54</v>
      </c>
      <c r="C65" s="21" t="s">
        <v>55</v>
      </c>
      <c r="D65" s="21" t="s">
        <v>58</v>
      </c>
      <c r="E65" s="21"/>
      <c r="F65" s="21"/>
      <c r="G65" s="21"/>
      <c r="H65" s="21"/>
      <c r="I65" s="21"/>
      <c r="J65" s="21"/>
      <c r="K65" s="22" t="s">
        <v>243</v>
      </c>
      <c r="L65" s="23">
        <f>+L66</f>
        <v>14733591788</v>
      </c>
      <c r="M65" s="23">
        <f t="shared" ref="M65" si="9">+M66</f>
        <v>0</v>
      </c>
      <c r="N65" s="23">
        <f>+N66</f>
        <v>12436982492</v>
      </c>
      <c r="O65" s="23">
        <f>+O66</f>
        <v>2296609296</v>
      </c>
      <c r="P65" s="23">
        <f>+P66</f>
        <v>12033985914</v>
      </c>
      <c r="Q65" s="24">
        <f t="shared" si="2"/>
        <v>0.81677204629771705</v>
      </c>
      <c r="R65" s="23">
        <f>+R66</f>
        <v>4633987054</v>
      </c>
      <c r="S65" s="24">
        <f t="shared" si="3"/>
        <v>0.31451849085259859</v>
      </c>
      <c r="T65" s="23">
        <f>+T66</f>
        <v>3656647072</v>
      </c>
      <c r="U65" s="24">
        <f t="shared" si="4"/>
        <v>0.24818436160137219</v>
      </c>
    </row>
    <row r="66" spans="1:21" ht="31.5" x14ac:dyDescent="0.25">
      <c r="A66" s="44" t="s">
        <v>53</v>
      </c>
      <c r="B66" s="44" t="s">
        <v>54</v>
      </c>
      <c r="C66" s="44" t="s">
        <v>55</v>
      </c>
      <c r="D66" s="44" t="s">
        <v>58</v>
      </c>
      <c r="E66" s="44" t="s">
        <v>56</v>
      </c>
      <c r="F66" s="44"/>
      <c r="G66" s="44"/>
      <c r="H66" s="44"/>
      <c r="I66" s="44"/>
      <c r="J66" s="44"/>
      <c r="K66" s="41" t="s">
        <v>57</v>
      </c>
      <c r="L66" s="32">
        <v>14733591788</v>
      </c>
      <c r="M66" s="32">
        <v>0</v>
      </c>
      <c r="N66" s="32">
        <v>12436982492</v>
      </c>
      <c r="O66" s="32">
        <v>2296609296</v>
      </c>
      <c r="P66" s="32">
        <v>12033985914</v>
      </c>
      <c r="Q66" s="31">
        <f t="shared" si="2"/>
        <v>0.81677204629771705</v>
      </c>
      <c r="R66" s="32">
        <v>4633987054</v>
      </c>
      <c r="S66" s="31">
        <f t="shared" si="3"/>
        <v>0.31451849085259859</v>
      </c>
      <c r="T66" s="32">
        <v>3656647072</v>
      </c>
      <c r="U66" s="31">
        <f t="shared" si="4"/>
        <v>0.24818436160137219</v>
      </c>
    </row>
    <row r="67" spans="1:21" ht="63" x14ac:dyDescent="0.25">
      <c r="A67" s="44" t="s">
        <v>53</v>
      </c>
      <c r="B67" s="44" t="s">
        <v>54</v>
      </c>
      <c r="C67" s="44" t="s">
        <v>55</v>
      </c>
      <c r="D67" s="44" t="s">
        <v>58</v>
      </c>
      <c r="E67" s="44" t="s">
        <v>56</v>
      </c>
      <c r="F67" s="44" t="s">
        <v>135</v>
      </c>
      <c r="G67" s="44" t="s">
        <v>20</v>
      </c>
      <c r="H67" s="44"/>
      <c r="I67" s="44" t="s">
        <v>21</v>
      </c>
      <c r="J67" s="44" t="s">
        <v>22</v>
      </c>
      <c r="K67" s="41" t="s">
        <v>140</v>
      </c>
      <c r="L67" s="32">
        <v>8872026189</v>
      </c>
      <c r="M67" s="32">
        <v>0</v>
      </c>
      <c r="N67" s="32">
        <v>7486268468</v>
      </c>
      <c r="O67" s="32">
        <v>1385757721</v>
      </c>
      <c r="P67" s="32">
        <v>7448122423</v>
      </c>
      <c r="Q67" s="31">
        <f t="shared" si="2"/>
        <v>0.8395063612677981</v>
      </c>
      <c r="R67" s="32">
        <v>3614707350</v>
      </c>
      <c r="S67" s="31">
        <f t="shared" si="3"/>
        <v>0.40742748871522744</v>
      </c>
      <c r="T67" s="32">
        <v>3614707350</v>
      </c>
      <c r="U67" s="31">
        <f t="shared" si="4"/>
        <v>0.40742748871522744</v>
      </c>
    </row>
    <row r="68" spans="1:21" ht="63" x14ac:dyDescent="0.25">
      <c r="A68" s="40" t="s">
        <v>53</v>
      </c>
      <c r="B68" s="40" t="s">
        <v>54</v>
      </c>
      <c r="C68" s="40" t="s">
        <v>55</v>
      </c>
      <c r="D68" s="40" t="s">
        <v>58</v>
      </c>
      <c r="E68" s="40" t="s">
        <v>56</v>
      </c>
      <c r="F68" s="40" t="s">
        <v>139</v>
      </c>
      <c r="G68" s="40" t="s">
        <v>20</v>
      </c>
      <c r="H68" s="40"/>
      <c r="I68" s="44" t="s">
        <v>21</v>
      </c>
      <c r="J68" s="44" t="s">
        <v>22</v>
      </c>
      <c r="K68" s="41" t="s">
        <v>138</v>
      </c>
      <c r="L68" s="32">
        <v>3514726766</v>
      </c>
      <c r="M68" s="32">
        <v>0</v>
      </c>
      <c r="N68" s="32">
        <v>2614726766</v>
      </c>
      <c r="O68" s="32">
        <v>900000000</v>
      </c>
      <c r="P68" s="32">
        <v>2249876233</v>
      </c>
      <c r="Q68" s="31">
        <f t="shared" si="2"/>
        <v>0.64012834646617878</v>
      </c>
      <c r="R68" s="32">
        <v>14534897</v>
      </c>
      <c r="S68" s="31">
        <f t="shared" si="3"/>
        <v>4.1354272942649558E-3</v>
      </c>
      <c r="T68" s="32">
        <v>14534897</v>
      </c>
      <c r="U68" s="31">
        <f t="shared" si="4"/>
        <v>4.1354272942649558E-3</v>
      </c>
    </row>
    <row r="69" spans="1:21" ht="63" x14ac:dyDescent="0.25">
      <c r="A69" s="40" t="s">
        <v>53</v>
      </c>
      <c r="B69" s="40" t="s">
        <v>54</v>
      </c>
      <c r="C69" s="40" t="s">
        <v>55</v>
      </c>
      <c r="D69" s="40" t="s">
        <v>58</v>
      </c>
      <c r="E69" s="40" t="s">
        <v>56</v>
      </c>
      <c r="F69" s="40" t="s">
        <v>137</v>
      </c>
      <c r="G69" s="40" t="s">
        <v>20</v>
      </c>
      <c r="H69" s="40"/>
      <c r="I69" s="44" t="s">
        <v>21</v>
      </c>
      <c r="J69" s="44" t="s">
        <v>22</v>
      </c>
      <c r="K69" s="41" t="s">
        <v>136</v>
      </c>
      <c r="L69" s="32">
        <v>60511325</v>
      </c>
      <c r="M69" s="32">
        <v>0</v>
      </c>
      <c r="N69" s="32">
        <v>49659750</v>
      </c>
      <c r="O69" s="32">
        <v>10851575</v>
      </c>
      <c r="P69" s="32">
        <v>49659750</v>
      </c>
      <c r="Q69" s="31">
        <f t="shared" si="2"/>
        <v>0.82066869300911849</v>
      </c>
      <c r="R69" s="32">
        <v>27404825</v>
      </c>
      <c r="S69" s="31">
        <f t="shared" si="3"/>
        <v>0.45288753799392095</v>
      </c>
      <c r="T69" s="32">
        <v>27404825</v>
      </c>
      <c r="U69" s="31">
        <f t="shared" si="4"/>
        <v>0.45288753799392095</v>
      </c>
    </row>
    <row r="70" spans="1:21" ht="63" x14ac:dyDescent="0.25">
      <c r="A70" s="40" t="s">
        <v>53</v>
      </c>
      <c r="B70" s="40" t="s">
        <v>54</v>
      </c>
      <c r="C70" s="40" t="s">
        <v>55</v>
      </c>
      <c r="D70" s="40" t="s">
        <v>58</v>
      </c>
      <c r="E70" s="40" t="s">
        <v>56</v>
      </c>
      <c r="F70" s="40" t="s">
        <v>135</v>
      </c>
      <c r="G70" s="40" t="s">
        <v>24</v>
      </c>
      <c r="H70" s="40"/>
      <c r="I70" s="44" t="s">
        <v>21</v>
      </c>
      <c r="J70" s="44" t="s">
        <v>22</v>
      </c>
      <c r="K70" s="41" t="s">
        <v>134</v>
      </c>
      <c r="L70" s="32">
        <v>2286327508</v>
      </c>
      <c r="M70" s="32">
        <v>0</v>
      </c>
      <c r="N70" s="32">
        <v>2286327508</v>
      </c>
      <c r="O70" s="32">
        <v>0</v>
      </c>
      <c r="P70" s="32">
        <v>2286327508</v>
      </c>
      <c r="Q70" s="31">
        <f t="shared" si="2"/>
        <v>1</v>
      </c>
      <c r="R70" s="32">
        <v>977339982</v>
      </c>
      <c r="S70" s="31">
        <f t="shared" si="3"/>
        <v>0.42747155802492315</v>
      </c>
      <c r="T70" s="32">
        <v>0</v>
      </c>
      <c r="U70" s="31">
        <f t="shared" si="4"/>
        <v>0</v>
      </c>
    </row>
    <row r="71" spans="1:21" ht="47.25" x14ac:dyDescent="0.25">
      <c r="A71" s="21" t="s">
        <v>53</v>
      </c>
      <c r="B71" s="21" t="s">
        <v>54</v>
      </c>
      <c r="C71" s="21" t="s">
        <v>55</v>
      </c>
      <c r="D71" s="21" t="s">
        <v>59</v>
      </c>
      <c r="E71" s="21"/>
      <c r="F71" s="21"/>
      <c r="G71" s="21"/>
      <c r="H71" s="21"/>
      <c r="I71" s="21"/>
      <c r="J71" s="21"/>
      <c r="K71" s="22" t="s">
        <v>244</v>
      </c>
      <c r="L71" s="23">
        <f>+L72+L74+L76</f>
        <v>253703169150</v>
      </c>
      <c r="M71" s="23">
        <f t="shared" ref="M71:T71" si="10">+M72+M74+M76</f>
        <v>0</v>
      </c>
      <c r="N71" s="23">
        <f t="shared" si="10"/>
        <v>252152876603</v>
      </c>
      <c r="O71" s="23">
        <f t="shared" si="10"/>
        <v>1550292547</v>
      </c>
      <c r="P71" s="23">
        <f t="shared" si="10"/>
        <v>252152876603</v>
      </c>
      <c r="Q71" s="24">
        <f t="shared" si="2"/>
        <v>0.99388934496879144</v>
      </c>
      <c r="R71" s="23">
        <f t="shared" si="10"/>
        <v>202315877134</v>
      </c>
      <c r="S71" s="24">
        <f t="shared" si="3"/>
        <v>0.79745112294747222</v>
      </c>
      <c r="T71" s="23">
        <f t="shared" si="10"/>
        <v>193586031690</v>
      </c>
      <c r="U71" s="24">
        <f t="shared" si="4"/>
        <v>0.76304144066700164</v>
      </c>
    </row>
    <row r="72" spans="1:21" ht="31.5" x14ac:dyDescent="0.25">
      <c r="A72" s="44" t="s">
        <v>53</v>
      </c>
      <c r="B72" s="44" t="s">
        <v>54</v>
      </c>
      <c r="C72" s="44" t="s">
        <v>55</v>
      </c>
      <c r="D72" s="44" t="s">
        <v>59</v>
      </c>
      <c r="E72" s="44" t="s">
        <v>56</v>
      </c>
      <c r="F72" s="44"/>
      <c r="G72" s="44"/>
      <c r="H72" s="44"/>
      <c r="I72" s="44"/>
      <c r="J72" s="44"/>
      <c r="K72" s="41" t="s">
        <v>57</v>
      </c>
      <c r="L72" s="32">
        <v>10000000000</v>
      </c>
      <c r="M72" s="32">
        <v>0</v>
      </c>
      <c r="N72" s="32">
        <v>10000000000</v>
      </c>
      <c r="O72" s="32">
        <v>0</v>
      </c>
      <c r="P72" s="32">
        <v>10000000000</v>
      </c>
      <c r="Q72" s="31">
        <f t="shared" si="2"/>
        <v>1</v>
      </c>
      <c r="R72" s="32">
        <v>10000000000</v>
      </c>
      <c r="S72" s="31">
        <f t="shared" si="3"/>
        <v>1</v>
      </c>
      <c r="T72" s="32">
        <v>10000000000</v>
      </c>
      <c r="U72" s="31">
        <f t="shared" si="4"/>
        <v>1</v>
      </c>
    </row>
    <row r="73" spans="1:21" ht="78.75" x14ac:dyDescent="0.25">
      <c r="A73" s="44" t="s">
        <v>53</v>
      </c>
      <c r="B73" s="44" t="s">
        <v>54</v>
      </c>
      <c r="C73" s="44" t="s">
        <v>55</v>
      </c>
      <c r="D73" s="44" t="s">
        <v>59</v>
      </c>
      <c r="E73" s="44" t="s">
        <v>56</v>
      </c>
      <c r="F73" s="44" t="s">
        <v>142</v>
      </c>
      <c r="G73" s="44" t="s">
        <v>24</v>
      </c>
      <c r="H73" s="44"/>
      <c r="I73" s="44" t="s">
        <v>60</v>
      </c>
      <c r="J73" s="44" t="s">
        <v>40</v>
      </c>
      <c r="K73" s="41" t="s">
        <v>141</v>
      </c>
      <c r="L73" s="32">
        <v>10000000000</v>
      </c>
      <c r="M73" s="32">
        <v>0</v>
      </c>
      <c r="N73" s="32">
        <v>10000000000</v>
      </c>
      <c r="O73" s="32">
        <v>0</v>
      </c>
      <c r="P73" s="32">
        <v>10000000000</v>
      </c>
      <c r="Q73" s="31">
        <f t="shared" ref="Q73:Q136" si="11">+P73/L73</f>
        <v>1</v>
      </c>
      <c r="R73" s="32">
        <v>10000000000</v>
      </c>
      <c r="S73" s="31">
        <f t="shared" ref="S73:S136" si="12">+R73/L73</f>
        <v>1</v>
      </c>
      <c r="T73" s="32">
        <v>10000000000</v>
      </c>
      <c r="U73" s="31">
        <f t="shared" ref="U73:U136" si="13">+T73/L73</f>
        <v>1</v>
      </c>
    </row>
    <row r="74" spans="1:21" ht="31.5" x14ac:dyDescent="0.25">
      <c r="A74" s="44" t="s">
        <v>53</v>
      </c>
      <c r="B74" s="44" t="s">
        <v>54</v>
      </c>
      <c r="C74" s="44" t="s">
        <v>55</v>
      </c>
      <c r="D74" s="44" t="s">
        <v>59</v>
      </c>
      <c r="E74" s="44" t="s">
        <v>56</v>
      </c>
      <c r="F74" s="44"/>
      <c r="G74" s="44"/>
      <c r="H74" s="44"/>
      <c r="I74" s="44"/>
      <c r="J74" s="44"/>
      <c r="K74" s="41" t="s">
        <v>57</v>
      </c>
      <c r="L74" s="32">
        <v>135240062202</v>
      </c>
      <c r="M74" s="32">
        <v>0</v>
      </c>
      <c r="N74" s="32">
        <v>135240062202</v>
      </c>
      <c r="O74" s="32">
        <v>0</v>
      </c>
      <c r="P74" s="32">
        <v>135240062202</v>
      </c>
      <c r="Q74" s="31">
        <f t="shared" si="11"/>
        <v>1</v>
      </c>
      <c r="R74" s="32">
        <v>85403062733</v>
      </c>
      <c r="S74" s="31">
        <f t="shared" si="12"/>
        <v>0.63149233549921435</v>
      </c>
      <c r="T74" s="32">
        <v>76673217289</v>
      </c>
      <c r="U74" s="31">
        <f t="shared" si="13"/>
        <v>0.56694160029649943</v>
      </c>
    </row>
    <row r="75" spans="1:21" ht="78.75" x14ac:dyDescent="0.25">
      <c r="A75" s="44" t="s">
        <v>53</v>
      </c>
      <c r="B75" s="44" t="s">
        <v>54</v>
      </c>
      <c r="C75" s="44" t="s">
        <v>55</v>
      </c>
      <c r="D75" s="44" t="s">
        <v>59</v>
      </c>
      <c r="E75" s="44" t="s">
        <v>56</v>
      </c>
      <c r="F75" s="44" t="s">
        <v>142</v>
      </c>
      <c r="G75" s="44" t="s">
        <v>24</v>
      </c>
      <c r="H75" s="44"/>
      <c r="I75" s="44" t="s">
        <v>21</v>
      </c>
      <c r="J75" s="44" t="s">
        <v>22</v>
      </c>
      <c r="K75" s="41" t="s">
        <v>141</v>
      </c>
      <c r="L75" s="32">
        <v>135240062202</v>
      </c>
      <c r="M75" s="32">
        <v>0</v>
      </c>
      <c r="N75" s="32">
        <v>135240062202</v>
      </c>
      <c r="O75" s="32">
        <v>0</v>
      </c>
      <c r="P75" s="32">
        <v>135240062202</v>
      </c>
      <c r="Q75" s="31">
        <f t="shared" si="11"/>
        <v>1</v>
      </c>
      <c r="R75" s="32">
        <v>85403062733</v>
      </c>
      <c r="S75" s="31">
        <f t="shared" si="12"/>
        <v>0.63149233549921435</v>
      </c>
      <c r="T75" s="32">
        <v>76673217289</v>
      </c>
      <c r="U75" s="31">
        <f t="shared" si="13"/>
        <v>0.56694160029649943</v>
      </c>
    </row>
    <row r="76" spans="1:21" ht="31.5" x14ac:dyDescent="0.25">
      <c r="A76" s="44" t="s">
        <v>53</v>
      </c>
      <c r="B76" s="44" t="s">
        <v>54</v>
      </c>
      <c r="C76" s="44" t="s">
        <v>55</v>
      </c>
      <c r="D76" s="44" t="s">
        <v>59</v>
      </c>
      <c r="E76" s="44" t="s">
        <v>56</v>
      </c>
      <c r="F76" s="44"/>
      <c r="G76" s="44"/>
      <c r="H76" s="44"/>
      <c r="I76" s="44"/>
      <c r="J76" s="44"/>
      <c r="K76" s="41" t="s">
        <v>57</v>
      </c>
      <c r="L76" s="32">
        <v>108463106948</v>
      </c>
      <c r="M76" s="32">
        <v>0</v>
      </c>
      <c r="N76" s="32">
        <v>106912814401</v>
      </c>
      <c r="O76" s="32">
        <v>1550292547</v>
      </c>
      <c r="P76" s="32">
        <v>106912814401</v>
      </c>
      <c r="Q76" s="31">
        <f t="shared" si="11"/>
        <v>0.98570672931448244</v>
      </c>
      <c r="R76" s="32">
        <v>106912814401</v>
      </c>
      <c r="S76" s="31">
        <f t="shared" si="12"/>
        <v>0.98570672931448244</v>
      </c>
      <c r="T76" s="32">
        <v>106912814401</v>
      </c>
      <c r="U76" s="31">
        <f t="shared" si="13"/>
        <v>0.98570672931448244</v>
      </c>
    </row>
    <row r="77" spans="1:21" ht="78.75" x14ac:dyDescent="0.25">
      <c r="A77" s="44" t="s">
        <v>53</v>
      </c>
      <c r="B77" s="44" t="s">
        <v>54</v>
      </c>
      <c r="C77" s="44" t="s">
        <v>55</v>
      </c>
      <c r="D77" s="44" t="s">
        <v>59</v>
      </c>
      <c r="E77" s="44" t="s">
        <v>56</v>
      </c>
      <c r="F77" s="44" t="s">
        <v>142</v>
      </c>
      <c r="G77" s="44" t="s">
        <v>24</v>
      </c>
      <c r="H77" s="44"/>
      <c r="I77" s="44" t="s">
        <v>21</v>
      </c>
      <c r="J77" s="44" t="s">
        <v>61</v>
      </c>
      <c r="K77" s="41" t="s">
        <v>141</v>
      </c>
      <c r="L77" s="32">
        <v>108463106948</v>
      </c>
      <c r="M77" s="32">
        <v>0</v>
      </c>
      <c r="N77" s="32">
        <v>106912814401</v>
      </c>
      <c r="O77" s="32">
        <v>1550292547</v>
      </c>
      <c r="P77" s="32">
        <v>106912814401</v>
      </c>
      <c r="Q77" s="31">
        <f t="shared" si="11"/>
        <v>0.98570672931448244</v>
      </c>
      <c r="R77" s="32">
        <v>106912814401</v>
      </c>
      <c r="S77" s="31">
        <f t="shared" si="12"/>
        <v>0.98570672931448244</v>
      </c>
      <c r="T77" s="32">
        <v>106912814401</v>
      </c>
      <c r="U77" s="31">
        <f t="shared" si="13"/>
        <v>0.98570672931448244</v>
      </c>
    </row>
    <row r="78" spans="1:21" ht="31.5" x14ac:dyDescent="0.25">
      <c r="A78" s="21" t="s">
        <v>53</v>
      </c>
      <c r="B78" s="21" t="s">
        <v>54</v>
      </c>
      <c r="C78" s="21" t="s">
        <v>55</v>
      </c>
      <c r="D78" s="21" t="s">
        <v>62</v>
      </c>
      <c r="E78" s="21"/>
      <c r="F78" s="21"/>
      <c r="G78" s="21"/>
      <c r="H78" s="21"/>
      <c r="I78" s="21"/>
      <c r="J78" s="21"/>
      <c r="K78" s="22" t="s">
        <v>245</v>
      </c>
      <c r="L78" s="23">
        <f>+L79</f>
        <v>6823787796</v>
      </c>
      <c r="M78" s="23">
        <f t="shared" ref="M78:T78" si="14">+M79</f>
        <v>0</v>
      </c>
      <c r="N78" s="23">
        <f t="shared" si="14"/>
        <v>0</v>
      </c>
      <c r="O78" s="23">
        <f t="shared" si="14"/>
        <v>6823787796</v>
      </c>
      <c r="P78" s="23">
        <f t="shared" si="14"/>
        <v>0</v>
      </c>
      <c r="Q78" s="24">
        <f t="shared" si="11"/>
        <v>0</v>
      </c>
      <c r="R78" s="23">
        <f t="shared" si="14"/>
        <v>0</v>
      </c>
      <c r="S78" s="24">
        <f t="shared" si="12"/>
        <v>0</v>
      </c>
      <c r="T78" s="23">
        <f t="shared" si="14"/>
        <v>0</v>
      </c>
      <c r="U78" s="24">
        <f t="shared" si="13"/>
        <v>0</v>
      </c>
    </row>
    <row r="79" spans="1:21" s="26" customFormat="1" ht="31.5" x14ac:dyDescent="0.25">
      <c r="A79" s="44" t="s">
        <v>53</v>
      </c>
      <c r="B79" s="44" t="s">
        <v>54</v>
      </c>
      <c r="C79" s="44" t="s">
        <v>55</v>
      </c>
      <c r="D79" s="44" t="s">
        <v>62</v>
      </c>
      <c r="E79" s="44" t="s">
        <v>56</v>
      </c>
      <c r="F79" s="44"/>
      <c r="G79" s="44"/>
      <c r="H79" s="44"/>
      <c r="I79" s="44"/>
      <c r="J79" s="44"/>
      <c r="K79" s="41" t="s">
        <v>57</v>
      </c>
      <c r="L79" s="32">
        <v>6823787796</v>
      </c>
      <c r="M79" s="32">
        <v>0</v>
      </c>
      <c r="N79" s="32">
        <v>0</v>
      </c>
      <c r="O79" s="32">
        <v>6823787796</v>
      </c>
      <c r="P79" s="32">
        <v>0</v>
      </c>
      <c r="Q79" s="31">
        <f t="shared" si="11"/>
        <v>0</v>
      </c>
      <c r="R79" s="32">
        <v>0</v>
      </c>
      <c r="S79" s="31">
        <f t="shared" si="12"/>
        <v>0</v>
      </c>
      <c r="T79" s="32">
        <v>0</v>
      </c>
      <c r="U79" s="31">
        <f t="shared" si="13"/>
        <v>0</v>
      </c>
    </row>
    <row r="80" spans="1:21" ht="47.25" x14ac:dyDescent="0.25">
      <c r="A80" s="40" t="s">
        <v>53</v>
      </c>
      <c r="B80" s="40" t="s">
        <v>54</v>
      </c>
      <c r="C80" s="40" t="s">
        <v>55</v>
      </c>
      <c r="D80" s="40" t="s">
        <v>62</v>
      </c>
      <c r="E80" s="40" t="s">
        <v>56</v>
      </c>
      <c r="F80" s="40" t="s">
        <v>146</v>
      </c>
      <c r="G80" s="40" t="s">
        <v>24</v>
      </c>
      <c r="H80" s="40"/>
      <c r="I80" s="40" t="s">
        <v>21</v>
      </c>
      <c r="J80" s="40" t="s">
        <v>22</v>
      </c>
      <c r="K80" s="43" t="s">
        <v>145</v>
      </c>
      <c r="L80" s="42">
        <v>2250000000</v>
      </c>
      <c r="M80" s="42">
        <v>0</v>
      </c>
      <c r="N80" s="42">
        <v>0</v>
      </c>
      <c r="O80" s="42">
        <v>2250000000</v>
      </c>
      <c r="P80" s="42">
        <v>0</v>
      </c>
      <c r="Q80" s="31">
        <f t="shared" si="11"/>
        <v>0</v>
      </c>
      <c r="R80" s="32">
        <v>0</v>
      </c>
      <c r="S80" s="31">
        <f t="shared" si="12"/>
        <v>0</v>
      </c>
      <c r="T80" s="32">
        <v>0</v>
      </c>
      <c r="U80" s="31">
        <f t="shared" si="13"/>
        <v>0</v>
      </c>
    </row>
    <row r="81" spans="1:21" ht="47.25" x14ac:dyDescent="0.25">
      <c r="A81" s="40" t="s">
        <v>53</v>
      </c>
      <c r="B81" s="40" t="s">
        <v>54</v>
      </c>
      <c r="C81" s="40" t="s">
        <v>55</v>
      </c>
      <c r="D81" s="40" t="s">
        <v>62</v>
      </c>
      <c r="E81" s="40" t="s">
        <v>56</v>
      </c>
      <c r="F81" s="40" t="s">
        <v>144</v>
      </c>
      <c r="G81" s="40" t="s">
        <v>24</v>
      </c>
      <c r="H81" s="40"/>
      <c r="I81" s="40" t="s">
        <v>21</v>
      </c>
      <c r="J81" s="40" t="s">
        <v>22</v>
      </c>
      <c r="K81" s="43" t="s">
        <v>143</v>
      </c>
      <c r="L81" s="42">
        <v>4573787796</v>
      </c>
      <c r="M81" s="42">
        <v>0</v>
      </c>
      <c r="N81" s="42">
        <v>0</v>
      </c>
      <c r="O81" s="42">
        <v>4573787796</v>
      </c>
      <c r="P81" s="42">
        <v>0</v>
      </c>
      <c r="Q81" s="31">
        <f t="shared" si="11"/>
        <v>0</v>
      </c>
      <c r="R81" s="32">
        <v>0</v>
      </c>
      <c r="S81" s="31">
        <f t="shared" si="12"/>
        <v>0</v>
      </c>
      <c r="T81" s="32">
        <v>0</v>
      </c>
      <c r="U81" s="31">
        <f t="shared" si="13"/>
        <v>0</v>
      </c>
    </row>
    <row r="82" spans="1:21" ht="47.25" x14ac:dyDescent="0.25">
      <c r="A82" s="21" t="s">
        <v>53</v>
      </c>
      <c r="B82" s="21" t="s">
        <v>54</v>
      </c>
      <c r="C82" s="21" t="s">
        <v>55</v>
      </c>
      <c r="D82" s="21" t="s">
        <v>63</v>
      </c>
      <c r="E82" s="21"/>
      <c r="F82" s="21"/>
      <c r="G82" s="21"/>
      <c r="H82" s="21"/>
      <c r="I82" s="21"/>
      <c r="J82" s="21"/>
      <c r="K82" s="22" t="s">
        <v>246</v>
      </c>
      <c r="L82" s="23">
        <f>+L83</f>
        <v>12060411425</v>
      </c>
      <c r="M82" s="23">
        <f t="shared" ref="M82:T82" si="15">+M83</f>
        <v>0</v>
      </c>
      <c r="N82" s="23">
        <f>+N83</f>
        <v>10987107682</v>
      </c>
      <c r="O82" s="23">
        <f>+O83</f>
        <v>1073303743</v>
      </c>
      <c r="P82" s="23">
        <f t="shared" si="15"/>
        <v>8513829354</v>
      </c>
      <c r="Q82" s="24">
        <f t="shared" si="11"/>
        <v>0.70593191674636424</v>
      </c>
      <c r="R82" s="23">
        <f t="shared" si="15"/>
        <v>4951502294.1199999</v>
      </c>
      <c r="S82" s="24">
        <f t="shared" si="12"/>
        <v>0.41055832339650056</v>
      </c>
      <c r="T82" s="23">
        <f t="shared" si="15"/>
        <v>4951502294.1199999</v>
      </c>
      <c r="U82" s="24">
        <f t="shared" si="13"/>
        <v>0.41055832339650056</v>
      </c>
    </row>
    <row r="83" spans="1:21" ht="31.5" x14ac:dyDescent="0.25">
      <c r="A83" s="44" t="s">
        <v>53</v>
      </c>
      <c r="B83" s="44" t="s">
        <v>54</v>
      </c>
      <c r="C83" s="44" t="s">
        <v>55</v>
      </c>
      <c r="D83" s="44" t="s">
        <v>63</v>
      </c>
      <c r="E83" s="44" t="s">
        <v>56</v>
      </c>
      <c r="F83" s="44"/>
      <c r="G83" s="44"/>
      <c r="H83" s="44"/>
      <c r="I83" s="44"/>
      <c r="J83" s="44"/>
      <c r="K83" s="41" t="s">
        <v>57</v>
      </c>
      <c r="L83" s="32">
        <v>12060411425</v>
      </c>
      <c r="M83" s="32">
        <v>0</v>
      </c>
      <c r="N83" s="32">
        <v>10987107682</v>
      </c>
      <c r="O83" s="32">
        <v>1073303743</v>
      </c>
      <c r="P83" s="32">
        <v>8513829354</v>
      </c>
      <c r="Q83" s="31">
        <f t="shared" si="11"/>
        <v>0.70593191674636424</v>
      </c>
      <c r="R83" s="32">
        <v>4951502294.1199999</v>
      </c>
      <c r="S83" s="31">
        <f t="shared" si="12"/>
        <v>0.41055832339650056</v>
      </c>
      <c r="T83" s="32">
        <v>4951502294.1199999</v>
      </c>
      <c r="U83" s="31">
        <f t="shared" si="13"/>
        <v>0.41055832339650056</v>
      </c>
    </row>
    <row r="84" spans="1:21" ht="63" x14ac:dyDescent="0.25">
      <c r="A84" s="44" t="s">
        <v>53</v>
      </c>
      <c r="B84" s="44" t="s">
        <v>54</v>
      </c>
      <c r="C84" s="44" t="s">
        <v>55</v>
      </c>
      <c r="D84" s="44" t="s">
        <v>63</v>
      </c>
      <c r="E84" s="44" t="s">
        <v>56</v>
      </c>
      <c r="F84" s="44" t="s">
        <v>148</v>
      </c>
      <c r="G84" s="44" t="s">
        <v>20</v>
      </c>
      <c r="H84" s="44"/>
      <c r="I84" s="44" t="s">
        <v>21</v>
      </c>
      <c r="J84" s="44" t="s">
        <v>22</v>
      </c>
      <c r="K84" s="41" t="s">
        <v>151</v>
      </c>
      <c r="L84" s="32">
        <v>10776633385</v>
      </c>
      <c r="M84" s="32">
        <v>0</v>
      </c>
      <c r="N84" s="32">
        <v>10370319973</v>
      </c>
      <c r="O84" s="32">
        <v>406313412</v>
      </c>
      <c r="P84" s="32">
        <v>7897041645</v>
      </c>
      <c r="Q84" s="31">
        <f t="shared" si="11"/>
        <v>0.73279301270393915</v>
      </c>
      <c r="R84" s="32">
        <v>4334714585.1199999</v>
      </c>
      <c r="S84" s="31">
        <f t="shared" si="12"/>
        <v>0.40223272243384384</v>
      </c>
      <c r="T84" s="32">
        <v>4334714585.1199999</v>
      </c>
      <c r="U84" s="31">
        <f t="shared" si="13"/>
        <v>0.40223272243384384</v>
      </c>
    </row>
    <row r="85" spans="1:21" ht="94.5" x14ac:dyDescent="0.25">
      <c r="A85" s="44" t="s">
        <v>53</v>
      </c>
      <c r="B85" s="44" t="s">
        <v>54</v>
      </c>
      <c r="C85" s="44" t="s">
        <v>55</v>
      </c>
      <c r="D85" s="44" t="s">
        <v>63</v>
      </c>
      <c r="E85" s="44" t="s">
        <v>56</v>
      </c>
      <c r="F85" s="44" t="s">
        <v>150</v>
      </c>
      <c r="G85" s="44" t="s">
        <v>20</v>
      </c>
      <c r="H85" s="44"/>
      <c r="I85" s="44" t="s">
        <v>21</v>
      </c>
      <c r="J85" s="44" t="s">
        <v>22</v>
      </c>
      <c r="K85" s="41" t="s">
        <v>149</v>
      </c>
      <c r="L85" s="32">
        <v>400000000</v>
      </c>
      <c r="M85" s="32">
        <v>0</v>
      </c>
      <c r="N85" s="32">
        <v>393549640</v>
      </c>
      <c r="O85" s="32">
        <v>6450360</v>
      </c>
      <c r="P85" s="32">
        <v>393549640</v>
      </c>
      <c r="Q85" s="31">
        <f t="shared" si="11"/>
        <v>0.98387409999999997</v>
      </c>
      <c r="R85" s="32">
        <v>393549640</v>
      </c>
      <c r="S85" s="31">
        <f t="shared" si="12"/>
        <v>0.98387409999999997</v>
      </c>
      <c r="T85" s="32">
        <v>393549640</v>
      </c>
      <c r="U85" s="31">
        <f t="shared" si="13"/>
        <v>0.98387409999999997</v>
      </c>
    </row>
    <row r="86" spans="1:21" ht="63" x14ac:dyDescent="0.25">
      <c r="A86" s="44" t="s">
        <v>53</v>
      </c>
      <c r="B86" s="44" t="s">
        <v>54</v>
      </c>
      <c r="C86" s="44" t="s">
        <v>55</v>
      </c>
      <c r="D86" s="44" t="s">
        <v>63</v>
      </c>
      <c r="E86" s="44" t="s">
        <v>56</v>
      </c>
      <c r="F86" s="44" t="s">
        <v>148</v>
      </c>
      <c r="G86" s="44" t="s">
        <v>24</v>
      </c>
      <c r="H86" s="44"/>
      <c r="I86" s="44" t="s">
        <v>21</v>
      </c>
      <c r="J86" s="44" t="s">
        <v>22</v>
      </c>
      <c r="K86" s="41" t="s">
        <v>147</v>
      </c>
      <c r="L86" s="32">
        <v>883778040</v>
      </c>
      <c r="M86" s="32">
        <v>0</v>
      </c>
      <c r="N86" s="32">
        <v>223238069</v>
      </c>
      <c r="O86" s="32">
        <v>660539971</v>
      </c>
      <c r="P86" s="32">
        <v>223238069</v>
      </c>
      <c r="Q86" s="31">
        <f t="shared" si="11"/>
        <v>0.25259517536778803</v>
      </c>
      <c r="R86" s="32">
        <v>223238069</v>
      </c>
      <c r="S86" s="31">
        <f t="shared" si="12"/>
        <v>0.25259517536778803</v>
      </c>
      <c r="T86" s="32">
        <v>223238069</v>
      </c>
      <c r="U86" s="31">
        <f t="shared" si="13"/>
        <v>0.25259517536778803</v>
      </c>
    </row>
    <row r="87" spans="1:21" ht="31.5" x14ac:dyDescent="0.25">
      <c r="A87" s="21" t="s">
        <v>53</v>
      </c>
      <c r="B87" s="21" t="s">
        <v>54</v>
      </c>
      <c r="C87" s="21" t="s">
        <v>55</v>
      </c>
      <c r="D87" s="21" t="s">
        <v>64</v>
      </c>
      <c r="E87" s="21"/>
      <c r="F87" s="21"/>
      <c r="G87" s="21"/>
      <c r="H87" s="21"/>
      <c r="I87" s="21"/>
      <c r="J87" s="21"/>
      <c r="K87" s="22" t="s">
        <v>247</v>
      </c>
      <c r="L87" s="23">
        <f>+L88</f>
        <v>21501108869</v>
      </c>
      <c r="M87" s="23">
        <f t="shared" ref="M87:T87" si="16">+M88</f>
        <v>0</v>
      </c>
      <c r="N87" s="23">
        <f>+N88</f>
        <v>16146389676.5</v>
      </c>
      <c r="O87" s="23">
        <f>+O88</f>
        <v>5354719192.5</v>
      </c>
      <c r="P87" s="23">
        <f>+P88</f>
        <v>16115069126.5</v>
      </c>
      <c r="Q87" s="24">
        <f t="shared" si="11"/>
        <v>0.74949944324659845</v>
      </c>
      <c r="R87" s="23">
        <f t="shared" si="16"/>
        <v>9138250126.4500008</v>
      </c>
      <c r="S87" s="24">
        <f t="shared" si="12"/>
        <v>0.42501296942993499</v>
      </c>
      <c r="T87" s="23">
        <f t="shared" si="16"/>
        <v>8793921726.4500008</v>
      </c>
      <c r="U87" s="24">
        <f t="shared" si="13"/>
        <v>0.40899852096135164</v>
      </c>
    </row>
    <row r="88" spans="1:21" ht="31.5" x14ac:dyDescent="0.25">
      <c r="A88" s="44" t="s">
        <v>53</v>
      </c>
      <c r="B88" s="44" t="s">
        <v>54</v>
      </c>
      <c r="C88" s="44" t="s">
        <v>55</v>
      </c>
      <c r="D88" s="44" t="s">
        <v>64</v>
      </c>
      <c r="E88" s="44" t="s">
        <v>56</v>
      </c>
      <c r="F88" s="44"/>
      <c r="G88" s="44"/>
      <c r="H88" s="44"/>
      <c r="I88" s="44"/>
      <c r="J88" s="44"/>
      <c r="K88" s="41" t="s">
        <v>57</v>
      </c>
      <c r="L88" s="32">
        <v>21501108869</v>
      </c>
      <c r="M88" s="32">
        <v>0</v>
      </c>
      <c r="N88" s="32">
        <v>16146389676.5</v>
      </c>
      <c r="O88" s="32">
        <v>5354719192.5</v>
      </c>
      <c r="P88" s="32">
        <v>16115069126.5</v>
      </c>
      <c r="Q88" s="31">
        <f t="shared" si="11"/>
        <v>0.74949944324659845</v>
      </c>
      <c r="R88" s="32">
        <v>9138250126.4500008</v>
      </c>
      <c r="S88" s="31">
        <f t="shared" si="12"/>
        <v>0.42501296942993499</v>
      </c>
      <c r="T88" s="32">
        <v>8793921726.4500008</v>
      </c>
      <c r="U88" s="31">
        <f t="shared" si="13"/>
        <v>0.40899852096135164</v>
      </c>
    </row>
    <row r="89" spans="1:21" ht="78.75" x14ac:dyDescent="0.25">
      <c r="A89" s="44" t="s">
        <v>53</v>
      </c>
      <c r="B89" s="44" t="s">
        <v>54</v>
      </c>
      <c r="C89" s="44" t="s">
        <v>55</v>
      </c>
      <c r="D89" s="44" t="s">
        <v>64</v>
      </c>
      <c r="E89" s="44" t="s">
        <v>56</v>
      </c>
      <c r="F89" s="44" t="s">
        <v>150</v>
      </c>
      <c r="G89" s="44" t="s">
        <v>20</v>
      </c>
      <c r="H89" s="44"/>
      <c r="I89" s="44" t="s">
        <v>21</v>
      </c>
      <c r="J89" s="44" t="s">
        <v>22</v>
      </c>
      <c r="K89" s="41" t="s">
        <v>153</v>
      </c>
      <c r="L89" s="32">
        <v>9044860381</v>
      </c>
      <c r="M89" s="32">
        <v>0</v>
      </c>
      <c r="N89" s="32">
        <v>8832191642.5</v>
      </c>
      <c r="O89" s="32">
        <v>212668738.5</v>
      </c>
      <c r="P89" s="32">
        <v>8800871092.5</v>
      </c>
      <c r="Q89" s="31">
        <f t="shared" si="11"/>
        <v>0.9730245378897685</v>
      </c>
      <c r="R89" s="32">
        <v>4068191698.4499998</v>
      </c>
      <c r="S89" s="31">
        <f t="shared" si="12"/>
        <v>0.44977938045299276</v>
      </c>
      <c r="T89" s="32">
        <v>4059363298.4499998</v>
      </c>
      <c r="U89" s="31">
        <f t="shared" si="13"/>
        <v>0.44880331231837062</v>
      </c>
    </row>
    <row r="90" spans="1:21" ht="78.75" x14ac:dyDescent="0.25">
      <c r="A90" s="44" t="s">
        <v>53</v>
      </c>
      <c r="B90" s="44" t="s">
        <v>54</v>
      </c>
      <c r="C90" s="44" t="s">
        <v>55</v>
      </c>
      <c r="D90" s="44" t="s">
        <v>64</v>
      </c>
      <c r="E90" s="44" t="s">
        <v>56</v>
      </c>
      <c r="F90" s="44" t="s">
        <v>150</v>
      </c>
      <c r="G90" s="44" t="s">
        <v>24</v>
      </c>
      <c r="H90" s="44"/>
      <c r="I90" s="44" t="s">
        <v>21</v>
      </c>
      <c r="J90" s="44" t="s">
        <v>22</v>
      </c>
      <c r="K90" s="41" t="s">
        <v>152</v>
      </c>
      <c r="L90" s="32">
        <v>12456248488</v>
      </c>
      <c r="M90" s="32">
        <v>0</v>
      </c>
      <c r="N90" s="32">
        <v>7314198034</v>
      </c>
      <c r="O90" s="32">
        <v>5142050454</v>
      </c>
      <c r="P90" s="32">
        <v>7314198034</v>
      </c>
      <c r="Q90" s="31">
        <f t="shared" si="11"/>
        <v>0.58719108253550767</v>
      </c>
      <c r="R90" s="32">
        <v>5070058428</v>
      </c>
      <c r="S90" s="31">
        <f t="shared" si="12"/>
        <v>0.40702932611567216</v>
      </c>
      <c r="T90" s="32">
        <v>4734558428</v>
      </c>
      <c r="U90" s="31">
        <f t="shared" si="13"/>
        <v>0.38009505290145268</v>
      </c>
    </row>
    <row r="91" spans="1:21" ht="63" x14ac:dyDescent="0.25">
      <c r="A91" s="21" t="s">
        <v>53</v>
      </c>
      <c r="B91" s="21" t="s">
        <v>54</v>
      </c>
      <c r="C91" s="21" t="s">
        <v>55</v>
      </c>
      <c r="D91" s="21" t="s">
        <v>65</v>
      </c>
      <c r="E91" s="21"/>
      <c r="F91" s="21"/>
      <c r="G91" s="21"/>
      <c r="H91" s="21"/>
      <c r="I91" s="21"/>
      <c r="J91" s="21"/>
      <c r="K91" s="22" t="s">
        <v>248</v>
      </c>
      <c r="L91" s="23">
        <f>+L92+L97+L102</f>
        <v>370488170509</v>
      </c>
      <c r="M91" s="23">
        <f t="shared" ref="M91:T91" si="17">+M92+M97+M102</f>
        <v>0</v>
      </c>
      <c r="N91" s="23">
        <f t="shared" si="17"/>
        <v>341438075933</v>
      </c>
      <c r="O91" s="23">
        <f t="shared" si="17"/>
        <v>29050094576</v>
      </c>
      <c r="P91" s="23">
        <f t="shared" si="17"/>
        <v>168299578807</v>
      </c>
      <c r="Q91" s="24">
        <f t="shared" si="11"/>
        <v>0.45426437928039493</v>
      </c>
      <c r="R91" s="23">
        <f t="shared" si="17"/>
        <v>47957361891.720001</v>
      </c>
      <c r="S91" s="24">
        <f t="shared" si="12"/>
        <v>0.12944370619400117</v>
      </c>
      <c r="T91" s="23">
        <f t="shared" si="17"/>
        <v>47483423968.720001</v>
      </c>
      <c r="U91" s="24">
        <f t="shared" si="13"/>
        <v>0.12816448067284922</v>
      </c>
    </row>
    <row r="92" spans="1:21" s="26" customFormat="1" ht="31.5" x14ac:dyDescent="0.25">
      <c r="A92" s="44" t="s">
        <v>53</v>
      </c>
      <c r="B92" s="44" t="s">
        <v>54</v>
      </c>
      <c r="C92" s="44" t="s">
        <v>55</v>
      </c>
      <c r="D92" s="44" t="s">
        <v>65</v>
      </c>
      <c r="E92" s="44" t="s">
        <v>56</v>
      </c>
      <c r="F92" s="44" t="s">
        <v>0</v>
      </c>
      <c r="G92" s="44" t="s">
        <v>0</v>
      </c>
      <c r="H92" s="44" t="s">
        <v>0</v>
      </c>
      <c r="I92" s="44"/>
      <c r="J92" s="44"/>
      <c r="K92" s="41" t="s">
        <v>57</v>
      </c>
      <c r="L92" s="32">
        <v>190000000000</v>
      </c>
      <c r="M92" s="32">
        <v>0</v>
      </c>
      <c r="N92" s="32">
        <v>166619419470</v>
      </c>
      <c r="O92" s="32">
        <v>23380580530</v>
      </c>
      <c r="P92" s="32">
        <v>2025476059</v>
      </c>
      <c r="Q92" s="31">
        <f t="shared" si="11"/>
        <v>1.0660400310526315E-2</v>
      </c>
      <c r="R92" s="32">
        <v>0</v>
      </c>
      <c r="S92" s="31">
        <f t="shared" si="12"/>
        <v>0</v>
      </c>
      <c r="T92" s="32">
        <v>0</v>
      </c>
      <c r="U92" s="31">
        <f t="shared" si="13"/>
        <v>0</v>
      </c>
    </row>
    <row r="93" spans="1:21" s="26" customFormat="1" ht="110.25" x14ac:dyDescent="0.25">
      <c r="A93" s="44" t="s">
        <v>53</v>
      </c>
      <c r="B93" s="44" t="s">
        <v>54</v>
      </c>
      <c r="C93" s="44" t="s">
        <v>55</v>
      </c>
      <c r="D93" s="44" t="s">
        <v>65</v>
      </c>
      <c r="E93" s="44" t="s">
        <v>56</v>
      </c>
      <c r="F93" s="44" t="s">
        <v>132</v>
      </c>
      <c r="G93" s="44" t="s">
        <v>20</v>
      </c>
      <c r="H93" s="44" t="s">
        <v>0</v>
      </c>
      <c r="I93" s="44" t="s">
        <v>60</v>
      </c>
      <c r="J93" s="44" t="s">
        <v>40</v>
      </c>
      <c r="K93" s="41" t="s">
        <v>156</v>
      </c>
      <c r="L93" s="32">
        <v>86105359</v>
      </c>
      <c r="M93" s="32">
        <v>0</v>
      </c>
      <c r="N93" s="32">
        <v>0</v>
      </c>
      <c r="O93" s="32">
        <v>86105359</v>
      </c>
      <c r="P93" s="32">
        <v>0</v>
      </c>
      <c r="Q93" s="31">
        <f t="shared" si="11"/>
        <v>0</v>
      </c>
      <c r="R93" s="32">
        <v>0</v>
      </c>
      <c r="S93" s="31">
        <f t="shared" si="12"/>
        <v>0</v>
      </c>
      <c r="T93" s="32">
        <v>0</v>
      </c>
      <c r="U93" s="31">
        <f t="shared" si="13"/>
        <v>0</v>
      </c>
    </row>
    <row r="94" spans="1:21" s="26" customFormat="1" ht="94.5" x14ac:dyDescent="0.25">
      <c r="A94" s="44" t="s">
        <v>53</v>
      </c>
      <c r="B94" s="44" t="s">
        <v>54</v>
      </c>
      <c r="C94" s="44" t="s">
        <v>55</v>
      </c>
      <c r="D94" s="44" t="s">
        <v>65</v>
      </c>
      <c r="E94" s="44" t="s">
        <v>56</v>
      </c>
      <c r="F94" s="44" t="s">
        <v>155</v>
      </c>
      <c r="G94" s="44" t="s">
        <v>20</v>
      </c>
      <c r="H94" s="44" t="s">
        <v>0</v>
      </c>
      <c r="I94" s="44" t="s">
        <v>60</v>
      </c>
      <c r="J94" s="44" t="s">
        <v>40</v>
      </c>
      <c r="K94" s="41" t="s">
        <v>154</v>
      </c>
      <c r="L94" s="32">
        <v>17871020683</v>
      </c>
      <c r="M94" s="32">
        <v>0</v>
      </c>
      <c r="N94" s="32">
        <v>16967999893</v>
      </c>
      <c r="O94" s="32">
        <v>903020790</v>
      </c>
      <c r="P94" s="32">
        <v>2025476059</v>
      </c>
      <c r="Q94" s="31">
        <f t="shared" si="11"/>
        <v>0.1133385772938395</v>
      </c>
      <c r="R94" s="32">
        <v>0</v>
      </c>
      <c r="S94" s="31">
        <f t="shared" si="12"/>
        <v>0</v>
      </c>
      <c r="T94" s="32">
        <v>0</v>
      </c>
      <c r="U94" s="31">
        <f t="shared" si="13"/>
        <v>0</v>
      </c>
    </row>
    <row r="95" spans="1:21" s="26" customFormat="1" ht="94.5" x14ac:dyDescent="0.25">
      <c r="A95" s="44" t="s">
        <v>53</v>
      </c>
      <c r="B95" s="44" t="s">
        <v>54</v>
      </c>
      <c r="C95" s="44" t="s">
        <v>55</v>
      </c>
      <c r="D95" s="44" t="s">
        <v>65</v>
      </c>
      <c r="E95" s="44" t="s">
        <v>56</v>
      </c>
      <c r="F95" s="44" t="s">
        <v>155</v>
      </c>
      <c r="G95" s="44" t="s">
        <v>24</v>
      </c>
      <c r="H95" s="44" t="s">
        <v>0</v>
      </c>
      <c r="I95" s="44" t="s">
        <v>60</v>
      </c>
      <c r="J95" s="44" t="s">
        <v>40</v>
      </c>
      <c r="K95" s="41" t="s">
        <v>158</v>
      </c>
      <c r="L95" s="32">
        <v>87822873958</v>
      </c>
      <c r="M95" s="32">
        <v>0</v>
      </c>
      <c r="N95" s="32">
        <v>80431419577</v>
      </c>
      <c r="O95" s="32">
        <v>7391454381</v>
      </c>
      <c r="P95" s="32">
        <v>0</v>
      </c>
      <c r="Q95" s="31">
        <f t="shared" si="11"/>
        <v>0</v>
      </c>
      <c r="R95" s="32">
        <v>0</v>
      </c>
      <c r="S95" s="31">
        <f t="shared" si="12"/>
        <v>0</v>
      </c>
      <c r="T95" s="32">
        <v>0</v>
      </c>
      <c r="U95" s="31">
        <f t="shared" si="13"/>
        <v>0</v>
      </c>
    </row>
    <row r="96" spans="1:21" s="26" customFormat="1" ht="110.25" x14ac:dyDescent="0.25">
      <c r="A96" s="44" t="s">
        <v>53</v>
      </c>
      <c r="B96" s="44" t="s">
        <v>54</v>
      </c>
      <c r="C96" s="44" t="s">
        <v>55</v>
      </c>
      <c r="D96" s="44" t="s">
        <v>65</v>
      </c>
      <c r="E96" s="44" t="s">
        <v>56</v>
      </c>
      <c r="F96" s="44" t="s">
        <v>132</v>
      </c>
      <c r="G96" s="44" t="s">
        <v>24</v>
      </c>
      <c r="H96" s="44" t="s">
        <v>0</v>
      </c>
      <c r="I96" s="44" t="s">
        <v>60</v>
      </c>
      <c r="J96" s="44" t="s">
        <v>40</v>
      </c>
      <c r="K96" s="41" t="s">
        <v>157</v>
      </c>
      <c r="L96" s="32">
        <v>84220000000</v>
      </c>
      <c r="M96" s="32">
        <v>0</v>
      </c>
      <c r="N96" s="32">
        <v>69220000000</v>
      </c>
      <c r="O96" s="32">
        <v>15000000000</v>
      </c>
      <c r="P96" s="32">
        <v>0</v>
      </c>
      <c r="Q96" s="31">
        <f t="shared" si="11"/>
        <v>0</v>
      </c>
      <c r="R96" s="32">
        <v>0</v>
      </c>
      <c r="S96" s="31">
        <f t="shared" si="12"/>
        <v>0</v>
      </c>
      <c r="T96" s="32">
        <v>0</v>
      </c>
      <c r="U96" s="31">
        <f t="shared" si="13"/>
        <v>0</v>
      </c>
    </row>
    <row r="97" spans="1:21" ht="31.5" x14ac:dyDescent="0.25">
      <c r="A97" s="44" t="s">
        <v>53</v>
      </c>
      <c r="B97" s="44" t="s">
        <v>54</v>
      </c>
      <c r="C97" s="44" t="s">
        <v>55</v>
      </c>
      <c r="D97" s="44" t="s">
        <v>65</v>
      </c>
      <c r="E97" s="44" t="s">
        <v>56</v>
      </c>
      <c r="F97" s="44" t="s">
        <v>0</v>
      </c>
      <c r="G97" s="44" t="s">
        <v>0</v>
      </c>
      <c r="H97" s="44" t="s">
        <v>0</v>
      </c>
      <c r="I97" s="44"/>
      <c r="J97" s="44"/>
      <c r="K97" s="41" t="s">
        <v>57</v>
      </c>
      <c r="L97" s="32">
        <v>120025063561</v>
      </c>
      <c r="M97" s="32">
        <v>0</v>
      </c>
      <c r="N97" s="32">
        <v>118828362909</v>
      </c>
      <c r="O97" s="32">
        <v>1196700652</v>
      </c>
      <c r="P97" s="32">
        <v>111841847758</v>
      </c>
      <c r="Q97" s="31">
        <f t="shared" si="11"/>
        <v>0.93182077509301986</v>
      </c>
      <c r="R97" s="32">
        <v>14464268651.719999</v>
      </c>
      <c r="S97" s="31">
        <f t="shared" si="12"/>
        <v>0.12051040193258357</v>
      </c>
      <c r="T97" s="32">
        <v>14003575683.719999</v>
      </c>
      <c r="U97" s="31">
        <f t="shared" si="13"/>
        <v>0.11667209554613567</v>
      </c>
    </row>
    <row r="98" spans="1:21" ht="94.5" x14ac:dyDescent="0.25">
      <c r="A98" s="44" t="s">
        <v>53</v>
      </c>
      <c r="B98" s="44" t="s">
        <v>54</v>
      </c>
      <c r="C98" s="44" t="s">
        <v>55</v>
      </c>
      <c r="D98" s="44" t="s">
        <v>65</v>
      </c>
      <c r="E98" s="44" t="s">
        <v>56</v>
      </c>
      <c r="F98" s="44" t="s">
        <v>155</v>
      </c>
      <c r="G98" s="44" t="s">
        <v>20</v>
      </c>
      <c r="H98" s="44" t="s">
        <v>0</v>
      </c>
      <c r="I98" s="44" t="s">
        <v>21</v>
      </c>
      <c r="J98" s="44" t="s">
        <v>22</v>
      </c>
      <c r="K98" s="41" t="s">
        <v>154</v>
      </c>
      <c r="L98" s="32">
        <v>32967374191</v>
      </c>
      <c r="M98" s="32">
        <v>0</v>
      </c>
      <c r="N98" s="32">
        <v>31995673539</v>
      </c>
      <c r="O98" s="32">
        <v>971700652</v>
      </c>
      <c r="P98" s="32">
        <v>26841847758</v>
      </c>
      <c r="Q98" s="31">
        <f t="shared" si="11"/>
        <v>0.81419428804031801</v>
      </c>
      <c r="R98" s="32">
        <v>14464268651.719999</v>
      </c>
      <c r="S98" s="31">
        <f t="shared" si="12"/>
        <v>0.43874494122339608</v>
      </c>
      <c r="T98" s="32">
        <v>14003575683.719999</v>
      </c>
      <c r="U98" s="31">
        <f t="shared" si="13"/>
        <v>0.42477073250022246</v>
      </c>
    </row>
    <row r="99" spans="1:21" ht="110.25" x14ac:dyDescent="0.25">
      <c r="A99" s="44" t="s">
        <v>53</v>
      </c>
      <c r="B99" s="44" t="s">
        <v>54</v>
      </c>
      <c r="C99" s="44" t="s">
        <v>55</v>
      </c>
      <c r="D99" s="44" t="s">
        <v>65</v>
      </c>
      <c r="E99" s="44" t="s">
        <v>56</v>
      </c>
      <c r="F99" s="44" t="s">
        <v>132</v>
      </c>
      <c r="G99" s="44" t="s">
        <v>20</v>
      </c>
      <c r="H99" s="44" t="s">
        <v>0</v>
      </c>
      <c r="I99" s="44" t="s">
        <v>21</v>
      </c>
      <c r="J99" s="44" t="s">
        <v>22</v>
      </c>
      <c r="K99" s="41" t="s">
        <v>156</v>
      </c>
      <c r="L99" s="32">
        <v>2057689370</v>
      </c>
      <c r="M99" s="32">
        <v>0</v>
      </c>
      <c r="N99" s="32">
        <v>1832689370</v>
      </c>
      <c r="O99" s="32">
        <v>225000000</v>
      </c>
      <c r="P99" s="32">
        <v>0</v>
      </c>
      <c r="Q99" s="31">
        <f t="shared" si="11"/>
        <v>0</v>
      </c>
      <c r="R99" s="32">
        <v>0</v>
      </c>
      <c r="S99" s="31">
        <f t="shared" si="12"/>
        <v>0</v>
      </c>
      <c r="T99" s="32">
        <v>0</v>
      </c>
      <c r="U99" s="31">
        <f t="shared" si="13"/>
        <v>0</v>
      </c>
    </row>
    <row r="100" spans="1:21" ht="110.25" x14ac:dyDescent="0.25">
      <c r="A100" s="44" t="s">
        <v>53</v>
      </c>
      <c r="B100" s="44" t="s">
        <v>54</v>
      </c>
      <c r="C100" s="44" t="s">
        <v>55</v>
      </c>
      <c r="D100" s="44" t="s">
        <v>65</v>
      </c>
      <c r="E100" s="44" t="s">
        <v>56</v>
      </c>
      <c r="F100" s="44" t="s">
        <v>132</v>
      </c>
      <c r="G100" s="44" t="s">
        <v>24</v>
      </c>
      <c r="H100" s="44" t="s">
        <v>0</v>
      </c>
      <c r="I100" s="44" t="s">
        <v>21</v>
      </c>
      <c r="J100" s="44" t="s">
        <v>22</v>
      </c>
      <c r="K100" s="41" t="s">
        <v>157</v>
      </c>
      <c r="L100" s="32">
        <v>85000000000</v>
      </c>
      <c r="M100" s="32">
        <v>0</v>
      </c>
      <c r="N100" s="32">
        <v>85000000000</v>
      </c>
      <c r="O100" s="32">
        <v>0</v>
      </c>
      <c r="P100" s="32">
        <v>85000000000</v>
      </c>
      <c r="Q100" s="31">
        <f t="shared" si="11"/>
        <v>1</v>
      </c>
      <c r="R100" s="32">
        <v>0</v>
      </c>
      <c r="S100" s="31">
        <f t="shared" si="12"/>
        <v>0</v>
      </c>
      <c r="T100" s="32">
        <v>0</v>
      </c>
      <c r="U100" s="31">
        <f t="shared" si="13"/>
        <v>0</v>
      </c>
    </row>
    <row r="101" spans="1:21" ht="94.5" x14ac:dyDescent="0.25">
      <c r="A101" s="44" t="s">
        <v>53</v>
      </c>
      <c r="B101" s="44" t="s">
        <v>54</v>
      </c>
      <c r="C101" s="44" t="s">
        <v>55</v>
      </c>
      <c r="D101" s="44" t="s">
        <v>65</v>
      </c>
      <c r="E101" s="44" t="s">
        <v>56</v>
      </c>
      <c r="F101" s="44" t="s">
        <v>155</v>
      </c>
      <c r="G101" s="44" t="s">
        <v>24</v>
      </c>
      <c r="H101" s="44" t="s">
        <v>0</v>
      </c>
      <c r="I101" s="44" t="s">
        <v>21</v>
      </c>
      <c r="J101" s="44" t="s">
        <v>22</v>
      </c>
      <c r="K101" s="41" t="s">
        <v>158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1">
        <v>0</v>
      </c>
      <c r="R101" s="32">
        <v>0</v>
      </c>
      <c r="S101" s="31">
        <v>0</v>
      </c>
      <c r="T101" s="32">
        <v>0</v>
      </c>
      <c r="U101" s="31">
        <v>0</v>
      </c>
    </row>
    <row r="102" spans="1:21" ht="31.5" x14ac:dyDescent="0.25">
      <c r="A102" s="44" t="s">
        <v>53</v>
      </c>
      <c r="B102" s="44" t="s">
        <v>54</v>
      </c>
      <c r="C102" s="44" t="s">
        <v>55</v>
      </c>
      <c r="D102" s="44" t="s">
        <v>65</v>
      </c>
      <c r="E102" s="44" t="s">
        <v>56</v>
      </c>
      <c r="F102" s="44" t="s">
        <v>0</v>
      </c>
      <c r="G102" s="44" t="s">
        <v>0</v>
      </c>
      <c r="H102" s="44" t="s">
        <v>0</v>
      </c>
      <c r="I102" s="44"/>
      <c r="J102" s="44"/>
      <c r="K102" s="41" t="s">
        <v>57</v>
      </c>
      <c r="L102" s="32">
        <v>60463106948</v>
      </c>
      <c r="M102" s="32">
        <v>0</v>
      </c>
      <c r="N102" s="32">
        <v>55990293554</v>
      </c>
      <c r="O102" s="32">
        <v>4472813394</v>
      </c>
      <c r="P102" s="32">
        <v>54432254990</v>
      </c>
      <c r="Q102" s="31">
        <f t="shared" si="11"/>
        <v>0.90025567222030611</v>
      </c>
      <c r="R102" s="32">
        <v>33493093240</v>
      </c>
      <c r="S102" s="31">
        <f t="shared" si="12"/>
        <v>0.55394264255730385</v>
      </c>
      <c r="T102" s="32">
        <v>33479848285</v>
      </c>
      <c r="U102" s="31">
        <f t="shared" si="13"/>
        <v>0.55372358409887246</v>
      </c>
    </row>
    <row r="103" spans="1:21" ht="110.25" x14ac:dyDescent="0.25">
      <c r="A103" s="40" t="s">
        <v>53</v>
      </c>
      <c r="B103" s="40" t="s">
        <v>54</v>
      </c>
      <c r="C103" s="40" t="s">
        <v>55</v>
      </c>
      <c r="D103" s="40" t="s">
        <v>65</v>
      </c>
      <c r="E103" s="40" t="s">
        <v>56</v>
      </c>
      <c r="F103" s="40" t="s">
        <v>132</v>
      </c>
      <c r="G103" s="40" t="s">
        <v>20</v>
      </c>
      <c r="H103" s="40" t="s">
        <v>0</v>
      </c>
      <c r="I103" s="40" t="s">
        <v>21</v>
      </c>
      <c r="J103" s="40" t="s">
        <v>61</v>
      </c>
      <c r="K103" s="43" t="s">
        <v>156</v>
      </c>
      <c r="L103" s="42">
        <v>2618110434</v>
      </c>
      <c r="M103" s="42">
        <v>0</v>
      </c>
      <c r="N103" s="42">
        <v>0</v>
      </c>
      <c r="O103" s="42">
        <v>2618110434</v>
      </c>
      <c r="P103" s="42">
        <v>0</v>
      </c>
      <c r="Q103" s="31">
        <f t="shared" si="11"/>
        <v>0</v>
      </c>
      <c r="R103" s="32">
        <v>0</v>
      </c>
      <c r="S103" s="31">
        <f t="shared" si="12"/>
        <v>0</v>
      </c>
      <c r="T103" s="32">
        <v>0</v>
      </c>
      <c r="U103" s="31">
        <f t="shared" si="13"/>
        <v>0</v>
      </c>
    </row>
    <row r="104" spans="1:21" ht="94.5" x14ac:dyDescent="0.25">
      <c r="A104" s="40" t="s">
        <v>53</v>
      </c>
      <c r="B104" s="40" t="s">
        <v>54</v>
      </c>
      <c r="C104" s="40" t="s">
        <v>55</v>
      </c>
      <c r="D104" s="40" t="s">
        <v>65</v>
      </c>
      <c r="E104" s="40" t="s">
        <v>56</v>
      </c>
      <c r="F104" s="40" t="s">
        <v>155</v>
      </c>
      <c r="G104" s="40" t="s">
        <v>20</v>
      </c>
      <c r="H104" s="40" t="s">
        <v>0</v>
      </c>
      <c r="I104" s="40" t="s">
        <v>21</v>
      </c>
      <c r="J104" s="40" t="s">
        <v>61</v>
      </c>
      <c r="K104" s="43" t="s">
        <v>154</v>
      </c>
      <c r="L104" s="42">
        <v>12844996614</v>
      </c>
      <c r="M104" s="42">
        <v>0</v>
      </c>
      <c r="N104" s="42">
        <v>10990293654</v>
      </c>
      <c r="O104" s="42">
        <v>1854702960</v>
      </c>
      <c r="P104" s="42">
        <v>9432255090</v>
      </c>
      <c r="Q104" s="31">
        <f t="shared" si="11"/>
        <v>0.73431355207362303</v>
      </c>
      <c r="R104" s="32">
        <v>3838933340</v>
      </c>
      <c r="S104" s="31">
        <f t="shared" si="12"/>
        <v>0.29886604530637834</v>
      </c>
      <c r="T104" s="32">
        <v>3825688385</v>
      </c>
      <c r="U104" s="31">
        <f t="shared" si="13"/>
        <v>0.29783490801627083</v>
      </c>
    </row>
    <row r="105" spans="1:21" ht="94.5" x14ac:dyDescent="0.25">
      <c r="A105" s="40" t="s">
        <v>53</v>
      </c>
      <c r="B105" s="40" t="s">
        <v>54</v>
      </c>
      <c r="C105" s="40" t="s">
        <v>55</v>
      </c>
      <c r="D105" s="40" t="s">
        <v>65</v>
      </c>
      <c r="E105" s="40" t="s">
        <v>56</v>
      </c>
      <c r="F105" s="40" t="s">
        <v>155</v>
      </c>
      <c r="G105" s="40" t="s">
        <v>24</v>
      </c>
      <c r="H105" s="40" t="s">
        <v>0</v>
      </c>
      <c r="I105" s="40" t="s">
        <v>21</v>
      </c>
      <c r="J105" s="40" t="s">
        <v>61</v>
      </c>
      <c r="K105" s="43" t="s">
        <v>158</v>
      </c>
      <c r="L105" s="42">
        <v>44999999900</v>
      </c>
      <c r="M105" s="42">
        <v>0</v>
      </c>
      <c r="N105" s="42">
        <v>44999999900</v>
      </c>
      <c r="O105" s="42">
        <v>0</v>
      </c>
      <c r="P105" s="42">
        <v>44999999900</v>
      </c>
      <c r="Q105" s="31">
        <f t="shared" si="11"/>
        <v>1</v>
      </c>
      <c r="R105" s="32">
        <v>29654159900</v>
      </c>
      <c r="S105" s="31">
        <f t="shared" si="12"/>
        <v>0.65898133257551406</v>
      </c>
      <c r="T105" s="32">
        <v>29654159900</v>
      </c>
      <c r="U105" s="31">
        <f t="shared" si="13"/>
        <v>0.65898133257551406</v>
      </c>
    </row>
    <row r="106" spans="1:21" ht="47.25" x14ac:dyDescent="0.25">
      <c r="A106" s="21" t="s">
        <v>53</v>
      </c>
      <c r="B106" s="21" t="s">
        <v>66</v>
      </c>
      <c r="C106" s="21" t="s">
        <v>55</v>
      </c>
      <c r="D106" s="21" t="s">
        <v>67</v>
      </c>
      <c r="E106" s="21"/>
      <c r="F106" s="21"/>
      <c r="G106" s="21"/>
      <c r="H106" s="21"/>
      <c r="I106" s="21"/>
      <c r="J106" s="21"/>
      <c r="K106" s="22" t="s">
        <v>249</v>
      </c>
      <c r="L106" s="23">
        <f>+L107</f>
        <v>23583830849</v>
      </c>
      <c r="M106" s="23">
        <f t="shared" ref="M106:T106" si="18">+M107</f>
        <v>0</v>
      </c>
      <c r="N106" s="23">
        <f t="shared" si="18"/>
        <v>22324680299</v>
      </c>
      <c r="O106" s="23">
        <f t="shared" si="18"/>
        <v>1259150550</v>
      </c>
      <c r="P106" s="23">
        <f t="shared" si="18"/>
        <v>19199680299</v>
      </c>
      <c r="Q106" s="24">
        <f t="shared" si="11"/>
        <v>0.81410354500630688</v>
      </c>
      <c r="R106" s="23">
        <f t="shared" si="18"/>
        <v>2430584409.5</v>
      </c>
      <c r="S106" s="24">
        <f t="shared" si="12"/>
        <v>0.10306147568061706</v>
      </c>
      <c r="T106" s="23">
        <f t="shared" si="18"/>
        <v>2430584409.5</v>
      </c>
      <c r="U106" s="24">
        <f t="shared" si="13"/>
        <v>0.10306147568061706</v>
      </c>
    </row>
    <row r="107" spans="1:21" ht="31.5" x14ac:dyDescent="0.25">
      <c r="A107" s="44" t="s">
        <v>53</v>
      </c>
      <c r="B107" s="44" t="s">
        <v>66</v>
      </c>
      <c r="C107" s="44" t="s">
        <v>55</v>
      </c>
      <c r="D107" s="44" t="s">
        <v>67</v>
      </c>
      <c r="E107" s="44" t="s">
        <v>56</v>
      </c>
      <c r="F107" s="44"/>
      <c r="G107" s="44"/>
      <c r="H107" s="44"/>
      <c r="I107" s="44"/>
      <c r="J107" s="44"/>
      <c r="K107" s="41" t="s">
        <v>57</v>
      </c>
      <c r="L107" s="32">
        <v>23583830849</v>
      </c>
      <c r="M107" s="32">
        <v>0</v>
      </c>
      <c r="N107" s="32">
        <v>22324680299</v>
      </c>
      <c r="O107" s="32">
        <v>1259150550</v>
      </c>
      <c r="P107" s="32">
        <v>19199680299</v>
      </c>
      <c r="Q107" s="31">
        <f t="shared" si="11"/>
        <v>0.81410354500630688</v>
      </c>
      <c r="R107" s="32">
        <v>2430584409.5</v>
      </c>
      <c r="S107" s="31">
        <f t="shared" si="12"/>
        <v>0.10306147568061706</v>
      </c>
      <c r="T107" s="32">
        <v>2430584409.5</v>
      </c>
      <c r="U107" s="31">
        <f t="shared" si="13"/>
        <v>0.10306147568061706</v>
      </c>
    </row>
    <row r="108" spans="1:21" ht="78.75" x14ac:dyDescent="0.25">
      <c r="A108" s="44" t="s">
        <v>53</v>
      </c>
      <c r="B108" s="44" t="s">
        <v>66</v>
      </c>
      <c r="C108" s="44" t="s">
        <v>55</v>
      </c>
      <c r="D108" s="44" t="s">
        <v>67</v>
      </c>
      <c r="E108" s="44" t="s">
        <v>56</v>
      </c>
      <c r="F108" s="44" t="s">
        <v>163</v>
      </c>
      <c r="G108" s="44" t="s">
        <v>20</v>
      </c>
      <c r="H108" s="44"/>
      <c r="I108" s="44" t="s">
        <v>21</v>
      </c>
      <c r="J108" s="44" t="s">
        <v>22</v>
      </c>
      <c r="K108" s="41" t="s">
        <v>162</v>
      </c>
      <c r="L108" s="32">
        <v>911680000</v>
      </c>
      <c r="M108" s="32">
        <v>0</v>
      </c>
      <c r="N108" s="32">
        <v>911680000</v>
      </c>
      <c r="O108" s="32">
        <v>0</v>
      </c>
      <c r="P108" s="32">
        <v>911680000</v>
      </c>
      <c r="Q108" s="31">
        <f t="shared" si="11"/>
        <v>1</v>
      </c>
      <c r="R108" s="32">
        <v>455839998</v>
      </c>
      <c r="S108" s="31">
        <f t="shared" si="12"/>
        <v>0.49999999780624782</v>
      </c>
      <c r="T108" s="32">
        <v>455839998</v>
      </c>
      <c r="U108" s="31">
        <f t="shared" si="13"/>
        <v>0.49999999780624782</v>
      </c>
    </row>
    <row r="109" spans="1:21" ht="78.75" x14ac:dyDescent="0.25">
      <c r="A109" s="44" t="s">
        <v>53</v>
      </c>
      <c r="B109" s="44" t="s">
        <v>66</v>
      </c>
      <c r="C109" s="44" t="s">
        <v>55</v>
      </c>
      <c r="D109" s="44" t="s">
        <v>67</v>
      </c>
      <c r="E109" s="44" t="s">
        <v>56</v>
      </c>
      <c r="F109" s="44" t="s">
        <v>160</v>
      </c>
      <c r="G109" s="44" t="s">
        <v>20</v>
      </c>
      <c r="H109" s="44"/>
      <c r="I109" s="44" t="s">
        <v>21</v>
      </c>
      <c r="J109" s="44" t="s">
        <v>22</v>
      </c>
      <c r="K109" s="41" t="s">
        <v>161</v>
      </c>
      <c r="L109" s="32">
        <v>3449759100</v>
      </c>
      <c r="M109" s="32">
        <v>0</v>
      </c>
      <c r="N109" s="32">
        <v>2541475650</v>
      </c>
      <c r="O109" s="32">
        <v>908283450</v>
      </c>
      <c r="P109" s="32">
        <v>2541475650</v>
      </c>
      <c r="Q109" s="31">
        <f t="shared" si="11"/>
        <v>0.73671105034551543</v>
      </c>
      <c r="R109" s="32">
        <v>1511219762.5</v>
      </c>
      <c r="S109" s="31">
        <f t="shared" si="12"/>
        <v>0.43806530215399681</v>
      </c>
      <c r="T109" s="32">
        <v>1511219762.5</v>
      </c>
      <c r="U109" s="31">
        <f t="shared" si="13"/>
        <v>0.43806530215399681</v>
      </c>
    </row>
    <row r="110" spans="1:21" ht="78.75" x14ac:dyDescent="0.25">
      <c r="A110" s="44" t="s">
        <v>53</v>
      </c>
      <c r="B110" s="44" t="s">
        <v>66</v>
      </c>
      <c r="C110" s="44" t="s">
        <v>55</v>
      </c>
      <c r="D110" s="44" t="s">
        <v>67</v>
      </c>
      <c r="E110" s="44" t="s">
        <v>56</v>
      </c>
      <c r="F110" s="44" t="s">
        <v>160</v>
      </c>
      <c r="G110" s="44" t="s">
        <v>24</v>
      </c>
      <c r="H110" s="44"/>
      <c r="I110" s="44" t="s">
        <v>21</v>
      </c>
      <c r="J110" s="44" t="s">
        <v>22</v>
      </c>
      <c r="K110" s="41" t="s">
        <v>159</v>
      </c>
      <c r="L110" s="32">
        <v>19222391749</v>
      </c>
      <c r="M110" s="32">
        <v>0</v>
      </c>
      <c r="N110" s="32">
        <v>18871524649</v>
      </c>
      <c r="O110" s="32">
        <v>350867100</v>
      </c>
      <c r="P110" s="32">
        <v>15746524649</v>
      </c>
      <c r="Q110" s="31">
        <f t="shared" si="11"/>
        <v>0.819176138672711</v>
      </c>
      <c r="R110" s="32">
        <v>463524649</v>
      </c>
      <c r="S110" s="31">
        <f t="shared" si="12"/>
        <v>2.4113786413915626E-2</v>
      </c>
      <c r="T110" s="32">
        <v>463524649</v>
      </c>
      <c r="U110" s="31">
        <f t="shared" si="13"/>
        <v>2.4113786413915626E-2</v>
      </c>
    </row>
    <row r="111" spans="1:21" ht="31.5" x14ac:dyDescent="0.25">
      <c r="A111" s="21" t="s">
        <v>53</v>
      </c>
      <c r="B111" s="21" t="s">
        <v>66</v>
      </c>
      <c r="C111" s="21" t="s">
        <v>55</v>
      </c>
      <c r="D111" s="21" t="s">
        <v>68</v>
      </c>
      <c r="E111" s="21"/>
      <c r="F111" s="21"/>
      <c r="G111" s="21"/>
      <c r="H111" s="21"/>
      <c r="I111" s="21"/>
      <c r="J111" s="21"/>
      <c r="K111" s="22" t="s">
        <v>250</v>
      </c>
      <c r="L111" s="23">
        <f>+L112</f>
        <v>164039663876</v>
      </c>
      <c r="M111" s="23">
        <f t="shared" ref="M111:T111" si="19">+M112</f>
        <v>0</v>
      </c>
      <c r="N111" s="23">
        <f t="shared" si="19"/>
        <v>155193392421</v>
      </c>
      <c r="O111" s="23">
        <f t="shared" si="19"/>
        <v>8846271455</v>
      </c>
      <c r="P111" s="23">
        <f t="shared" si="19"/>
        <v>142416253321</v>
      </c>
      <c r="Q111" s="24">
        <f t="shared" si="11"/>
        <v>0.86818181625057789</v>
      </c>
      <c r="R111" s="23">
        <f t="shared" si="19"/>
        <v>131413248783</v>
      </c>
      <c r="S111" s="24">
        <f t="shared" si="12"/>
        <v>0.80110654751363797</v>
      </c>
      <c r="T111" s="23">
        <f t="shared" si="19"/>
        <v>93920675628</v>
      </c>
      <c r="U111" s="24">
        <f t="shared" si="13"/>
        <v>0.57254857397779124</v>
      </c>
    </row>
    <row r="112" spans="1:21" s="26" customFormat="1" ht="63" x14ac:dyDescent="0.25">
      <c r="A112" s="44" t="s">
        <v>53</v>
      </c>
      <c r="B112" s="44" t="s">
        <v>66</v>
      </c>
      <c r="C112" s="44" t="s">
        <v>55</v>
      </c>
      <c r="D112" s="44" t="s">
        <v>68</v>
      </c>
      <c r="E112" s="44" t="s">
        <v>69</v>
      </c>
      <c r="F112" s="44"/>
      <c r="G112" s="44"/>
      <c r="H112" s="44"/>
      <c r="I112" s="44"/>
      <c r="J112" s="44"/>
      <c r="K112" s="41" t="s">
        <v>70</v>
      </c>
      <c r="L112" s="32">
        <v>164039663876</v>
      </c>
      <c r="M112" s="32">
        <v>0</v>
      </c>
      <c r="N112" s="32">
        <v>155193392421</v>
      </c>
      <c r="O112" s="32">
        <v>8846271455</v>
      </c>
      <c r="P112" s="32">
        <v>142416253321</v>
      </c>
      <c r="Q112" s="31">
        <f t="shared" si="11"/>
        <v>0.86818181625057789</v>
      </c>
      <c r="R112" s="32">
        <v>131413248783</v>
      </c>
      <c r="S112" s="31">
        <f t="shared" si="12"/>
        <v>0.80110654751363797</v>
      </c>
      <c r="T112" s="32">
        <v>93920675628</v>
      </c>
      <c r="U112" s="31">
        <f t="shared" si="13"/>
        <v>0.57254857397779124</v>
      </c>
    </row>
    <row r="113" spans="1:21" s="26" customFormat="1" ht="78.75" x14ac:dyDescent="0.25">
      <c r="A113" s="44" t="s">
        <v>53</v>
      </c>
      <c r="B113" s="44" t="s">
        <v>66</v>
      </c>
      <c r="C113" s="44" t="s">
        <v>55</v>
      </c>
      <c r="D113" s="44" t="s">
        <v>68</v>
      </c>
      <c r="E113" s="44" t="s">
        <v>69</v>
      </c>
      <c r="F113" s="44" t="s">
        <v>167</v>
      </c>
      <c r="G113" s="44" t="s">
        <v>20</v>
      </c>
      <c r="H113" s="44"/>
      <c r="I113" s="44" t="s">
        <v>21</v>
      </c>
      <c r="J113" s="44" t="s">
        <v>22</v>
      </c>
      <c r="K113" s="41" t="s">
        <v>169</v>
      </c>
      <c r="L113" s="32">
        <v>98342835568</v>
      </c>
      <c r="M113" s="32">
        <v>0</v>
      </c>
      <c r="N113" s="32">
        <v>89497621485</v>
      </c>
      <c r="O113" s="32">
        <v>8845214083</v>
      </c>
      <c r="P113" s="32">
        <v>89497621485</v>
      </c>
      <c r="Q113" s="31">
        <f t="shared" si="11"/>
        <v>0.91005736175988239</v>
      </c>
      <c r="R113" s="32">
        <v>84651843647</v>
      </c>
      <c r="S113" s="31">
        <f t="shared" si="12"/>
        <v>0.86078302662390438</v>
      </c>
      <c r="T113" s="32">
        <v>64712636072</v>
      </c>
      <c r="U113" s="31">
        <f t="shared" si="13"/>
        <v>0.65803101667994812</v>
      </c>
    </row>
    <row r="114" spans="1:21" s="26" customFormat="1" ht="110.25" x14ac:dyDescent="0.25">
      <c r="A114" s="44" t="s">
        <v>53</v>
      </c>
      <c r="B114" s="44" t="s">
        <v>66</v>
      </c>
      <c r="C114" s="44" t="s">
        <v>55</v>
      </c>
      <c r="D114" s="44" t="s">
        <v>68</v>
      </c>
      <c r="E114" s="44" t="s">
        <v>69</v>
      </c>
      <c r="F114" s="44" t="s">
        <v>165</v>
      </c>
      <c r="G114" s="44" t="s">
        <v>20</v>
      </c>
      <c r="H114" s="44"/>
      <c r="I114" s="44" t="s">
        <v>21</v>
      </c>
      <c r="J114" s="44" t="s">
        <v>22</v>
      </c>
      <c r="K114" s="41" t="s">
        <v>168</v>
      </c>
      <c r="L114" s="32">
        <v>10778196472</v>
      </c>
      <c r="M114" s="32">
        <v>0</v>
      </c>
      <c r="N114" s="32">
        <v>10777139100</v>
      </c>
      <c r="O114" s="32">
        <v>1057372</v>
      </c>
      <c r="P114" s="32">
        <v>0</v>
      </c>
      <c r="Q114" s="31">
        <f t="shared" si="11"/>
        <v>0</v>
      </c>
      <c r="R114" s="32">
        <v>0</v>
      </c>
      <c r="S114" s="31">
        <f t="shared" si="12"/>
        <v>0</v>
      </c>
      <c r="T114" s="32">
        <v>0</v>
      </c>
      <c r="U114" s="31">
        <f t="shared" si="13"/>
        <v>0</v>
      </c>
    </row>
    <row r="115" spans="1:21" s="26" customFormat="1" ht="78.75" x14ac:dyDescent="0.25">
      <c r="A115" s="44" t="s">
        <v>53</v>
      </c>
      <c r="B115" s="44" t="s">
        <v>66</v>
      </c>
      <c r="C115" s="44" t="s">
        <v>55</v>
      </c>
      <c r="D115" s="44" t="s">
        <v>68</v>
      </c>
      <c r="E115" s="44" t="s">
        <v>69</v>
      </c>
      <c r="F115" s="44" t="s">
        <v>167</v>
      </c>
      <c r="G115" s="44" t="s">
        <v>24</v>
      </c>
      <c r="H115" s="44"/>
      <c r="I115" s="44" t="s">
        <v>21</v>
      </c>
      <c r="J115" s="44" t="s">
        <v>22</v>
      </c>
      <c r="K115" s="41" t="s">
        <v>166</v>
      </c>
      <c r="L115" s="32">
        <v>31852972241</v>
      </c>
      <c r="M115" s="32">
        <v>0</v>
      </c>
      <c r="N115" s="32">
        <v>31852972241</v>
      </c>
      <c r="O115" s="32">
        <v>0</v>
      </c>
      <c r="P115" s="32">
        <v>31852972241</v>
      </c>
      <c r="Q115" s="31">
        <f t="shared" si="11"/>
        <v>1</v>
      </c>
      <c r="R115" s="32">
        <v>29331338160</v>
      </c>
      <c r="S115" s="31">
        <f t="shared" si="12"/>
        <v>0.92083520300958777</v>
      </c>
      <c r="T115" s="32">
        <v>14665669080</v>
      </c>
      <c r="U115" s="31">
        <f t="shared" si="13"/>
        <v>0.46041760150479388</v>
      </c>
    </row>
    <row r="116" spans="1:21" s="26" customFormat="1" ht="110.25" x14ac:dyDescent="0.25">
      <c r="A116" s="44" t="s">
        <v>53</v>
      </c>
      <c r="B116" s="44" t="s">
        <v>66</v>
      </c>
      <c r="C116" s="44" t="s">
        <v>55</v>
      </c>
      <c r="D116" s="44" t="s">
        <v>68</v>
      </c>
      <c r="E116" s="44" t="s">
        <v>69</v>
      </c>
      <c r="F116" s="44" t="s">
        <v>165</v>
      </c>
      <c r="G116" s="44" t="s">
        <v>24</v>
      </c>
      <c r="H116" s="44"/>
      <c r="I116" s="44" t="s">
        <v>21</v>
      </c>
      <c r="J116" s="44" t="s">
        <v>22</v>
      </c>
      <c r="K116" s="41" t="s">
        <v>164</v>
      </c>
      <c r="L116" s="32">
        <v>23065659595</v>
      </c>
      <c r="M116" s="32">
        <v>0</v>
      </c>
      <c r="N116" s="32">
        <v>23065659595</v>
      </c>
      <c r="O116" s="32">
        <v>0</v>
      </c>
      <c r="P116" s="32">
        <v>21065659595</v>
      </c>
      <c r="Q116" s="31">
        <f t="shared" si="11"/>
        <v>0.91329101204486929</v>
      </c>
      <c r="R116" s="32">
        <v>17430066976</v>
      </c>
      <c r="S116" s="31">
        <f t="shared" si="12"/>
        <v>0.75567173373955276</v>
      </c>
      <c r="T116" s="32">
        <v>14542370476</v>
      </c>
      <c r="U116" s="31">
        <f t="shared" si="13"/>
        <v>0.63047711322126621</v>
      </c>
    </row>
    <row r="117" spans="1:21" ht="80.25" customHeight="1" x14ac:dyDescent="0.25">
      <c r="A117" s="21" t="s">
        <v>53</v>
      </c>
      <c r="B117" s="21" t="s">
        <v>66</v>
      </c>
      <c r="C117" s="21" t="s">
        <v>55</v>
      </c>
      <c r="D117" s="21" t="s">
        <v>71</v>
      </c>
      <c r="E117" s="21"/>
      <c r="F117" s="21"/>
      <c r="G117" s="21"/>
      <c r="H117" s="21"/>
      <c r="I117" s="21"/>
      <c r="J117" s="21"/>
      <c r="K117" s="22" t="s">
        <v>251</v>
      </c>
      <c r="L117" s="23">
        <f>+L118</f>
        <v>10888575827</v>
      </c>
      <c r="M117" s="23">
        <f t="shared" ref="M117:T117" si="20">+M118</f>
        <v>0</v>
      </c>
      <c r="N117" s="23">
        <f t="shared" si="20"/>
        <v>10888575827</v>
      </c>
      <c r="O117" s="23">
        <f t="shared" si="20"/>
        <v>0</v>
      </c>
      <c r="P117" s="23">
        <f t="shared" si="20"/>
        <v>10888575827</v>
      </c>
      <c r="Q117" s="24">
        <f t="shared" si="11"/>
        <v>1</v>
      </c>
      <c r="R117" s="23">
        <f t="shared" si="20"/>
        <v>10888575827</v>
      </c>
      <c r="S117" s="24">
        <f t="shared" si="12"/>
        <v>1</v>
      </c>
      <c r="T117" s="23">
        <f t="shared" si="20"/>
        <v>10888575827</v>
      </c>
      <c r="U117" s="24">
        <f t="shared" si="13"/>
        <v>1</v>
      </c>
    </row>
    <row r="118" spans="1:21" ht="47.25" x14ac:dyDescent="0.25">
      <c r="A118" s="44" t="s">
        <v>53</v>
      </c>
      <c r="B118" s="44" t="s">
        <v>66</v>
      </c>
      <c r="C118" s="44" t="s">
        <v>55</v>
      </c>
      <c r="D118" s="44" t="s">
        <v>71</v>
      </c>
      <c r="E118" s="44" t="s">
        <v>72</v>
      </c>
      <c r="F118" s="44"/>
      <c r="G118" s="44"/>
      <c r="H118" s="44"/>
      <c r="I118" s="44"/>
      <c r="J118" s="44"/>
      <c r="K118" s="41" t="s">
        <v>73</v>
      </c>
      <c r="L118" s="32">
        <v>10888575827</v>
      </c>
      <c r="M118" s="32">
        <v>0</v>
      </c>
      <c r="N118" s="32">
        <v>10888575827</v>
      </c>
      <c r="O118" s="32">
        <v>0</v>
      </c>
      <c r="P118" s="32">
        <v>10888575827</v>
      </c>
      <c r="Q118" s="31">
        <f t="shared" si="11"/>
        <v>1</v>
      </c>
      <c r="R118" s="32">
        <v>10888575827</v>
      </c>
      <c r="S118" s="31">
        <f t="shared" si="12"/>
        <v>1</v>
      </c>
      <c r="T118" s="32">
        <v>10888575827</v>
      </c>
      <c r="U118" s="31">
        <f t="shared" si="13"/>
        <v>1</v>
      </c>
    </row>
    <row r="119" spans="1:21" ht="110.25" x14ac:dyDescent="0.25">
      <c r="A119" s="44" t="s">
        <v>53</v>
      </c>
      <c r="B119" s="44" t="s">
        <v>66</v>
      </c>
      <c r="C119" s="44" t="s">
        <v>55</v>
      </c>
      <c r="D119" s="44" t="s">
        <v>71</v>
      </c>
      <c r="E119" s="44" t="s">
        <v>72</v>
      </c>
      <c r="F119" s="44" t="s">
        <v>171</v>
      </c>
      <c r="G119" s="44" t="s">
        <v>24</v>
      </c>
      <c r="H119" s="44"/>
      <c r="I119" s="44" t="s">
        <v>21</v>
      </c>
      <c r="J119" s="44" t="s">
        <v>22</v>
      </c>
      <c r="K119" s="41" t="s">
        <v>170</v>
      </c>
      <c r="L119" s="32">
        <v>10888575827</v>
      </c>
      <c r="M119" s="32">
        <v>0</v>
      </c>
      <c r="N119" s="32">
        <v>10888575827</v>
      </c>
      <c r="O119" s="32">
        <v>0</v>
      </c>
      <c r="P119" s="32">
        <v>10888575827</v>
      </c>
      <c r="Q119" s="31">
        <f t="shared" si="11"/>
        <v>1</v>
      </c>
      <c r="R119" s="32">
        <v>10888575827</v>
      </c>
      <c r="S119" s="31">
        <f t="shared" si="12"/>
        <v>1</v>
      </c>
      <c r="T119" s="32">
        <v>10888575827</v>
      </c>
      <c r="U119" s="31">
        <f t="shared" si="13"/>
        <v>1</v>
      </c>
    </row>
    <row r="120" spans="1:21" ht="78.75" x14ac:dyDescent="0.25">
      <c r="A120" s="21" t="s">
        <v>53</v>
      </c>
      <c r="B120" s="21" t="s">
        <v>66</v>
      </c>
      <c r="C120" s="21" t="s">
        <v>55</v>
      </c>
      <c r="D120" s="21" t="s">
        <v>74</v>
      </c>
      <c r="E120" s="21"/>
      <c r="F120" s="21"/>
      <c r="G120" s="21"/>
      <c r="H120" s="21"/>
      <c r="I120" s="21"/>
      <c r="J120" s="21"/>
      <c r="K120" s="22" t="s">
        <v>252</v>
      </c>
      <c r="L120" s="23">
        <f>+L121</f>
        <v>13709087440</v>
      </c>
      <c r="M120" s="23">
        <f t="shared" ref="M120:T120" si="21">+M121</f>
        <v>0</v>
      </c>
      <c r="N120" s="23">
        <f t="shared" si="21"/>
        <v>12145402960</v>
      </c>
      <c r="O120" s="23">
        <f t="shared" si="21"/>
        <v>1563684480</v>
      </c>
      <c r="P120" s="23">
        <f t="shared" si="21"/>
        <v>12143490140</v>
      </c>
      <c r="Q120" s="24">
        <f t="shared" si="11"/>
        <v>0.88579857653895011</v>
      </c>
      <c r="R120" s="23">
        <f t="shared" si="21"/>
        <v>7986072308</v>
      </c>
      <c r="S120" s="24">
        <f t="shared" si="12"/>
        <v>0.58253857836652623</v>
      </c>
      <c r="T120" s="23">
        <f t="shared" si="21"/>
        <v>7986072308</v>
      </c>
      <c r="U120" s="24">
        <f t="shared" si="13"/>
        <v>0.58253857836652623</v>
      </c>
    </row>
    <row r="121" spans="1:21" ht="94.5" x14ac:dyDescent="0.25">
      <c r="A121" s="45" t="s">
        <v>53</v>
      </c>
      <c r="B121" s="45" t="s">
        <v>66</v>
      </c>
      <c r="C121" s="45" t="s">
        <v>55</v>
      </c>
      <c r="D121" s="45" t="s">
        <v>74</v>
      </c>
      <c r="E121" s="45" t="s">
        <v>75</v>
      </c>
      <c r="F121" s="45"/>
      <c r="G121" s="45"/>
      <c r="H121" s="45"/>
      <c r="I121" s="45"/>
      <c r="J121" s="45"/>
      <c r="K121" s="46" t="s">
        <v>76</v>
      </c>
      <c r="L121" s="47">
        <v>13709087440</v>
      </c>
      <c r="M121" s="47">
        <v>0</v>
      </c>
      <c r="N121" s="47">
        <v>12145402960</v>
      </c>
      <c r="O121" s="47">
        <v>1563684480</v>
      </c>
      <c r="P121" s="47">
        <v>12143490140</v>
      </c>
      <c r="Q121" s="35">
        <f t="shared" si="11"/>
        <v>0.88579857653895011</v>
      </c>
      <c r="R121" s="47">
        <v>7986072308</v>
      </c>
      <c r="S121" s="35">
        <f t="shared" si="12"/>
        <v>0.58253857836652623</v>
      </c>
      <c r="T121" s="47">
        <v>7986072308</v>
      </c>
      <c r="U121" s="35">
        <f t="shared" si="13"/>
        <v>0.58253857836652623</v>
      </c>
    </row>
    <row r="122" spans="1:21" ht="94.5" x14ac:dyDescent="0.25">
      <c r="A122" s="45" t="s">
        <v>53</v>
      </c>
      <c r="B122" s="45" t="s">
        <v>66</v>
      </c>
      <c r="C122" s="45" t="s">
        <v>55</v>
      </c>
      <c r="D122" s="45" t="s">
        <v>74</v>
      </c>
      <c r="E122" s="45" t="s">
        <v>75</v>
      </c>
      <c r="F122" s="45" t="s">
        <v>184</v>
      </c>
      <c r="G122" s="45" t="s">
        <v>20</v>
      </c>
      <c r="H122" s="45"/>
      <c r="I122" s="45" t="s">
        <v>21</v>
      </c>
      <c r="J122" s="45" t="s">
        <v>22</v>
      </c>
      <c r="K122" s="46" t="s">
        <v>183</v>
      </c>
      <c r="L122" s="47">
        <v>917172667</v>
      </c>
      <c r="M122" s="47">
        <v>0</v>
      </c>
      <c r="N122" s="47">
        <v>558285945</v>
      </c>
      <c r="O122" s="47">
        <v>358886722</v>
      </c>
      <c r="P122" s="47">
        <v>556373125</v>
      </c>
      <c r="Q122" s="35">
        <f t="shared" si="11"/>
        <v>0.60661764683835695</v>
      </c>
      <c r="R122" s="47">
        <v>317472943</v>
      </c>
      <c r="S122" s="35">
        <f t="shared" si="12"/>
        <v>0.34614304854769512</v>
      </c>
      <c r="T122" s="47">
        <v>317472943</v>
      </c>
      <c r="U122" s="35">
        <f t="shared" si="13"/>
        <v>0.34614304854769512</v>
      </c>
    </row>
    <row r="123" spans="1:21" ht="94.5" x14ac:dyDescent="0.25">
      <c r="A123" s="45" t="s">
        <v>53</v>
      </c>
      <c r="B123" s="45" t="s">
        <v>66</v>
      </c>
      <c r="C123" s="45" t="s">
        <v>55</v>
      </c>
      <c r="D123" s="45" t="s">
        <v>74</v>
      </c>
      <c r="E123" s="45" t="s">
        <v>75</v>
      </c>
      <c r="F123" s="45" t="s">
        <v>177</v>
      </c>
      <c r="G123" s="45" t="s">
        <v>20</v>
      </c>
      <c r="H123" s="45"/>
      <c r="I123" s="45" t="s">
        <v>21</v>
      </c>
      <c r="J123" s="45" t="s">
        <v>22</v>
      </c>
      <c r="K123" s="46" t="s">
        <v>182</v>
      </c>
      <c r="L123" s="47">
        <v>2000000000</v>
      </c>
      <c r="M123" s="47">
        <v>0</v>
      </c>
      <c r="N123" s="47">
        <v>2000000000</v>
      </c>
      <c r="O123" s="47">
        <v>0</v>
      </c>
      <c r="P123" s="47">
        <v>2000000000</v>
      </c>
      <c r="Q123" s="35">
        <f t="shared" si="11"/>
        <v>1</v>
      </c>
      <c r="R123" s="47">
        <v>0</v>
      </c>
      <c r="S123" s="35">
        <f t="shared" si="12"/>
        <v>0</v>
      </c>
      <c r="T123" s="47">
        <v>0</v>
      </c>
      <c r="U123" s="35">
        <f t="shared" si="13"/>
        <v>0</v>
      </c>
    </row>
    <row r="124" spans="1:21" ht="94.5" x14ac:dyDescent="0.25">
      <c r="A124" s="45" t="s">
        <v>53</v>
      </c>
      <c r="B124" s="45" t="s">
        <v>66</v>
      </c>
      <c r="C124" s="45" t="s">
        <v>55</v>
      </c>
      <c r="D124" s="45" t="s">
        <v>74</v>
      </c>
      <c r="E124" s="45" t="s">
        <v>75</v>
      </c>
      <c r="F124" s="45" t="s">
        <v>175</v>
      </c>
      <c r="G124" s="45" t="s">
        <v>20</v>
      </c>
      <c r="H124" s="45"/>
      <c r="I124" s="45" t="s">
        <v>21</v>
      </c>
      <c r="J124" s="45" t="s">
        <v>22</v>
      </c>
      <c r="K124" s="46" t="s">
        <v>181</v>
      </c>
      <c r="L124" s="47">
        <v>5211063830</v>
      </c>
      <c r="M124" s="47">
        <v>0</v>
      </c>
      <c r="N124" s="47">
        <v>4183207715</v>
      </c>
      <c r="O124" s="47">
        <v>1027856115</v>
      </c>
      <c r="P124" s="47">
        <v>4183207715</v>
      </c>
      <c r="Q124" s="35">
        <f t="shared" si="11"/>
        <v>0.8027550326513655</v>
      </c>
      <c r="R124" s="47">
        <v>2473261015</v>
      </c>
      <c r="S124" s="35">
        <f t="shared" si="12"/>
        <v>0.47461729421955667</v>
      </c>
      <c r="T124" s="47">
        <v>2473261015</v>
      </c>
      <c r="U124" s="35">
        <f t="shared" si="13"/>
        <v>0.47461729421955667</v>
      </c>
    </row>
    <row r="125" spans="1:21" ht="94.5" x14ac:dyDescent="0.25">
      <c r="A125" s="45" t="s">
        <v>53</v>
      </c>
      <c r="B125" s="45" t="s">
        <v>66</v>
      </c>
      <c r="C125" s="45" t="s">
        <v>55</v>
      </c>
      <c r="D125" s="45" t="s">
        <v>74</v>
      </c>
      <c r="E125" s="45" t="s">
        <v>75</v>
      </c>
      <c r="F125" s="45" t="s">
        <v>180</v>
      </c>
      <c r="G125" s="45" t="s">
        <v>20</v>
      </c>
      <c r="H125" s="45"/>
      <c r="I125" s="45" t="s">
        <v>21</v>
      </c>
      <c r="J125" s="45" t="s">
        <v>22</v>
      </c>
      <c r="K125" s="46" t="s">
        <v>179</v>
      </c>
      <c r="L125" s="47">
        <v>208448333</v>
      </c>
      <c r="M125" s="47">
        <v>0</v>
      </c>
      <c r="N125" s="47">
        <v>116203815</v>
      </c>
      <c r="O125" s="47">
        <v>92244518</v>
      </c>
      <c r="P125" s="47">
        <v>116203815</v>
      </c>
      <c r="Q125" s="35">
        <f t="shared" si="11"/>
        <v>0.55747058912675496</v>
      </c>
      <c r="R125" s="47">
        <v>56612115</v>
      </c>
      <c r="S125" s="35">
        <f t="shared" si="12"/>
        <v>0.27158823572841911</v>
      </c>
      <c r="T125" s="47">
        <v>56612115</v>
      </c>
      <c r="U125" s="35">
        <f t="shared" si="13"/>
        <v>0.27158823572841911</v>
      </c>
    </row>
    <row r="126" spans="1:21" ht="94.5" x14ac:dyDescent="0.25">
      <c r="A126" s="45" t="s">
        <v>53</v>
      </c>
      <c r="B126" s="45" t="s">
        <v>66</v>
      </c>
      <c r="C126" s="45" t="s">
        <v>55</v>
      </c>
      <c r="D126" s="45" t="s">
        <v>74</v>
      </c>
      <c r="E126" s="45" t="s">
        <v>75</v>
      </c>
      <c r="F126" s="45" t="s">
        <v>173</v>
      </c>
      <c r="G126" s="45" t="s">
        <v>20</v>
      </c>
      <c r="H126" s="45"/>
      <c r="I126" s="45" t="s">
        <v>21</v>
      </c>
      <c r="J126" s="45" t="s">
        <v>22</v>
      </c>
      <c r="K126" s="46" t="s">
        <v>178</v>
      </c>
      <c r="L126" s="47">
        <v>374379000</v>
      </c>
      <c r="M126" s="47">
        <v>0</v>
      </c>
      <c r="N126" s="47">
        <v>289681875</v>
      </c>
      <c r="O126" s="47">
        <v>84697125</v>
      </c>
      <c r="P126" s="47">
        <v>289681875</v>
      </c>
      <c r="Q126" s="35">
        <f t="shared" si="11"/>
        <v>0.77376635708733665</v>
      </c>
      <c r="R126" s="47">
        <v>140702625</v>
      </c>
      <c r="S126" s="35">
        <f t="shared" si="12"/>
        <v>0.37582937344242062</v>
      </c>
      <c r="T126" s="47">
        <v>140702625</v>
      </c>
      <c r="U126" s="35">
        <f t="shared" si="13"/>
        <v>0.37582937344242062</v>
      </c>
    </row>
    <row r="127" spans="1:21" ht="94.5" x14ac:dyDescent="0.25">
      <c r="A127" s="45" t="s">
        <v>53</v>
      </c>
      <c r="B127" s="45" t="s">
        <v>66</v>
      </c>
      <c r="C127" s="45" t="s">
        <v>55</v>
      </c>
      <c r="D127" s="45" t="s">
        <v>74</v>
      </c>
      <c r="E127" s="45" t="s">
        <v>75</v>
      </c>
      <c r="F127" s="45" t="s">
        <v>177</v>
      </c>
      <c r="G127" s="45" t="s">
        <v>24</v>
      </c>
      <c r="H127" s="45"/>
      <c r="I127" s="45" t="s">
        <v>21</v>
      </c>
      <c r="J127" s="45" t="s">
        <v>22</v>
      </c>
      <c r="K127" s="46" t="s">
        <v>176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35">
        <v>0</v>
      </c>
      <c r="R127" s="47">
        <v>0</v>
      </c>
      <c r="S127" s="35">
        <v>0</v>
      </c>
      <c r="T127" s="47">
        <v>0</v>
      </c>
      <c r="U127" s="35">
        <v>0</v>
      </c>
    </row>
    <row r="128" spans="1:21" ht="94.5" x14ac:dyDescent="0.25">
      <c r="A128" s="45" t="s">
        <v>53</v>
      </c>
      <c r="B128" s="45" t="s">
        <v>66</v>
      </c>
      <c r="C128" s="45" t="s">
        <v>55</v>
      </c>
      <c r="D128" s="45" t="s">
        <v>74</v>
      </c>
      <c r="E128" s="45" t="s">
        <v>75</v>
      </c>
      <c r="F128" s="45" t="s">
        <v>175</v>
      </c>
      <c r="G128" s="45" t="s">
        <v>24</v>
      </c>
      <c r="H128" s="45"/>
      <c r="I128" s="45" t="s">
        <v>21</v>
      </c>
      <c r="J128" s="45" t="s">
        <v>22</v>
      </c>
      <c r="K128" s="46" t="s">
        <v>174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35">
        <v>0</v>
      </c>
      <c r="R128" s="47">
        <v>0</v>
      </c>
      <c r="S128" s="35">
        <v>0</v>
      </c>
      <c r="T128" s="47">
        <v>0</v>
      </c>
      <c r="U128" s="35">
        <v>0</v>
      </c>
    </row>
    <row r="129" spans="1:21" ht="110.25" x14ac:dyDescent="0.25">
      <c r="A129" s="45" t="s">
        <v>53</v>
      </c>
      <c r="B129" s="45" t="s">
        <v>66</v>
      </c>
      <c r="C129" s="45" t="s">
        <v>55</v>
      </c>
      <c r="D129" s="45" t="s">
        <v>74</v>
      </c>
      <c r="E129" s="45" t="s">
        <v>75</v>
      </c>
      <c r="F129" s="45" t="s">
        <v>173</v>
      </c>
      <c r="G129" s="45" t="s">
        <v>24</v>
      </c>
      <c r="H129" s="45"/>
      <c r="I129" s="45" t="s">
        <v>21</v>
      </c>
      <c r="J129" s="45" t="s">
        <v>22</v>
      </c>
      <c r="K129" s="46" t="s">
        <v>172</v>
      </c>
      <c r="L129" s="47">
        <v>4998023610</v>
      </c>
      <c r="M129" s="47">
        <v>0</v>
      </c>
      <c r="N129" s="47">
        <v>4998023610</v>
      </c>
      <c r="O129" s="47">
        <v>0</v>
      </c>
      <c r="P129" s="47">
        <v>4998023610</v>
      </c>
      <c r="Q129" s="35">
        <f t="shared" si="11"/>
        <v>1</v>
      </c>
      <c r="R129" s="47">
        <v>4998023610</v>
      </c>
      <c r="S129" s="35">
        <f t="shared" si="12"/>
        <v>1</v>
      </c>
      <c r="T129" s="47">
        <v>4998023610</v>
      </c>
      <c r="U129" s="35">
        <f t="shared" si="13"/>
        <v>1</v>
      </c>
    </row>
    <row r="130" spans="1:21" ht="78.75" x14ac:dyDescent="0.25">
      <c r="A130" s="21" t="s">
        <v>53</v>
      </c>
      <c r="B130" s="21" t="s">
        <v>66</v>
      </c>
      <c r="C130" s="21" t="s">
        <v>55</v>
      </c>
      <c r="D130" s="21" t="s">
        <v>77</v>
      </c>
      <c r="E130" s="21"/>
      <c r="F130" s="21"/>
      <c r="G130" s="21"/>
      <c r="H130" s="21"/>
      <c r="I130" s="21"/>
      <c r="J130" s="21"/>
      <c r="K130" s="22" t="s">
        <v>253</v>
      </c>
      <c r="L130" s="23">
        <f>+L131</f>
        <v>72564354113</v>
      </c>
      <c r="M130" s="23">
        <f t="shared" ref="M130:T130" si="22">+M131</f>
        <v>0</v>
      </c>
      <c r="N130" s="23">
        <f t="shared" si="22"/>
        <v>70817741719.5</v>
      </c>
      <c r="O130" s="23">
        <f t="shared" si="22"/>
        <v>1746612393.5</v>
      </c>
      <c r="P130" s="23">
        <f t="shared" si="22"/>
        <v>63217741719.5</v>
      </c>
      <c r="Q130" s="24">
        <f t="shared" si="11"/>
        <v>0.87119554073415861</v>
      </c>
      <c r="R130" s="23">
        <f t="shared" si="22"/>
        <v>29179283531.950001</v>
      </c>
      <c r="S130" s="24">
        <f t="shared" si="12"/>
        <v>0.40211594092756481</v>
      </c>
      <c r="T130" s="23">
        <f t="shared" si="22"/>
        <v>29179283531.950001</v>
      </c>
      <c r="U130" s="24">
        <f t="shared" si="13"/>
        <v>0.40211594092756481</v>
      </c>
    </row>
    <row r="131" spans="1:21" ht="47.25" x14ac:dyDescent="0.25">
      <c r="A131" s="45" t="s">
        <v>53</v>
      </c>
      <c r="B131" s="45" t="s">
        <v>66</v>
      </c>
      <c r="C131" s="45" t="s">
        <v>55</v>
      </c>
      <c r="D131" s="45" t="s">
        <v>77</v>
      </c>
      <c r="E131" s="45" t="s">
        <v>78</v>
      </c>
      <c r="F131" s="45"/>
      <c r="G131" s="45"/>
      <c r="H131" s="45"/>
      <c r="I131" s="45"/>
      <c r="J131" s="45"/>
      <c r="K131" s="46" t="s">
        <v>79</v>
      </c>
      <c r="L131" s="47">
        <v>72564354113</v>
      </c>
      <c r="M131" s="47">
        <v>0</v>
      </c>
      <c r="N131" s="47">
        <v>70817741719.5</v>
      </c>
      <c r="O131" s="47">
        <v>1746612393.5</v>
      </c>
      <c r="P131" s="47">
        <v>63217741719.5</v>
      </c>
      <c r="Q131" s="35">
        <f t="shared" si="11"/>
        <v>0.87119554073415861</v>
      </c>
      <c r="R131" s="47">
        <v>29179283531.950001</v>
      </c>
      <c r="S131" s="35">
        <f t="shared" si="12"/>
        <v>0.40211594092756481</v>
      </c>
      <c r="T131" s="47">
        <v>29179283531.950001</v>
      </c>
      <c r="U131" s="35">
        <f t="shared" si="13"/>
        <v>0.40211594092756481</v>
      </c>
    </row>
    <row r="132" spans="1:21" ht="94.5" x14ac:dyDescent="0.25">
      <c r="A132" s="45" t="s">
        <v>53</v>
      </c>
      <c r="B132" s="45" t="s">
        <v>66</v>
      </c>
      <c r="C132" s="45" t="s">
        <v>55</v>
      </c>
      <c r="D132" s="45" t="s">
        <v>77</v>
      </c>
      <c r="E132" s="45" t="s">
        <v>78</v>
      </c>
      <c r="F132" s="45" t="s">
        <v>193</v>
      </c>
      <c r="G132" s="45" t="s">
        <v>20</v>
      </c>
      <c r="H132" s="45"/>
      <c r="I132" s="45" t="s">
        <v>21</v>
      </c>
      <c r="J132" s="45" t="s">
        <v>22</v>
      </c>
      <c r="K132" s="46" t="s">
        <v>192</v>
      </c>
      <c r="L132" s="47">
        <v>9620000000</v>
      </c>
      <c r="M132" s="47">
        <v>0</v>
      </c>
      <c r="N132" s="47">
        <v>9579018841</v>
      </c>
      <c r="O132" s="47">
        <v>40981159</v>
      </c>
      <c r="P132" s="47">
        <v>9579018841</v>
      </c>
      <c r="Q132" s="35">
        <f t="shared" si="11"/>
        <v>0.9957400042619543</v>
      </c>
      <c r="R132" s="47">
        <v>2653001141</v>
      </c>
      <c r="S132" s="35">
        <f t="shared" si="12"/>
        <v>0.27577974438669439</v>
      </c>
      <c r="T132" s="47">
        <v>2653001141</v>
      </c>
      <c r="U132" s="35">
        <f t="shared" si="13"/>
        <v>0.27577974438669439</v>
      </c>
    </row>
    <row r="133" spans="1:21" ht="94.5" x14ac:dyDescent="0.25">
      <c r="A133" s="45" t="s">
        <v>53</v>
      </c>
      <c r="B133" s="45" t="s">
        <v>66</v>
      </c>
      <c r="C133" s="45" t="s">
        <v>55</v>
      </c>
      <c r="D133" s="45" t="s">
        <v>77</v>
      </c>
      <c r="E133" s="45" t="s">
        <v>78</v>
      </c>
      <c r="F133" s="45" t="s">
        <v>191</v>
      </c>
      <c r="G133" s="45" t="s">
        <v>20</v>
      </c>
      <c r="H133" s="45"/>
      <c r="I133" s="45" t="s">
        <v>21</v>
      </c>
      <c r="J133" s="45" t="s">
        <v>22</v>
      </c>
      <c r="K133" s="46" t="s">
        <v>190</v>
      </c>
      <c r="L133" s="47">
        <v>600000000</v>
      </c>
      <c r="M133" s="47">
        <v>0</v>
      </c>
      <c r="N133" s="47">
        <v>588121250</v>
      </c>
      <c r="O133" s="47">
        <v>11878750</v>
      </c>
      <c r="P133" s="47">
        <v>588121250</v>
      </c>
      <c r="Q133" s="35">
        <f t="shared" si="11"/>
        <v>0.98020208333333336</v>
      </c>
      <c r="R133" s="47">
        <v>506090700</v>
      </c>
      <c r="S133" s="35">
        <f t="shared" si="12"/>
        <v>0.84348449999999997</v>
      </c>
      <c r="T133" s="47">
        <v>506090700</v>
      </c>
      <c r="U133" s="35">
        <f t="shared" si="13"/>
        <v>0.84348449999999997</v>
      </c>
    </row>
    <row r="134" spans="1:21" ht="94.5" x14ac:dyDescent="0.25">
      <c r="A134" s="45" t="s">
        <v>53</v>
      </c>
      <c r="B134" s="45" t="s">
        <v>66</v>
      </c>
      <c r="C134" s="45" t="s">
        <v>55</v>
      </c>
      <c r="D134" s="45" t="s">
        <v>77</v>
      </c>
      <c r="E134" s="45" t="s">
        <v>78</v>
      </c>
      <c r="F134" s="45" t="s">
        <v>189</v>
      </c>
      <c r="G134" s="45" t="s">
        <v>20</v>
      </c>
      <c r="H134" s="45"/>
      <c r="I134" s="45" t="s">
        <v>21</v>
      </c>
      <c r="J134" s="45" t="s">
        <v>22</v>
      </c>
      <c r="K134" s="46" t="s">
        <v>188</v>
      </c>
      <c r="L134" s="47">
        <v>12331000000</v>
      </c>
      <c r="M134" s="47">
        <v>0</v>
      </c>
      <c r="N134" s="47">
        <v>12022122355</v>
      </c>
      <c r="O134" s="47">
        <v>308877645</v>
      </c>
      <c r="P134" s="47">
        <v>4422122355</v>
      </c>
      <c r="Q134" s="35">
        <f t="shared" si="11"/>
        <v>0.35861830792312061</v>
      </c>
      <c r="R134" s="47">
        <v>2061536225</v>
      </c>
      <c r="S134" s="35">
        <f t="shared" si="12"/>
        <v>0.16718321506771552</v>
      </c>
      <c r="T134" s="47">
        <v>2061536225</v>
      </c>
      <c r="U134" s="35">
        <f t="shared" si="13"/>
        <v>0.16718321506771552</v>
      </c>
    </row>
    <row r="135" spans="1:21" ht="94.5" x14ac:dyDescent="0.25">
      <c r="A135" s="45" t="s">
        <v>53</v>
      </c>
      <c r="B135" s="45" t="s">
        <v>66</v>
      </c>
      <c r="C135" s="45" t="s">
        <v>55</v>
      </c>
      <c r="D135" s="45" t="s">
        <v>77</v>
      </c>
      <c r="E135" s="45" t="s">
        <v>78</v>
      </c>
      <c r="F135" s="45" t="s">
        <v>186</v>
      </c>
      <c r="G135" s="45" t="s">
        <v>20</v>
      </c>
      <c r="H135" s="45"/>
      <c r="I135" s="45" t="s">
        <v>21</v>
      </c>
      <c r="J135" s="45" t="s">
        <v>22</v>
      </c>
      <c r="K135" s="46" t="s">
        <v>187</v>
      </c>
      <c r="L135" s="47">
        <v>22743386613</v>
      </c>
      <c r="M135" s="47">
        <v>0</v>
      </c>
      <c r="N135" s="47">
        <v>21358511773.5</v>
      </c>
      <c r="O135" s="47">
        <v>1384874839.5</v>
      </c>
      <c r="P135" s="47">
        <v>21358511773.5</v>
      </c>
      <c r="Q135" s="35">
        <f t="shared" si="11"/>
        <v>0.93910867967620915</v>
      </c>
      <c r="R135" s="47">
        <v>9171518392.9500008</v>
      </c>
      <c r="S135" s="35">
        <f t="shared" si="12"/>
        <v>0.40326089289216099</v>
      </c>
      <c r="T135" s="47">
        <v>9171518392.9500008</v>
      </c>
      <c r="U135" s="35">
        <f t="shared" si="13"/>
        <v>0.40326089289216099</v>
      </c>
    </row>
    <row r="136" spans="1:21" ht="94.5" x14ac:dyDescent="0.25">
      <c r="A136" s="45" t="s">
        <v>53</v>
      </c>
      <c r="B136" s="45" t="s">
        <v>66</v>
      </c>
      <c r="C136" s="45" t="s">
        <v>55</v>
      </c>
      <c r="D136" s="45" t="s">
        <v>77</v>
      </c>
      <c r="E136" s="45" t="s">
        <v>78</v>
      </c>
      <c r="F136" s="45" t="s">
        <v>186</v>
      </c>
      <c r="G136" s="45" t="s">
        <v>24</v>
      </c>
      <c r="H136" s="45"/>
      <c r="I136" s="45" t="s">
        <v>21</v>
      </c>
      <c r="J136" s="45" t="s">
        <v>22</v>
      </c>
      <c r="K136" s="46" t="s">
        <v>185</v>
      </c>
      <c r="L136" s="47">
        <v>27269967500</v>
      </c>
      <c r="M136" s="47">
        <v>0</v>
      </c>
      <c r="N136" s="47">
        <v>27269967500</v>
      </c>
      <c r="O136" s="47">
        <v>0</v>
      </c>
      <c r="P136" s="47">
        <v>27269967500</v>
      </c>
      <c r="Q136" s="35">
        <f t="shared" si="11"/>
        <v>1</v>
      </c>
      <c r="R136" s="47">
        <v>14787137073</v>
      </c>
      <c r="S136" s="35">
        <f t="shared" si="12"/>
        <v>0.5422498971808456</v>
      </c>
      <c r="T136" s="47">
        <v>14787137073</v>
      </c>
      <c r="U136" s="35">
        <f t="shared" si="13"/>
        <v>0.5422498971808456</v>
      </c>
    </row>
    <row r="137" spans="1:21" ht="31.5" x14ac:dyDescent="0.25">
      <c r="A137" s="21" t="s">
        <v>53</v>
      </c>
      <c r="B137" s="21" t="s">
        <v>66</v>
      </c>
      <c r="C137" s="21" t="s">
        <v>55</v>
      </c>
      <c r="D137" s="21" t="s">
        <v>80</v>
      </c>
      <c r="E137" s="21"/>
      <c r="F137" s="21"/>
      <c r="G137" s="21"/>
      <c r="H137" s="21"/>
      <c r="I137" s="21"/>
      <c r="J137" s="21"/>
      <c r="K137" s="22" t="s">
        <v>254</v>
      </c>
      <c r="L137" s="23">
        <f>+L138</f>
        <v>103784306081</v>
      </c>
      <c r="M137" s="23">
        <f t="shared" ref="M137:T137" si="23">+M138</f>
        <v>0</v>
      </c>
      <c r="N137" s="23">
        <f t="shared" si="23"/>
        <v>103154890941</v>
      </c>
      <c r="O137" s="23">
        <f t="shared" si="23"/>
        <v>629415140</v>
      </c>
      <c r="P137" s="23">
        <f t="shared" si="23"/>
        <v>102154890941</v>
      </c>
      <c r="Q137" s="24">
        <f t="shared" ref="Q137:Q177" si="24">+P137/L137</f>
        <v>0.98429998521425488</v>
      </c>
      <c r="R137" s="23">
        <f t="shared" si="23"/>
        <v>93376907851</v>
      </c>
      <c r="S137" s="24">
        <f t="shared" ref="S137:S177" si="25">+R137/L137</f>
        <v>0.89972088629780511</v>
      </c>
      <c r="T137" s="23">
        <f t="shared" si="23"/>
        <v>93376907851</v>
      </c>
      <c r="U137" s="24">
        <f t="shared" ref="U137:U177" si="26">+T137/L137</f>
        <v>0.89972088629780511</v>
      </c>
    </row>
    <row r="138" spans="1:21" ht="63" x14ac:dyDescent="0.25">
      <c r="A138" s="45" t="s">
        <v>53</v>
      </c>
      <c r="B138" s="45" t="s">
        <v>66</v>
      </c>
      <c r="C138" s="45" t="s">
        <v>55</v>
      </c>
      <c r="D138" s="45" t="s">
        <v>80</v>
      </c>
      <c r="E138" s="45" t="s">
        <v>69</v>
      </c>
      <c r="F138" s="45"/>
      <c r="G138" s="45"/>
      <c r="H138" s="45"/>
      <c r="I138" s="45"/>
      <c r="J138" s="45"/>
      <c r="K138" s="46" t="s">
        <v>70</v>
      </c>
      <c r="L138" s="47">
        <v>103784306081</v>
      </c>
      <c r="M138" s="47">
        <v>0</v>
      </c>
      <c r="N138" s="47">
        <v>103154890941</v>
      </c>
      <c r="O138" s="47">
        <v>629415140</v>
      </c>
      <c r="P138" s="47">
        <v>102154890941</v>
      </c>
      <c r="Q138" s="35">
        <f t="shared" si="24"/>
        <v>0.98429998521425488</v>
      </c>
      <c r="R138" s="47">
        <v>93376907851</v>
      </c>
      <c r="S138" s="35">
        <f t="shared" si="25"/>
        <v>0.89972088629780511</v>
      </c>
      <c r="T138" s="47">
        <v>93376907851</v>
      </c>
      <c r="U138" s="35">
        <f t="shared" si="26"/>
        <v>0.89972088629780511</v>
      </c>
    </row>
    <row r="139" spans="1:21" ht="63" x14ac:dyDescent="0.25">
      <c r="A139" s="45" t="s">
        <v>53</v>
      </c>
      <c r="B139" s="45" t="s">
        <v>66</v>
      </c>
      <c r="C139" s="45" t="s">
        <v>55</v>
      </c>
      <c r="D139" s="45" t="s">
        <v>80</v>
      </c>
      <c r="E139" s="45" t="s">
        <v>69</v>
      </c>
      <c r="F139" s="45" t="s">
        <v>186</v>
      </c>
      <c r="G139" s="45" t="s">
        <v>20</v>
      </c>
      <c r="H139" s="45"/>
      <c r="I139" s="45" t="s">
        <v>21</v>
      </c>
      <c r="J139" s="45" t="s">
        <v>22</v>
      </c>
      <c r="K139" s="46" t="s">
        <v>195</v>
      </c>
      <c r="L139" s="47">
        <v>16368899420</v>
      </c>
      <c r="M139" s="47">
        <v>0</v>
      </c>
      <c r="N139" s="47">
        <v>15739484280</v>
      </c>
      <c r="O139" s="47">
        <v>629415140</v>
      </c>
      <c r="P139" s="47">
        <v>15739484280</v>
      </c>
      <c r="Q139" s="35">
        <f t="shared" si="24"/>
        <v>0.9615481087732165</v>
      </c>
      <c r="R139" s="47">
        <v>15271284800</v>
      </c>
      <c r="S139" s="35">
        <f t="shared" si="25"/>
        <v>0.93294511794367174</v>
      </c>
      <c r="T139" s="47">
        <v>15271284800</v>
      </c>
      <c r="U139" s="35">
        <f t="shared" si="26"/>
        <v>0.93294511794367174</v>
      </c>
    </row>
    <row r="140" spans="1:21" ht="63" x14ac:dyDescent="0.25">
      <c r="A140" s="45" t="s">
        <v>53</v>
      </c>
      <c r="B140" s="45" t="s">
        <v>66</v>
      </c>
      <c r="C140" s="45" t="s">
        <v>55</v>
      </c>
      <c r="D140" s="45" t="s">
        <v>80</v>
      </c>
      <c r="E140" s="45" t="s">
        <v>69</v>
      </c>
      <c r="F140" s="45" t="s">
        <v>186</v>
      </c>
      <c r="G140" s="45" t="s">
        <v>24</v>
      </c>
      <c r="H140" s="45"/>
      <c r="I140" s="45" t="s">
        <v>21</v>
      </c>
      <c r="J140" s="45" t="s">
        <v>22</v>
      </c>
      <c r="K140" s="46" t="s">
        <v>194</v>
      </c>
      <c r="L140" s="47">
        <v>87415406661</v>
      </c>
      <c r="M140" s="47">
        <v>0</v>
      </c>
      <c r="N140" s="47">
        <v>87415406661</v>
      </c>
      <c r="O140" s="47">
        <v>0</v>
      </c>
      <c r="P140" s="47">
        <v>86415406661</v>
      </c>
      <c r="Q140" s="35">
        <f t="shared" si="24"/>
        <v>0.98856036895328947</v>
      </c>
      <c r="R140" s="47">
        <v>78105623051</v>
      </c>
      <c r="S140" s="35">
        <f t="shared" si="25"/>
        <v>0.89349951037688735</v>
      </c>
      <c r="T140" s="47">
        <v>78105623051</v>
      </c>
      <c r="U140" s="35">
        <f t="shared" si="26"/>
        <v>0.89349951037688735</v>
      </c>
    </row>
    <row r="141" spans="1:21" ht="63" x14ac:dyDescent="0.25">
      <c r="A141" s="21" t="s">
        <v>53</v>
      </c>
      <c r="B141" s="21" t="s">
        <v>66</v>
      </c>
      <c r="C141" s="21" t="s">
        <v>55</v>
      </c>
      <c r="D141" s="21" t="s">
        <v>58</v>
      </c>
      <c r="E141" s="21"/>
      <c r="F141" s="21"/>
      <c r="G141" s="21"/>
      <c r="H141" s="21"/>
      <c r="I141" s="21"/>
      <c r="J141" s="21"/>
      <c r="K141" s="22" t="s">
        <v>255</v>
      </c>
      <c r="L141" s="23">
        <f>+L142</f>
        <v>11103550000</v>
      </c>
      <c r="M141" s="23">
        <f t="shared" ref="M141:T141" si="27">+M142</f>
        <v>0</v>
      </c>
      <c r="N141" s="23">
        <f t="shared" si="27"/>
        <v>10738079848</v>
      </c>
      <c r="O141" s="23">
        <f t="shared" si="27"/>
        <v>365470152</v>
      </c>
      <c r="P141" s="23">
        <f t="shared" si="27"/>
        <v>10738079848</v>
      </c>
      <c r="Q141" s="24">
        <f t="shared" si="24"/>
        <v>0.96708528785838765</v>
      </c>
      <c r="R141" s="23">
        <f t="shared" si="27"/>
        <v>5493836724</v>
      </c>
      <c r="S141" s="24">
        <f t="shared" si="25"/>
        <v>0.49478200431393565</v>
      </c>
      <c r="T141" s="23">
        <f t="shared" si="27"/>
        <v>5493836724</v>
      </c>
      <c r="U141" s="24">
        <f t="shared" si="26"/>
        <v>0.49478200431393565</v>
      </c>
    </row>
    <row r="142" spans="1:21" ht="47.25" x14ac:dyDescent="0.25">
      <c r="A142" s="44" t="s">
        <v>53</v>
      </c>
      <c r="B142" s="44" t="s">
        <v>66</v>
      </c>
      <c r="C142" s="44" t="s">
        <v>55</v>
      </c>
      <c r="D142" s="44" t="s">
        <v>58</v>
      </c>
      <c r="E142" s="44" t="s">
        <v>78</v>
      </c>
      <c r="F142" s="44"/>
      <c r="G142" s="44"/>
      <c r="H142" s="44"/>
      <c r="I142" s="44"/>
      <c r="J142" s="44"/>
      <c r="K142" s="41" t="s">
        <v>79</v>
      </c>
      <c r="L142" s="32">
        <v>11103550000</v>
      </c>
      <c r="M142" s="32">
        <v>0</v>
      </c>
      <c r="N142" s="32">
        <v>10738079848</v>
      </c>
      <c r="O142" s="32">
        <v>365470152</v>
      </c>
      <c r="P142" s="32">
        <v>10738079848</v>
      </c>
      <c r="Q142" s="31">
        <f t="shared" si="24"/>
        <v>0.96708528785838765</v>
      </c>
      <c r="R142" s="32">
        <v>5493836724</v>
      </c>
      <c r="S142" s="31">
        <f t="shared" si="25"/>
        <v>0.49478200431393565</v>
      </c>
      <c r="T142" s="32">
        <v>5493836724</v>
      </c>
      <c r="U142" s="31">
        <f t="shared" si="26"/>
        <v>0.49478200431393565</v>
      </c>
    </row>
    <row r="143" spans="1:21" ht="110.25" x14ac:dyDescent="0.25">
      <c r="A143" s="44" t="s">
        <v>53</v>
      </c>
      <c r="B143" s="44" t="s">
        <v>66</v>
      </c>
      <c r="C143" s="44" t="s">
        <v>55</v>
      </c>
      <c r="D143" s="44" t="s">
        <v>58</v>
      </c>
      <c r="E143" s="44" t="s">
        <v>78</v>
      </c>
      <c r="F143" s="44" t="s">
        <v>197</v>
      </c>
      <c r="G143" s="44" t="s">
        <v>20</v>
      </c>
      <c r="H143" s="44"/>
      <c r="I143" s="44" t="s">
        <v>21</v>
      </c>
      <c r="J143" s="44" t="s">
        <v>22</v>
      </c>
      <c r="K143" s="41" t="s">
        <v>196</v>
      </c>
      <c r="L143" s="32">
        <v>11103550000</v>
      </c>
      <c r="M143" s="32">
        <v>0</v>
      </c>
      <c r="N143" s="32">
        <v>10738079848</v>
      </c>
      <c r="O143" s="32">
        <v>365470152</v>
      </c>
      <c r="P143" s="32">
        <v>10738079848</v>
      </c>
      <c r="Q143" s="31">
        <f t="shared" si="24"/>
        <v>0.96708528785838765</v>
      </c>
      <c r="R143" s="32">
        <v>5493836724</v>
      </c>
      <c r="S143" s="31">
        <f t="shared" si="25"/>
        <v>0.49478200431393565</v>
      </c>
      <c r="T143" s="32">
        <v>5493836724</v>
      </c>
      <c r="U143" s="31">
        <f t="shared" si="26"/>
        <v>0.49478200431393565</v>
      </c>
    </row>
    <row r="144" spans="1:21" ht="79.5" customHeight="1" x14ac:dyDescent="0.25">
      <c r="A144" s="21" t="s">
        <v>53</v>
      </c>
      <c r="B144" s="21" t="s">
        <v>66</v>
      </c>
      <c r="C144" s="21" t="s">
        <v>55</v>
      </c>
      <c r="D144" s="21" t="s">
        <v>81</v>
      </c>
      <c r="E144" s="21"/>
      <c r="F144" s="21"/>
      <c r="G144" s="21"/>
      <c r="H144" s="21"/>
      <c r="I144" s="21"/>
      <c r="J144" s="21"/>
      <c r="K144" s="22" t="s">
        <v>251</v>
      </c>
      <c r="L144" s="23">
        <f>+L145</f>
        <v>21951927818</v>
      </c>
      <c r="M144" s="23">
        <f t="shared" ref="M144:T144" si="28">+M145</f>
        <v>0</v>
      </c>
      <c r="N144" s="23">
        <f t="shared" si="28"/>
        <v>21296550320</v>
      </c>
      <c r="O144" s="23">
        <f t="shared" si="28"/>
        <v>655377498</v>
      </c>
      <c r="P144" s="23">
        <f t="shared" si="28"/>
        <v>17388617505</v>
      </c>
      <c r="Q144" s="24">
        <f t="shared" si="24"/>
        <v>0.79212257115485751</v>
      </c>
      <c r="R144" s="23">
        <f t="shared" si="28"/>
        <v>10460077395</v>
      </c>
      <c r="S144" s="24">
        <f t="shared" si="25"/>
        <v>0.47649926155565314</v>
      </c>
      <c r="T144" s="23">
        <f t="shared" si="28"/>
        <v>5814877395</v>
      </c>
      <c r="U144" s="24">
        <f t="shared" si="26"/>
        <v>0.26489142289507506</v>
      </c>
    </row>
    <row r="145" spans="1:21" ht="47.25" x14ac:dyDescent="0.25">
      <c r="A145" s="45" t="s">
        <v>53</v>
      </c>
      <c r="B145" s="45" t="s">
        <v>66</v>
      </c>
      <c r="C145" s="45" t="s">
        <v>55</v>
      </c>
      <c r="D145" s="45" t="s">
        <v>81</v>
      </c>
      <c r="E145" s="45" t="s">
        <v>72</v>
      </c>
      <c r="F145" s="45"/>
      <c r="G145" s="45"/>
      <c r="H145" s="45"/>
      <c r="I145" s="45"/>
      <c r="J145" s="45"/>
      <c r="K145" s="46" t="s">
        <v>73</v>
      </c>
      <c r="L145" s="47">
        <v>21951927818</v>
      </c>
      <c r="M145" s="47">
        <v>0</v>
      </c>
      <c r="N145" s="47">
        <v>21296550320</v>
      </c>
      <c r="O145" s="47">
        <v>655377498</v>
      </c>
      <c r="P145" s="47">
        <v>17388617505</v>
      </c>
      <c r="Q145" s="35">
        <f t="shared" si="24"/>
        <v>0.79212257115485751</v>
      </c>
      <c r="R145" s="47">
        <v>10460077395</v>
      </c>
      <c r="S145" s="35">
        <f t="shared" si="25"/>
        <v>0.47649926155565314</v>
      </c>
      <c r="T145" s="47">
        <v>5814877395</v>
      </c>
      <c r="U145" s="35">
        <f t="shared" si="26"/>
        <v>0.26489142289507506</v>
      </c>
    </row>
    <row r="146" spans="1:21" ht="110.25" x14ac:dyDescent="0.25">
      <c r="A146" s="45" t="s">
        <v>53</v>
      </c>
      <c r="B146" s="45" t="s">
        <v>66</v>
      </c>
      <c r="C146" s="45" t="s">
        <v>55</v>
      </c>
      <c r="D146" s="45" t="s">
        <v>81</v>
      </c>
      <c r="E146" s="45" t="s">
        <v>72</v>
      </c>
      <c r="F146" s="45" t="s">
        <v>204</v>
      </c>
      <c r="G146" s="45" t="s">
        <v>20</v>
      </c>
      <c r="H146" s="45"/>
      <c r="I146" s="45" t="s">
        <v>21</v>
      </c>
      <c r="J146" s="45" t="s">
        <v>22</v>
      </c>
      <c r="K146" s="46" t="s">
        <v>203</v>
      </c>
      <c r="L146" s="47">
        <v>3312970800</v>
      </c>
      <c r="M146" s="47">
        <v>0</v>
      </c>
      <c r="N146" s="47">
        <v>3312970000</v>
      </c>
      <c r="O146" s="47">
        <v>800</v>
      </c>
      <c r="P146" s="47">
        <v>3312970000</v>
      </c>
      <c r="Q146" s="35">
        <f t="shared" si="24"/>
        <v>0.99999975852488654</v>
      </c>
      <c r="R146" s="47">
        <v>1172570000</v>
      </c>
      <c r="S146" s="35">
        <f t="shared" si="25"/>
        <v>0.35393309231702252</v>
      </c>
      <c r="T146" s="47">
        <v>1022570000</v>
      </c>
      <c r="U146" s="35">
        <f t="shared" si="26"/>
        <v>0.30865650853306648</v>
      </c>
    </row>
    <row r="147" spans="1:21" ht="110.25" x14ac:dyDescent="0.25">
      <c r="A147" s="45" t="s">
        <v>53</v>
      </c>
      <c r="B147" s="45" t="s">
        <v>66</v>
      </c>
      <c r="C147" s="45" t="s">
        <v>55</v>
      </c>
      <c r="D147" s="45" t="s">
        <v>81</v>
      </c>
      <c r="E147" s="45" t="s">
        <v>72</v>
      </c>
      <c r="F147" s="45" t="s">
        <v>199</v>
      </c>
      <c r="G147" s="45" t="s">
        <v>20</v>
      </c>
      <c r="H147" s="45"/>
      <c r="I147" s="45" t="s">
        <v>21</v>
      </c>
      <c r="J147" s="45" t="s">
        <v>22</v>
      </c>
      <c r="K147" s="46" t="s">
        <v>202</v>
      </c>
      <c r="L147" s="47">
        <v>4604492000</v>
      </c>
      <c r="M147" s="47">
        <v>0</v>
      </c>
      <c r="N147" s="47">
        <v>4604492000</v>
      </c>
      <c r="O147" s="47">
        <v>0</v>
      </c>
      <c r="P147" s="47">
        <v>4604492000</v>
      </c>
      <c r="Q147" s="35">
        <f t="shared" si="24"/>
        <v>1</v>
      </c>
      <c r="R147" s="47">
        <v>3562695200</v>
      </c>
      <c r="S147" s="35">
        <f t="shared" si="25"/>
        <v>0.77374337929135284</v>
      </c>
      <c r="T147" s="47">
        <v>3562695200</v>
      </c>
      <c r="U147" s="35">
        <f t="shared" si="26"/>
        <v>0.77374337929135284</v>
      </c>
    </row>
    <row r="148" spans="1:21" ht="94.5" x14ac:dyDescent="0.25">
      <c r="A148" s="45" t="s">
        <v>53</v>
      </c>
      <c r="B148" s="45" t="s">
        <v>66</v>
      </c>
      <c r="C148" s="45" t="s">
        <v>55</v>
      </c>
      <c r="D148" s="45" t="s">
        <v>81</v>
      </c>
      <c r="E148" s="45" t="s">
        <v>72</v>
      </c>
      <c r="F148" s="45" t="s">
        <v>201</v>
      </c>
      <c r="G148" s="45" t="s">
        <v>20</v>
      </c>
      <c r="H148" s="45"/>
      <c r="I148" s="45" t="s">
        <v>21</v>
      </c>
      <c r="J148" s="45" t="s">
        <v>22</v>
      </c>
      <c r="K148" s="46" t="s">
        <v>200</v>
      </c>
      <c r="L148" s="47">
        <v>10038588140</v>
      </c>
      <c r="M148" s="47">
        <v>0</v>
      </c>
      <c r="N148" s="47">
        <v>9479088320</v>
      </c>
      <c r="O148" s="47">
        <v>559499820</v>
      </c>
      <c r="P148" s="47">
        <v>9471155505</v>
      </c>
      <c r="Q148" s="35">
        <f t="shared" si="24"/>
        <v>0.94347485651503182</v>
      </c>
      <c r="R148" s="47">
        <v>5724812195</v>
      </c>
      <c r="S148" s="35">
        <f t="shared" si="25"/>
        <v>0.57028061268783159</v>
      </c>
      <c r="T148" s="47">
        <v>1229612195</v>
      </c>
      <c r="U148" s="35">
        <f t="shared" si="26"/>
        <v>0.12248855893394586</v>
      </c>
    </row>
    <row r="149" spans="1:21" ht="110.25" x14ac:dyDescent="0.25">
      <c r="A149" s="45" t="s">
        <v>53</v>
      </c>
      <c r="B149" s="45" t="s">
        <v>66</v>
      </c>
      <c r="C149" s="45" t="s">
        <v>55</v>
      </c>
      <c r="D149" s="45" t="s">
        <v>81</v>
      </c>
      <c r="E149" s="45" t="s">
        <v>72</v>
      </c>
      <c r="F149" s="45" t="s">
        <v>199</v>
      </c>
      <c r="G149" s="45" t="s">
        <v>24</v>
      </c>
      <c r="H149" s="45" t="s">
        <v>0</v>
      </c>
      <c r="I149" s="45" t="s">
        <v>21</v>
      </c>
      <c r="J149" s="45" t="s">
        <v>22</v>
      </c>
      <c r="K149" s="46" t="s">
        <v>198</v>
      </c>
      <c r="L149" s="47">
        <v>3995876878</v>
      </c>
      <c r="M149" s="47">
        <v>0</v>
      </c>
      <c r="N149" s="47">
        <v>3900000000</v>
      </c>
      <c r="O149" s="47">
        <v>95876878</v>
      </c>
      <c r="P149" s="47">
        <v>0</v>
      </c>
      <c r="Q149" s="35">
        <f t="shared" si="24"/>
        <v>0</v>
      </c>
      <c r="R149" s="47">
        <v>0</v>
      </c>
      <c r="S149" s="35">
        <f t="shared" si="25"/>
        <v>0</v>
      </c>
      <c r="T149" s="47">
        <v>0</v>
      </c>
      <c r="U149" s="35">
        <f t="shared" si="26"/>
        <v>0</v>
      </c>
    </row>
    <row r="150" spans="1:21" ht="63" x14ac:dyDescent="0.25">
      <c r="A150" s="21" t="s">
        <v>53</v>
      </c>
      <c r="B150" s="21" t="s">
        <v>66</v>
      </c>
      <c r="C150" s="21" t="s">
        <v>55</v>
      </c>
      <c r="D150" s="21" t="s">
        <v>59</v>
      </c>
      <c r="E150" s="21"/>
      <c r="F150" s="21"/>
      <c r="G150" s="21"/>
      <c r="H150" s="21"/>
      <c r="I150" s="21"/>
      <c r="J150" s="21"/>
      <c r="K150" s="22" t="s">
        <v>256</v>
      </c>
      <c r="L150" s="23">
        <f>+L151</f>
        <v>4960523892</v>
      </c>
      <c r="M150" s="23">
        <f t="shared" ref="M150:T150" si="29">+M151</f>
        <v>0</v>
      </c>
      <c r="N150" s="23">
        <f t="shared" si="29"/>
        <v>4960523890</v>
      </c>
      <c r="O150" s="23">
        <f t="shared" si="29"/>
        <v>2</v>
      </c>
      <c r="P150" s="23">
        <f t="shared" si="29"/>
        <v>4960523890</v>
      </c>
      <c r="Q150" s="24">
        <f t="shared" si="24"/>
        <v>0.99999999959681674</v>
      </c>
      <c r="R150" s="23">
        <f t="shared" si="29"/>
        <v>4594589191</v>
      </c>
      <c r="S150" s="24">
        <f t="shared" si="25"/>
        <v>0.92623063431059072</v>
      </c>
      <c r="T150" s="23">
        <f t="shared" si="29"/>
        <v>4594589191</v>
      </c>
      <c r="U150" s="24">
        <f t="shared" si="26"/>
        <v>0.92623063431059072</v>
      </c>
    </row>
    <row r="151" spans="1:21" ht="47.25" x14ac:dyDescent="0.25">
      <c r="A151" s="44" t="s">
        <v>53</v>
      </c>
      <c r="B151" s="44" t="s">
        <v>66</v>
      </c>
      <c r="C151" s="44" t="s">
        <v>55</v>
      </c>
      <c r="D151" s="44" t="s">
        <v>59</v>
      </c>
      <c r="E151" s="44" t="s">
        <v>72</v>
      </c>
      <c r="F151" s="44"/>
      <c r="G151" s="44"/>
      <c r="H151" s="44"/>
      <c r="I151" s="44"/>
      <c r="J151" s="44"/>
      <c r="K151" s="41" t="s">
        <v>73</v>
      </c>
      <c r="L151" s="32">
        <v>4960523892</v>
      </c>
      <c r="M151" s="32">
        <v>0</v>
      </c>
      <c r="N151" s="32">
        <v>4960523890</v>
      </c>
      <c r="O151" s="32">
        <v>2</v>
      </c>
      <c r="P151" s="32">
        <v>4960523890</v>
      </c>
      <c r="Q151" s="31">
        <f t="shared" si="24"/>
        <v>0.99999999959681674</v>
      </c>
      <c r="R151" s="32">
        <v>4594589191</v>
      </c>
      <c r="S151" s="31">
        <f t="shared" si="25"/>
        <v>0.92623063431059072</v>
      </c>
      <c r="T151" s="32">
        <v>4594589191</v>
      </c>
      <c r="U151" s="31">
        <f t="shared" si="26"/>
        <v>0.92623063431059072</v>
      </c>
    </row>
    <row r="152" spans="1:21" ht="94.5" x14ac:dyDescent="0.25">
      <c r="A152" s="44" t="s">
        <v>53</v>
      </c>
      <c r="B152" s="44" t="s">
        <v>66</v>
      </c>
      <c r="C152" s="44" t="s">
        <v>55</v>
      </c>
      <c r="D152" s="44" t="s">
        <v>59</v>
      </c>
      <c r="E152" s="44" t="s">
        <v>72</v>
      </c>
      <c r="F152" s="44" t="s">
        <v>211</v>
      </c>
      <c r="G152" s="44" t="s">
        <v>20</v>
      </c>
      <c r="H152" s="44"/>
      <c r="I152" s="44" t="s">
        <v>21</v>
      </c>
      <c r="J152" s="44" t="s">
        <v>22</v>
      </c>
      <c r="K152" s="41" t="s">
        <v>210</v>
      </c>
      <c r="L152" s="32">
        <v>2</v>
      </c>
      <c r="M152" s="32">
        <v>0</v>
      </c>
      <c r="N152" s="32">
        <v>0</v>
      </c>
      <c r="O152" s="32">
        <v>2</v>
      </c>
      <c r="P152" s="32">
        <v>0</v>
      </c>
      <c r="Q152" s="31">
        <f t="shared" si="24"/>
        <v>0</v>
      </c>
      <c r="R152" s="32">
        <v>0</v>
      </c>
      <c r="S152" s="31">
        <f t="shared" si="25"/>
        <v>0</v>
      </c>
      <c r="T152" s="32">
        <v>0</v>
      </c>
      <c r="U152" s="31">
        <f t="shared" si="26"/>
        <v>0</v>
      </c>
    </row>
    <row r="153" spans="1:21" ht="110.25" x14ac:dyDescent="0.25">
      <c r="A153" s="44" t="s">
        <v>53</v>
      </c>
      <c r="B153" s="44" t="s">
        <v>66</v>
      </c>
      <c r="C153" s="44" t="s">
        <v>55</v>
      </c>
      <c r="D153" s="44" t="s">
        <v>59</v>
      </c>
      <c r="E153" s="44" t="s">
        <v>72</v>
      </c>
      <c r="F153" s="44" t="s">
        <v>209</v>
      </c>
      <c r="G153" s="44" t="s">
        <v>24</v>
      </c>
      <c r="H153" s="44"/>
      <c r="I153" s="44" t="s">
        <v>21</v>
      </c>
      <c r="J153" s="44" t="s">
        <v>22</v>
      </c>
      <c r="K153" s="41" t="s">
        <v>208</v>
      </c>
      <c r="L153" s="32">
        <v>2039564660</v>
      </c>
      <c r="M153" s="32">
        <v>0</v>
      </c>
      <c r="N153" s="32">
        <v>2039564660</v>
      </c>
      <c r="O153" s="32">
        <v>0</v>
      </c>
      <c r="P153" s="32">
        <v>2039564660</v>
      </c>
      <c r="Q153" s="31">
        <f t="shared" si="24"/>
        <v>1</v>
      </c>
      <c r="R153" s="32">
        <v>1673629961</v>
      </c>
      <c r="S153" s="31">
        <f t="shared" si="25"/>
        <v>0.82058195742614992</v>
      </c>
      <c r="T153" s="32">
        <v>1673629961</v>
      </c>
      <c r="U153" s="31">
        <f t="shared" si="26"/>
        <v>0.82058195742614992</v>
      </c>
    </row>
    <row r="154" spans="1:21" ht="110.25" x14ac:dyDescent="0.25">
      <c r="A154" s="44" t="s">
        <v>53</v>
      </c>
      <c r="B154" s="44" t="s">
        <v>66</v>
      </c>
      <c r="C154" s="44" t="s">
        <v>55</v>
      </c>
      <c r="D154" s="44" t="s">
        <v>59</v>
      </c>
      <c r="E154" s="44" t="s">
        <v>72</v>
      </c>
      <c r="F154" s="44" t="s">
        <v>160</v>
      </c>
      <c r="G154" s="44" t="s">
        <v>24</v>
      </c>
      <c r="H154" s="44"/>
      <c r="I154" s="44" t="s">
        <v>21</v>
      </c>
      <c r="J154" s="44" t="s">
        <v>22</v>
      </c>
      <c r="K154" s="41" t="s">
        <v>207</v>
      </c>
      <c r="L154" s="32">
        <v>2520959230</v>
      </c>
      <c r="M154" s="32">
        <v>0</v>
      </c>
      <c r="N154" s="32">
        <v>2520959230</v>
      </c>
      <c r="O154" s="32">
        <v>0</v>
      </c>
      <c r="P154" s="32">
        <v>2520959230</v>
      </c>
      <c r="Q154" s="31">
        <f t="shared" si="24"/>
        <v>1</v>
      </c>
      <c r="R154" s="32">
        <v>2520959230</v>
      </c>
      <c r="S154" s="31">
        <f t="shared" si="25"/>
        <v>1</v>
      </c>
      <c r="T154" s="32">
        <v>2520959230</v>
      </c>
      <c r="U154" s="31">
        <f t="shared" si="26"/>
        <v>1</v>
      </c>
    </row>
    <row r="155" spans="1:21" ht="94.5" x14ac:dyDescent="0.25">
      <c r="A155" s="44" t="s">
        <v>53</v>
      </c>
      <c r="B155" s="44" t="s">
        <v>66</v>
      </c>
      <c r="C155" s="44" t="s">
        <v>55</v>
      </c>
      <c r="D155" s="44" t="s">
        <v>59</v>
      </c>
      <c r="E155" s="44" t="s">
        <v>72</v>
      </c>
      <c r="F155" s="44" t="s">
        <v>206</v>
      </c>
      <c r="G155" s="44" t="s">
        <v>24</v>
      </c>
      <c r="H155" s="44"/>
      <c r="I155" s="44" t="s">
        <v>21</v>
      </c>
      <c r="J155" s="44" t="s">
        <v>22</v>
      </c>
      <c r="K155" s="41" t="s">
        <v>205</v>
      </c>
      <c r="L155" s="32">
        <v>400000000</v>
      </c>
      <c r="M155" s="32">
        <v>0</v>
      </c>
      <c r="N155" s="32">
        <v>400000000</v>
      </c>
      <c r="O155" s="32">
        <v>0</v>
      </c>
      <c r="P155" s="32">
        <v>400000000</v>
      </c>
      <c r="Q155" s="31">
        <f t="shared" si="24"/>
        <v>1</v>
      </c>
      <c r="R155" s="32">
        <v>400000000</v>
      </c>
      <c r="S155" s="31">
        <f t="shared" si="25"/>
        <v>1</v>
      </c>
      <c r="T155" s="32">
        <v>400000000</v>
      </c>
      <c r="U155" s="31">
        <f t="shared" si="26"/>
        <v>1</v>
      </c>
    </row>
    <row r="156" spans="1:21" ht="31.5" x14ac:dyDescent="0.25">
      <c r="A156" s="21" t="s">
        <v>53</v>
      </c>
      <c r="B156" s="21" t="s">
        <v>82</v>
      </c>
      <c r="C156" s="21" t="s">
        <v>55</v>
      </c>
      <c r="D156" s="21" t="s">
        <v>67</v>
      </c>
      <c r="E156" s="21"/>
      <c r="F156" s="21"/>
      <c r="G156" s="21"/>
      <c r="H156" s="21"/>
      <c r="I156" s="21"/>
      <c r="J156" s="21"/>
      <c r="K156" s="22" t="s">
        <v>257</v>
      </c>
      <c r="L156" s="23">
        <f>+L157</f>
        <v>40940957244</v>
      </c>
      <c r="M156" s="23">
        <f t="shared" ref="M156:T156" si="30">+M157</f>
        <v>0</v>
      </c>
      <c r="N156" s="23">
        <f t="shared" si="30"/>
        <v>35030689986.510002</v>
      </c>
      <c r="O156" s="23">
        <f t="shared" si="30"/>
        <v>5910267257.4899998</v>
      </c>
      <c r="P156" s="23">
        <f t="shared" si="30"/>
        <v>33456368168.509998</v>
      </c>
      <c r="Q156" s="24">
        <f t="shared" si="24"/>
        <v>0.81718578217692051</v>
      </c>
      <c r="R156" s="23">
        <f t="shared" si="30"/>
        <v>16331021587.49</v>
      </c>
      <c r="S156" s="24">
        <f t="shared" si="25"/>
        <v>0.39889203103289317</v>
      </c>
      <c r="T156" s="23">
        <f t="shared" si="30"/>
        <v>16160613587.49</v>
      </c>
      <c r="U156" s="24">
        <f t="shared" si="26"/>
        <v>0.39472974437739555</v>
      </c>
    </row>
    <row r="157" spans="1:21" ht="47.25" x14ac:dyDescent="0.25">
      <c r="A157" s="44" t="s">
        <v>53</v>
      </c>
      <c r="B157" s="44" t="s">
        <v>82</v>
      </c>
      <c r="C157" s="44" t="s">
        <v>55</v>
      </c>
      <c r="D157" s="44" t="s">
        <v>67</v>
      </c>
      <c r="E157" s="44" t="s">
        <v>78</v>
      </c>
      <c r="F157" s="44"/>
      <c r="G157" s="44"/>
      <c r="H157" s="44"/>
      <c r="I157" s="44"/>
      <c r="J157" s="44"/>
      <c r="K157" s="41" t="s">
        <v>79</v>
      </c>
      <c r="L157" s="32">
        <v>40940957244</v>
      </c>
      <c r="M157" s="32">
        <v>0</v>
      </c>
      <c r="N157" s="32">
        <v>35030689986.510002</v>
      </c>
      <c r="O157" s="32">
        <v>5910267257.4899998</v>
      </c>
      <c r="P157" s="32">
        <v>33456368168.509998</v>
      </c>
      <c r="Q157" s="31">
        <f t="shared" si="24"/>
        <v>0.81718578217692051</v>
      </c>
      <c r="R157" s="32">
        <v>16331021587.49</v>
      </c>
      <c r="S157" s="31">
        <f t="shared" si="25"/>
        <v>0.39889203103289317</v>
      </c>
      <c r="T157" s="32">
        <v>16160613587.49</v>
      </c>
      <c r="U157" s="31">
        <f t="shared" si="26"/>
        <v>0.39472974437739555</v>
      </c>
    </row>
    <row r="158" spans="1:21" ht="47.25" x14ac:dyDescent="0.25">
      <c r="A158" s="44" t="s">
        <v>53</v>
      </c>
      <c r="B158" s="44" t="s">
        <v>82</v>
      </c>
      <c r="C158" s="44" t="s">
        <v>55</v>
      </c>
      <c r="D158" s="44" t="s">
        <v>67</v>
      </c>
      <c r="E158" s="44" t="s">
        <v>78</v>
      </c>
      <c r="F158" s="44" t="s">
        <v>217</v>
      </c>
      <c r="G158" s="44" t="s">
        <v>20</v>
      </c>
      <c r="H158" s="44"/>
      <c r="I158" s="44" t="s">
        <v>21</v>
      </c>
      <c r="J158" s="44" t="s">
        <v>22</v>
      </c>
      <c r="K158" s="41" t="s">
        <v>216</v>
      </c>
      <c r="L158" s="32">
        <v>19963135981</v>
      </c>
      <c r="M158" s="32">
        <v>0</v>
      </c>
      <c r="N158" s="32">
        <v>15514537924.16</v>
      </c>
      <c r="O158" s="32">
        <v>4448598056.8400002</v>
      </c>
      <c r="P158" s="32">
        <v>15315433531.16</v>
      </c>
      <c r="Q158" s="31">
        <f t="shared" si="24"/>
        <v>0.76718575406872591</v>
      </c>
      <c r="R158" s="32">
        <v>7501316585.1400003</v>
      </c>
      <c r="S158" s="31">
        <f t="shared" si="25"/>
        <v>0.37575842754762628</v>
      </c>
      <c r="T158" s="32">
        <v>7501316585.1400003</v>
      </c>
      <c r="U158" s="31">
        <f t="shared" si="26"/>
        <v>0.37575842754762628</v>
      </c>
    </row>
    <row r="159" spans="1:21" ht="63" x14ac:dyDescent="0.25">
      <c r="A159" s="44" t="s">
        <v>53</v>
      </c>
      <c r="B159" s="44" t="s">
        <v>82</v>
      </c>
      <c r="C159" s="44" t="s">
        <v>55</v>
      </c>
      <c r="D159" s="44" t="s">
        <v>67</v>
      </c>
      <c r="E159" s="44" t="s">
        <v>78</v>
      </c>
      <c r="F159" s="44" t="s">
        <v>215</v>
      </c>
      <c r="G159" s="44" t="s">
        <v>20</v>
      </c>
      <c r="H159" s="44"/>
      <c r="I159" s="44" t="s">
        <v>21</v>
      </c>
      <c r="J159" s="44" t="s">
        <v>22</v>
      </c>
      <c r="K159" s="41" t="s">
        <v>214</v>
      </c>
      <c r="L159" s="32">
        <v>14809567965</v>
      </c>
      <c r="M159" s="32">
        <v>0</v>
      </c>
      <c r="N159" s="32">
        <v>14110901422.35</v>
      </c>
      <c r="O159" s="32">
        <v>698666542.64999998</v>
      </c>
      <c r="P159" s="32">
        <v>13935937422.35</v>
      </c>
      <c r="Q159" s="31">
        <f t="shared" si="24"/>
        <v>0.94100904599548862</v>
      </c>
      <c r="R159" s="32">
        <v>6665898513.3500004</v>
      </c>
      <c r="S159" s="31">
        <f t="shared" si="25"/>
        <v>0.45010756080823999</v>
      </c>
      <c r="T159" s="32">
        <v>6665898513.3500004</v>
      </c>
      <c r="U159" s="31">
        <f t="shared" si="26"/>
        <v>0.45010756080823999</v>
      </c>
    </row>
    <row r="160" spans="1:21" ht="63" x14ac:dyDescent="0.25">
      <c r="A160" s="44" t="s">
        <v>53</v>
      </c>
      <c r="B160" s="44" t="s">
        <v>82</v>
      </c>
      <c r="C160" s="44" t="s">
        <v>55</v>
      </c>
      <c r="D160" s="44" t="s">
        <v>67</v>
      </c>
      <c r="E160" s="44" t="s">
        <v>78</v>
      </c>
      <c r="F160" s="44" t="s">
        <v>213</v>
      </c>
      <c r="G160" s="44" t="s">
        <v>20</v>
      </c>
      <c r="H160" s="44"/>
      <c r="I160" s="44" t="s">
        <v>21</v>
      </c>
      <c r="J160" s="44" t="s">
        <v>22</v>
      </c>
      <c r="K160" s="41" t="s">
        <v>212</v>
      </c>
      <c r="L160" s="32">
        <v>6168253298</v>
      </c>
      <c r="M160" s="32">
        <v>0</v>
      </c>
      <c r="N160" s="32">
        <v>5405250640</v>
      </c>
      <c r="O160" s="32">
        <v>763002658</v>
      </c>
      <c r="P160" s="32">
        <v>4204997215</v>
      </c>
      <c r="Q160" s="31">
        <f t="shared" si="24"/>
        <v>0.68171604048157886</v>
      </c>
      <c r="R160" s="32">
        <v>2163806489</v>
      </c>
      <c r="S160" s="31">
        <f t="shared" si="25"/>
        <v>0.35079728157428208</v>
      </c>
      <c r="T160" s="32">
        <v>1993398489</v>
      </c>
      <c r="U160" s="31">
        <f t="shared" si="26"/>
        <v>0.32317065994133887</v>
      </c>
    </row>
    <row r="161" spans="1:21" ht="94.5" x14ac:dyDescent="0.25">
      <c r="A161" s="21" t="s">
        <v>53</v>
      </c>
      <c r="B161" s="21" t="s">
        <v>82</v>
      </c>
      <c r="C161" s="21" t="s">
        <v>55</v>
      </c>
      <c r="D161" s="21" t="s">
        <v>83</v>
      </c>
      <c r="E161" s="21"/>
      <c r="F161" s="21"/>
      <c r="G161" s="21"/>
      <c r="H161" s="21"/>
      <c r="I161" s="21"/>
      <c r="J161" s="21"/>
      <c r="K161" s="22" t="s">
        <v>258</v>
      </c>
      <c r="L161" s="23">
        <f>+L162</f>
        <v>58917215370</v>
      </c>
      <c r="M161" s="23">
        <f t="shared" ref="M161:T161" si="31">+M162</f>
        <v>0</v>
      </c>
      <c r="N161" s="23">
        <f t="shared" si="31"/>
        <v>58324336743.919998</v>
      </c>
      <c r="O161" s="23">
        <f t="shared" si="31"/>
        <v>592878626.08000004</v>
      </c>
      <c r="P161" s="23">
        <f t="shared" si="31"/>
        <v>44151765063.199997</v>
      </c>
      <c r="Q161" s="30">
        <f t="shared" si="24"/>
        <v>0.74938648722494772</v>
      </c>
      <c r="R161" s="23">
        <f t="shared" si="31"/>
        <v>21014692978.740002</v>
      </c>
      <c r="S161" s="30">
        <f t="shared" si="25"/>
        <v>0.35668170749020928</v>
      </c>
      <c r="T161" s="23">
        <f t="shared" si="31"/>
        <v>19002396577.139999</v>
      </c>
      <c r="U161" s="30">
        <f t="shared" si="26"/>
        <v>0.32252706543927756</v>
      </c>
    </row>
    <row r="162" spans="1:21" ht="31.5" x14ac:dyDescent="0.25">
      <c r="A162" s="44" t="s">
        <v>53</v>
      </c>
      <c r="B162" s="44" t="s">
        <v>82</v>
      </c>
      <c r="C162" s="44" t="s">
        <v>55</v>
      </c>
      <c r="D162" s="44" t="s">
        <v>83</v>
      </c>
      <c r="E162" s="44" t="s">
        <v>84</v>
      </c>
      <c r="F162" s="44"/>
      <c r="G162" s="44"/>
      <c r="H162" s="44"/>
      <c r="I162" s="44"/>
      <c r="J162" s="44"/>
      <c r="K162" s="41" t="s">
        <v>85</v>
      </c>
      <c r="L162" s="32">
        <v>58917215370</v>
      </c>
      <c r="M162" s="32">
        <v>0</v>
      </c>
      <c r="N162" s="32">
        <v>58324336743.919998</v>
      </c>
      <c r="O162" s="32">
        <v>592878626.08000004</v>
      </c>
      <c r="P162" s="32">
        <v>44151765063.199997</v>
      </c>
      <c r="Q162" s="31">
        <f t="shared" si="24"/>
        <v>0.74938648722494772</v>
      </c>
      <c r="R162" s="32">
        <v>21014692978.740002</v>
      </c>
      <c r="S162" s="31">
        <f t="shared" si="25"/>
        <v>0.35668170749020928</v>
      </c>
      <c r="T162" s="32">
        <v>19002396577.139999</v>
      </c>
      <c r="U162" s="31">
        <f t="shared" si="26"/>
        <v>0.32252706543927756</v>
      </c>
    </row>
    <row r="163" spans="1:21" ht="110.25" x14ac:dyDescent="0.25">
      <c r="A163" s="44" t="s">
        <v>53</v>
      </c>
      <c r="B163" s="44" t="s">
        <v>82</v>
      </c>
      <c r="C163" s="44" t="s">
        <v>55</v>
      </c>
      <c r="D163" s="44" t="s">
        <v>83</v>
      </c>
      <c r="E163" s="44" t="s">
        <v>84</v>
      </c>
      <c r="F163" s="44" t="s">
        <v>215</v>
      </c>
      <c r="G163" s="44" t="s">
        <v>20</v>
      </c>
      <c r="H163" s="44"/>
      <c r="I163" s="44" t="s">
        <v>21</v>
      </c>
      <c r="J163" s="44" t="s">
        <v>22</v>
      </c>
      <c r="K163" s="41" t="s">
        <v>222</v>
      </c>
      <c r="L163" s="32">
        <v>2072000000</v>
      </c>
      <c r="M163" s="32">
        <v>0</v>
      </c>
      <c r="N163" s="32">
        <v>2072000000</v>
      </c>
      <c r="O163" s="32">
        <v>0</v>
      </c>
      <c r="P163" s="32">
        <v>2072000000</v>
      </c>
      <c r="Q163" s="31">
        <f t="shared" si="24"/>
        <v>1</v>
      </c>
      <c r="R163" s="32">
        <v>0</v>
      </c>
      <c r="S163" s="31">
        <f t="shared" si="25"/>
        <v>0</v>
      </c>
      <c r="T163" s="32">
        <v>0</v>
      </c>
      <c r="U163" s="31">
        <f t="shared" si="26"/>
        <v>0</v>
      </c>
    </row>
    <row r="164" spans="1:21" ht="94.5" x14ac:dyDescent="0.25">
      <c r="A164" s="44" t="s">
        <v>53</v>
      </c>
      <c r="B164" s="44" t="s">
        <v>82</v>
      </c>
      <c r="C164" s="44" t="s">
        <v>55</v>
      </c>
      <c r="D164" s="44" t="s">
        <v>83</v>
      </c>
      <c r="E164" s="44" t="s">
        <v>84</v>
      </c>
      <c r="F164" s="44" t="s">
        <v>221</v>
      </c>
      <c r="G164" s="44" t="s">
        <v>20</v>
      </c>
      <c r="H164" s="44"/>
      <c r="I164" s="44" t="s">
        <v>21</v>
      </c>
      <c r="J164" s="44" t="s">
        <v>22</v>
      </c>
      <c r="K164" s="41" t="s">
        <v>220</v>
      </c>
      <c r="L164" s="32">
        <v>17414039720</v>
      </c>
      <c r="M164" s="32">
        <v>0</v>
      </c>
      <c r="N164" s="32">
        <v>16821161093.92</v>
      </c>
      <c r="O164" s="32">
        <v>592878626.08000004</v>
      </c>
      <c r="P164" s="32">
        <v>13720026088.57</v>
      </c>
      <c r="Q164" s="31">
        <f t="shared" si="24"/>
        <v>0.7878715283285227</v>
      </c>
      <c r="R164" s="32">
        <v>5746172994.8699999</v>
      </c>
      <c r="S164" s="31">
        <f t="shared" si="25"/>
        <v>0.32997357805900307</v>
      </c>
      <c r="T164" s="32">
        <v>5746172994.8699999</v>
      </c>
      <c r="U164" s="31">
        <f t="shared" si="26"/>
        <v>0.32997357805900307</v>
      </c>
    </row>
    <row r="165" spans="1:21" ht="94.5" x14ac:dyDescent="0.25">
      <c r="A165" s="44" t="s">
        <v>53</v>
      </c>
      <c r="B165" s="44" t="s">
        <v>82</v>
      </c>
      <c r="C165" s="44" t="s">
        <v>55</v>
      </c>
      <c r="D165" s="44" t="s">
        <v>83</v>
      </c>
      <c r="E165" s="44" t="s">
        <v>84</v>
      </c>
      <c r="F165" s="44" t="s">
        <v>219</v>
      </c>
      <c r="G165" s="44" t="s">
        <v>20</v>
      </c>
      <c r="H165" s="44"/>
      <c r="I165" s="44" t="s">
        <v>21</v>
      </c>
      <c r="J165" s="44" t="s">
        <v>22</v>
      </c>
      <c r="K165" s="41" t="s">
        <v>218</v>
      </c>
      <c r="L165" s="32">
        <v>39431175650</v>
      </c>
      <c r="M165" s="32">
        <v>0</v>
      </c>
      <c r="N165" s="32">
        <v>39431175650</v>
      </c>
      <c r="O165" s="32">
        <v>0</v>
      </c>
      <c r="P165" s="32">
        <v>28359738974.630001</v>
      </c>
      <c r="Q165" s="31">
        <f t="shared" si="24"/>
        <v>0.71922123819886663</v>
      </c>
      <c r="R165" s="32">
        <v>15268519983.870001</v>
      </c>
      <c r="S165" s="31">
        <f t="shared" si="25"/>
        <v>0.38721949655766857</v>
      </c>
      <c r="T165" s="32">
        <v>13256223582.27</v>
      </c>
      <c r="U165" s="31">
        <f t="shared" si="26"/>
        <v>0.33618636431069743</v>
      </c>
    </row>
    <row r="166" spans="1:21" ht="31.5" x14ac:dyDescent="0.25">
      <c r="A166" s="21" t="s">
        <v>53</v>
      </c>
      <c r="B166" s="21" t="s">
        <v>82</v>
      </c>
      <c r="C166" s="21" t="s">
        <v>55</v>
      </c>
      <c r="D166" s="21" t="s">
        <v>86</v>
      </c>
      <c r="E166" s="21"/>
      <c r="F166" s="21"/>
      <c r="G166" s="21"/>
      <c r="H166" s="21"/>
      <c r="I166" s="21"/>
      <c r="J166" s="21"/>
      <c r="K166" s="22" t="s">
        <v>259</v>
      </c>
      <c r="L166" s="23">
        <f>+L167</f>
        <v>4017661079</v>
      </c>
      <c r="M166" s="23">
        <f t="shared" ref="M166:T166" si="32">+M167</f>
        <v>0</v>
      </c>
      <c r="N166" s="23">
        <f t="shared" si="32"/>
        <v>2761843412</v>
      </c>
      <c r="O166" s="23">
        <f t="shared" si="32"/>
        <v>1255817667</v>
      </c>
      <c r="P166" s="23">
        <f t="shared" si="32"/>
        <v>1296481113</v>
      </c>
      <c r="Q166" s="24">
        <f t="shared" si="24"/>
        <v>0.32269549061184011</v>
      </c>
      <c r="R166" s="23">
        <f t="shared" si="32"/>
        <v>619695441</v>
      </c>
      <c r="S166" s="24">
        <f t="shared" si="25"/>
        <v>0.15424283651976012</v>
      </c>
      <c r="T166" s="23">
        <f t="shared" si="32"/>
        <v>619695441</v>
      </c>
      <c r="U166" s="24">
        <f t="shared" si="26"/>
        <v>0.15424283651976012</v>
      </c>
    </row>
    <row r="167" spans="1:21" ht="47.25" x14ac:dyDescent="0.25">
      <c r="A167" s="44" t="s">
        <v>53</v>
      </c>
      <c r="B167" s="44" t="s">
        <v>82</v>
      </c>
      <c r="C167" s="44" t="s">
        <v>55</v>
      </c>
      <c r="D167" s="44" t="s">
        <v>86</v>
      </c>
      <c r="E167" s="44" t="s">
        <v>78</v>
      </c>
      <c r="F167" s="44"/>
      <c r="G167" s="44"/>
      <c r="H167" s="44"/>
      <c r="I167" s="44"/>
      <c r="J167" s="44"/>
      <c r="K167" s="41" t="s">
        <v>79</v>
      </c>
      <c r="L167" s="32">
        <v>4017661079</v>
      </c>
      <c r="M167" s="32">
        <v>0</v>
      </c>
      <c r="N167" s="32">
        <v>2761843412</v>
      </c>
      <c r="O167" s="32">
        <v>1255817667</v>
      </c>
      <c r="P167" s="32">
        <v>1296481113</v>
      </c>
      <c r="Q167" s="31">
        <f t="shared" si="24"/>
        <v>0.32269549061184011</v>
      </c>
      <c r="R167" s="32">
        <v>619695441</v>
      </c>
      <c r="S167" s="31">
        <f t="shared" si="25"/>
        <v>0.15424283651976012</v>
      </c>
      <c r="T167" s="32">
        <v>619695441</v>
      </c>
      <c r="U167" s="31">
        <f t="shared" si="26"/>
        <v>0.15424283651976012</v>
      </c>
    </row>
    <row r="168" spans="1:21" ht="63" x14ac:dyDescent="0.25">
      <c r="A168" s="44" t="s">
        <v>53</v>
      </c>
      <c r="B168" s="44" t="s">
        <v>82</v>
      </c>
      <c r="C168" s="44" t="s">
        <v>55</v>
      </c>
      <c r="D168" s="44" t="s">
        <v>86</v>
      </c>
      <c r="E168" s="44" t="s">
        <v>78</v>
      </c>
      <c r="F168" s="44" t="s">
        <v>215</v>
      </c>
      <c r="G168" s="44" t="s">
        <v>20</v>
      </c>
      <c r="H168" s="44"/>
      <c r="I168" s="44" t="s">
        <v>21</v>
      </c>
      <c r="J168" s="44" t="s">
        <v>22</v>
      </c>
      <c r="K168" s="41" t="s">
        <v>225</v>
      </c>
      <c r="L168" s="32">
        <v>391980960</v>
      </c>
      <c r="M168" s="32">
        <v>0</v>
      </c>
      <c r="N168" s="32">
        <v>254184210</v>
      </c>
      <c r="O168" s="32">
        <v>137796750</v>
      </c>
      <c r="P168" s="32">
        <v>254184210</v>
      </c>
      <c r="Q168" s="31">
        <f t="shared" si="24"/>
        <v>0.64846060380075599</v>
      </c>
      <c r="R168" s="32">
        <v>121758210</v>
      </c>
      <c r="S168" s="31">
        <f t="shared" si="25"/>
        <v>0.31062276596291821</v>
      </c>
      <c r="T168" s="32">
        <v>121758210</v>
      </c>
      <c r="U168" s="31">
        <f t="shared" si="26"/>
        <v>0.31062276596291821</v>
      </c>
    </row>
    <row r="169" spans="1:21" ht="47.25" x14ac:dyDescent="0.25">
      <c r="A169" s="44" t="s">
        <v>53</v>
      </c>
      <c r="B169" s="44" t="s">
        <v>82</v>
      </c>
      <c r="C169" s="44" t="s">
        <v>55</v>
      </c>
      <c r="D169" s="44" t="s">
        <v>86</v>
      </c>
      <c r="E169" s="44" t="s">
        <v>78</v>
      </c>
      <c r="F169" s="44" t="s">
        <v>224</v>
      </c>
      <c r="G169" s="44" t="s">
        <v>20</v>
      </c>
      <c r="H169" s="44"/>
      <c r="I169" s="44" t="s">
        <v>21</v>
      </c>
      <c r="J169" s="44" t="s">
        <v>22</v>
      </c>
      <c r="K169" s="41" t="s">
        <v>223</v>
      </c>
      <c r="L169" s="32">
        <v>3625680119</v>
      </c>
      <c r="M169" s="32">
        <v>0</v>
      </c>
      <c r="N169" s="32">
        <v>2507659202</v>
      </c>
      <c r="O169" s="32">
        <v>1118020917</v>
      </c>
      <c r="P169" s="32">
        <v>1042296903</v>
      </c>
      <c r="Q169" s="31">
        <f t="shared" si="24"/>
        <v>0.287476244122572</v>
      </c>
      <c r="R169" s="32">
        <v>497937231</v>
      </c>
      <c r="S169" s="31">
        <f t="shared" si="25"/>
        <v>0.13733622786814856</v>
      </c>
      <c r="T169" s="32">
        <v>497937231</v>
      </c>
      <c r="U169" s="31">
        <f t="shared" si="26"/>
        <v>0.13733622786814856</v>
      </c>
    </row>
    <row r="170" spans="1:21" ht="47.25" x14ac:dyDescent="0.25">
      <c r="A170" s="21" t="s">
        <v>53</v>
      </c>
      <c r="B170" s="21" t="s">
        <v>82</v>
      </c>
      <c r="C170" s="21" t="s">
        <v>55</v>
      </c>
      <c r="D170" s="21" t="s">
        <v>87</v>
      </c>
      <c r="E170" s="21"/>
      <c r="F170" s="21"/>
      <c r="G170" s="21"/>
      <c r="H170" s="21"/>
      <c r="I170" s="21"/>
      <c r="J170" s="21"/>
      <c r="K170" s="22" t="s">
        <v>260</v>
      </c>
      <c r="L170" s="23">
        <f>+L171</f>
        <v>15070965171</v>
      </c>
      <c r="M170" s="23">
        <f t="shared" ref="M170:T170" si="33">+M171</f>
        <v>0</v>
      </c>
      <c r="N170" s="23">
        <f t="shared" si="33"/>
        <v>13197711097.469999</v>
      </c>
      <c r="O170" s="23">
        <f t="shared" si="33"/>
        <v>1873254073.53</v>
      </c>
      <c r="P170" s="23">
        <f t="shared" si="33"/>
        <v>11561623157.48</v>
      </c>
      <c r="Q170" s="24">
        <f t="shared" si="24"/>
        <v>0.76714550304496887</v>
      </c>
      <c r="R170" s="23">
        <f t="shared" si="33"/>
        <v>6423824309.1599998</v>
      </c>
      <c r="S170" s="24">
        <f t="shared" si="25"/>
        <v>0.42623841514284128</v>
      </c>
      <c r="T170" s="23">
        <f t="shared" si="33"/>
        <v>6262515821.46</v>
      </c>
      <c r="U170" s="24">
        <f t="shared" si="26"/>
        <v>0.4155351532170295</v>
      </c>
    </row>
    <row r="171" spans="1:21" ht="47.25" x14ac:dyDescent="0.25">
      <c r="A171" s="44" t="s">
        <v>53</v>
      </c>
      <c r="B171" s="44" t="s">
        <v>82</v>
      </c>
      <c r="C171" s="44" t="s">
        <v>55</v>
      </c>
      <c r="D171" s="44" t="s">
        <v>87</v>
      </c>
      <c r="E171" s="44" t="s">
        <v>78</v>
      </c>
      <c r="F171" s="44"/>
      <c r="G171" s="44"/>
      <c r="H171" s="44"/>
      <c r="I171" s="44"/>
      <c r="J171" s="44"/>
      <c r="K171" s="41" t="s">
        <v>79</v>
      </c>
      <c r="L171" s="32">
        <v>15070965171</v>
      </c>
      <c r="M171" s="32">
        <v>0</v>
      </c>
      <c r="N171" s="32">
        <v>13197711097.469999</v>
      </c>
      <c r="O171" s="32">
        <v>1873254073.53</v>
      </c>
      <c r="P171" s="32">
        <v>11561623157.48</v>
      </c>
      <c r="Q171" s="31">
        <f t="shared" si="24"/>
        <v>0.76714550304496887</v>
      </c>
      <c r="R171" s="32">
        <v>6423824309.1599998</v>
      </c>
      <c r="S171" s="31">
        <f t="shared" si="25"/>
        <v>0.42623841514284128</v>
      </c>
      <c r="T171" s="32">
        <v>6262515821.46</v>
      </c>
      <c r="U171" s="31">
        <f t="shared" si="26"/>
        <v>0.4155351532170295</v>
      </c>
    </row>
    <row r="172" spans="1:21" ht="63" x14ac:dyDescent="0.25">
      <c r="A172" s="44" t="s">
        <v>53</v>
      </c>
      <c r="B172" s="44" t="s">
        <v>82</v>
      </c>
      <c r="C172" s="44" t="s">
        <v>55</v>
      </c>
      <c r="D172" s="44" t="s">
        <v>87</v>
      </c>
      <c r="E172" s="44" t="s">
        <v>78</v>
      </c>
      <c r="F172" s="44" t="s">
        <v>219</v>
      </c>
      <c r="G172" s="44" t="s">
        <v>20</v>
      </c>
      <c r="H172" s="44" t="s">
        <v>0</v>
      </c>
      <c r="I172" s="44" t="s">
        <v>21</v>
      </c>
      <c r="J172" s="44" t="s">
        <v>22</v>
      </c>
      <c r="K172" s="41" t="s">
        <v>229</v>
      </c>
      <c r="L172" s="32">
        <v>7092505327</v>
      </c>
      <c r="M172" s="32">
        <v>0</v>
      </c>
      <c r="N172" s="32">
        <v>6025498800.4700003</v>
      </c>
      <c r="O172" s="32">
        <v>1067006526.53</v>
      </c>
      <c r="P172" s="32">
        <v>5611622057.4700003</v>
      </c>
      <c r="Q172" s="31">
        <f t="shared" si="24"/>
        <v>0.79120448963322998</v>
      </c>
      <c r="R172" s="32">
        <v>3055805266.46</v>
      </c>
      <c r="S172" s="31">
        <f t="shared" si="25"/>
        <v>0.43084990783539528</v>
      </c>
      <c r="T172" s="32">
        <v>3055805266.46</v>
      </c>
      <c r="U172" s="31">
        <f t="shared" si="26"/>
        <v>0.43084990783539528</v>
      </c>
    </row>
    <row r="173" spans="1:21" ht="63" x14ac:dyDescent="0.25">
      <c r="A173" s="44" t="s">
        <v>53</v>
      </c>
      <c r="B173" s="44" t="s">
        <v>82</v>
      </c>
      <c r="C173" s="44" t="s">
        <v>55</v>
      </c>
      <c r="D173" s="44" t="s">
        <v>87</v>
      </c>
      <c r="E173" s="44" t="s">
        <v>78</v>
      </c>
      <c r="F173" s="44" t="s">
        <v>224</v>
      </c>
      <c r="G173" s="44" t="s">
        <v>20</v>
      </c>
      <c r="H173" s="44" t="s">
        <v>0</v>
      </c>
      <c r="I173" s="44" t="s">
        <v>21</v>
      </c>
      <c r="J173" s="44" t="s">
        <v>22</v>
      </c>
      <c r="K173" s="41" t="s">
        <v>228</v>
      </c>
      <c r="L173" s="32">
        <v>425878486</v>
      </c>
      <c r="M173" s="32">
        <v>0</v>
      </c>
      <c r="N173" s="32">
        <v>324393986</v>
      </c>
      <c r="O173" s="32">
        <v>101484500</v>
      </c>
      <c r="P173" s="32">
        <v>176393986</v>
      </c>
      <c r="Q173" s="31">
        <f t="shared" si="24"/>
        <v>0.41418853452014948</v>
      </c>
      <c r="R173" s="32">
        <v>125878485.59999999</v>
      </c>
      <c r="S173" s="31">
        <f t="shared" si="25"/>
        <v>0.29557371348408523</v>
      </c>
      <c r="T173" s="32">
        <v>0</v>
      </c>
      <c r="U173" s="31">
        <f t="shared" si="26"/>
        <v>0</v>
      </c>
    </row>
    <row r="174" spans="1:21" ht="78.75" x14ac:dyDescent="0.25">
      <c r="A174" s="44" t="s">
        <v>53</v>
      </c>
      <c r="B174" s="44" t="s">
        <v>82</v>
      </c>
      <c r="C174" s="44" t="s">
        <v>55</v>
      </c>
      <c r="D174" s="44" t="s">
        <v>87</v>
      </c>
      <c r="E174" s="44" t="s">
        <v>78</v>
      </c>
      <c r="F174" s="44" t="s">
        <v>227</v>
      </c>
      <c r="G174" s="44" t="s">
        <v>20</v>
      </c>
      <c r="H174" s="44" t="s">
        <v>0</v>
      </c>
      <c r="I174" s="44" t="s">
        <v>21</v>
      </c>
      <c r="J174" s="44" t="s">
        <v>22</v>
      </c>
      <c r="K174" s="41" t="s">
        <v>226</v>
      </c>
      <c r="L174" s="32">
        <v>7552581358</v>
      </c>
      <c r="M174" s="32">
        <v>0</v>
      </c>
      <c r="N174" s="32">
        <v>6847818311</v>
      </c>
      <c r="O174" s="32">
        <v>704763047</v>
      </c>
      <c r="P174" s="32">
        <v>5773607114.0100002</v>
      </c>
      <c r="Q174" s="31">
        <f t="shared" si="24"/>
        <v>0.76445480562673607</v>
      </c>
      <c r="R174" s="32">
        <v>3242140557.0999999</v>
      </c>
      <c r="S174" s="31">
        <f t="shared" si="25"/>
        <v>0.42927582020229327</v>
      </c>
      <c r="T174" s="32">
        <v>3206710555</v>
      </c>
      <c r="U174" s="31">
        <f t="shared" si="26"/>
        <v>0.42458470859149666</v>
      </c>
    </row>
    <row r="175" spans="1:21" ht="94.5" x14ac:dyDescent="0.25">
      <c r="A175" s="21" t="s">
        <v>53</v>
      </c>
      <c r="B175" s="21" t="s">
        <v>82</v>
      </c>
      <c r="C175" s="21" t="s">
        <v>55</v>
      </c>
      <c r="D175" s="21" t="s">
        <v>68</v>
      </c>
      <c r="E175" s="21"/>
      <c r="F175" s="21"/>
      <c r="G175" s="21"/>
      <c r="H175" s="21"/>
      <c r="I175" s="21"/>
      <c r="J175" s="21"/>
      <c r="K175" s="22" t="s">
        <v>261</v>
      </c>
      <c r="L175" s="23">
        <f>+L176</f>
        <v>5275210925</v>
      </c>
      <c r="M175" s="23">
        <f t="shared" ref="M175:T175" si="34">+M176</f>
        <v>0</v>
      </c>
      <c r="N175" s="23">
        <f t="shared" si="34"/>
        <v>3623606397</v>
      </c>
      <c r="O175" s="23">
        <f t="shared" si="34"/>
        <v>1651604528</v>
      </c>
      <c r="P175" s="23">
        <f t="shared" si="34"/>
        <v>3144069100</v>
      </c>
      <c r="Q175" s="24">
        <f t="shared" si="24"/>
        <v>0.59600822501708783</v>
      </c>
      <c r="R175" s="23">
        <f t="shared" si="34"/>
        <v>2694916370</v>
      </c>
      <c r="S175" s="24">
        <f t="shared" si="25"/>
        <v>0.51086419260098115</v>
      </c>
      <c r="T175" s="23">
        <f t="shared" si="34"/>
        <v>2694916370</v>
      </c>
      <c r="U175" s="24">
        <f t="shared" si="26"/>
        <v>0.51086419260098115</v>
      </c>
    </row>
    <row r="176" spans="1:21" ht="47.25" x14ac:dyDescent="0.25">
      <c r="A176" s="44" t="s">
        <v>53</v>
      </c>
      <c r="B176" s="44" t="s">
        <v>82</v>
      </c>
      <c r="C176" s="44" t="s">
        <v>55</v>
      </c>
      <c r="D176" s="44" t="s">
        <v>68</v>
      </c>
      <c r="E176" s="44" t="s">
        <v>78</v>
      </c>
      <c r="F176" s="44"/>
      <c r="G176" s="44"/>
      <c r="H176" s="44"/>
      <c r="I176" s="44"/>
      <c r="J176" s="44"/>
      <c r="K176" s="41" t="s">
        <v>79</v>
      </c>
      <c r="L176" s="32">
        <v>5275210925</v>
      </c>
      <c r="M176" s="32">
        <v>0</v>
      </c>
      <c r="N176" s="32">
        <v>3623606397</v>
      </c>
      <c r="O176" s="32">
        <v>1651604528</v>
      </c>
      <c r="P176" s="32">
        <v>3144069100</v>
      </c>
      <c r="Q176" s="31">
        <f t="shared" si="24"/>
        <v>0.59600822501708783</v>
      </c>
      <c r="R176" s="32">
        <v>2694916370</v>
      </c>
      <c r="S176" s="31">
        <f t="shared" si="25"/>
        <v>0.51086419260098115</v>
      </c>
      <c r="T176" s="32">
        <v>2694916370</v>
      </c>
      <c r="U176" s="31">
        <f t="shared" si="26"/>
        <v>0.51086419260098115</v>
      </c>
    </row>
    <row r="177" spans="1:21" ht="110.25" x14ac:dyDescent="0.25">
      <c r="A177" s="44" t="s">
        <v>53</v>
      </c>
      <c r="B177" s="44" t="s">
        <v>82</v>
      </c>
      <c r="C177" s="44" t="s">
        <v>55</v>
      </c>
      <c r="D177" s="44" t="s">
        <v>68</v>
      </c>
      <c r="E177" s="44" t="s">
        <v>78</v>
      </c>
      <c r="F177" s="44" t="s">
        <v>231</v>
      </c>
      <c r="G177" s="44" t="s">
        <v>20</v>
      </c>
      <c r="H177" s="44" t="s">
        <v>0</v>
      </c>
      <c r="I177" s="44" t="s">
        <v>21</v>
      </c>
      <c r="J177" s="44" t="s">
        <v>22</v>
      </c>
      <c r="K177" s="41" t="s">
        <v>230</v>
      </c>
      <c r="L177" s="32">
        <v>5275210925</v>
      </c>
      <c r="M177" s="32">
        <v>0</v>
      </c>
      <c r="N177" s="32">
        <v>3623606397</v>
      </c>
      <c r="O177" s="32">
        <v>1651604528</v>
      </c>
      <c r="P177" s="32">
        <v>3144069100</v>
      </c>
      <c r="Q177" s="31">
        <f t="shared" si="24"/>
        <v>0.59600822501708783</v>
      </c>
      <c r="R177" s="32">
        <v>2694916370</v>
      </c>
      <c r="S177" s="31">
        <f t="shared" si="25"/>
        <v>0.51086419260098115</v>
      </c>
      <c r="T177" s="32">
        <v>2694916370</v>
      </c>
      <c r="U177" s="31">
        <f t="shared" si="26"/>
        <v>0.51086419260098115</v>
      </c>
    </row>
    <row r="178" spans="1:21" x14ac:dyDescent="0.25">
      <c r="A178" t="s">
        <v>262</v>
      </c>
    </row>
  </sheetData>
  <autoFilter ref="A7:U177" xr:uid="{00000000-0001-0000-0000-000000000000}"/>
  <mergeCells count="5">
    <mergeCell ref="A1:U1"/>
    <mergeCell ref="A2:U2"/>
    <mergeCell ref="A3:U3"/>
    <mergeCell ref="A4:U4"/>
    <mergeCell ref="A5:U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Andres Hernandez Betancourt</dc:creator>
  <cp:lastModifiedBy>Ricardo Andres Hernandez Betancourt</cp:lastModifiedBy>
  <dcterms:created xsi:type="dcterms:W3CDTF">2026-08-03T00:50:34Z</dcterms:created>
  <dcterms:modified xsi:type="dcterms:W3CDTF">2026-08-10T19:15:21Z</dcterms:modified>
</cp:coreProperties>
</file>