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defaultThemeVersion="166925"/>
  <mc:AlternateContent xmlns:mc="http://schemas.openxmlformats.org/markup-compatibility/2006">
    <mc:Choice Requires="x15">
      <x15ac:absPath xmlns:x15ac="http://schemas.microsoft.com/office/spreadsheetml/2010/11/ac" url="https://mintic-my.sharepoint.com/personal/ahernandezp_mintic_gov_co/Documents/Documentos/MINTIC 2026/AUSTERIDAD/2026/I SEMESTRE 2026/"/>
    </mc:Choice>
  </mc:AlternateContent>
  <xr:revisionPtr revIDLastSave="1" documentId="13_ncr:1_{E3A279FB-0237-4324-82FE-1DB61414C1FF}" xr6:coauthVersionLast="47" xr6:coauthVersionMax="47" xr10:uidLastSave="{F2C8D029-1895-43A2-AF0C-AAD707D912D7}"/>
  <bookViews>
    <workbookView xWindow="-120" yWindow="-120" windowWidth="20730" windowHeight="11040" xr2:uid="{00000000-000D-0000-FFFF-FFFF00000000}"/>
  </bookViews>
  <sheets>
    <sheet name="PLAN DE AUSTERIDAD 2026 (2)" sheetId="3" r:id="rId1"/>
    <sheet name="PLAN DE AUSTERIDAD 2026" sheetId="1" r:id="rId2"/>
    <sheet name="Hoja1" sheetId="2" r:id="rId3"/>
  </sheets>
  <definedNames>
    <definedName name="_xlnm._FilterDatabase" localSheetId="1" hidden="1">'PLAN DE AUSTERIDAD 2026'!$A$5:$N$5</definedName>
    <definedName name="_xlnm._FilterDatabase" localSheetId="0" hidden="1">'PLAN DE AUSTERIDAD 2026 (2)'!$A$5:$O$5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4" i="3" l="1"/>
  <c r="J24" i="3"/>
  <c r="J21" i="3"/>
  <c r="J19" i="3"/>
  <c r="J18" i="3"/>
  <c r="J14" i="3"/>
  <c r="J14" i="1"/>
  <c r="J18" i="1"/>
  <c r="J22" i="1"/>
  <c r="J19" i="1"/>
  <c r="J17" i="1"/>
</calcChain>
</file>

<file path=xl/sharedStrings.xml><?xml version="1.0" encoding="utf-8"?>
<sst xmlns="http://schemas.openxmlformats.org/spreadsheetml/2006/main" count="558" uniqueCount="252">
  <si>
    <t>PLAN DE AUSTERIDAD 2025</t>
  </si>
  <si>
    <t>DECRETO 199 DE 2024 / CIRCULAR 0026 DE 2025</t>
  </si>
  <si>
    <t>SEGUIMIENTO PRIMER SEMESTRE 2025</t>
  </si>
  <si>
    <t>EJE ESTRATÉGICO</t>
  </si>
  <si>
    <t>Articulo Decreto 0618 de 2026</t>
  </si>
  <si>
    <t>RUBRO PRIORIZADO</t>
  </si>
  <si>
    <t>ACCIONES</t>
  </si>
  <si>
    <t>RESPONSABLE REPORTE</t>
  </si>
  <si>
    <t>INDICADORES</t>
  </si>
  <si>
    <t>DESCRIPCIÓN META</t>
  </si>
  <si>
    <t>UNIDAD DE MEDIDA</t>
  </si>
  <si>
    <t>METAS</t>
  </si>
  <si>
    <t>PRIMER SEMESTRE 2026</t>
  </si>
  <si>
    <t>SEGUNDO SEMESTRE 2026</t>
  </si>
  <si>
    <t>OBSERVACIONES ADICIONALES</t>
  </si>
  <si>
    <t>AVANCE META</t>
  </si>
  <si>
    <t>AVANCE CUALITATIVO</t>
  </si>
  <si>
    <t>Prestación de Servicios Profesionales y Administración de Personal</t>
  </si>
  <si>
    <t xml:space="preserve">a. Modificación de planta de personal, estructura administrativa y gastos de personal. </t>
  </si>
  <si>
    <t xml:space="preserve">Adelantar los procesos de provisión de cargos de carrera administrativa durante toda la vigencia 2026, garantizando la publicación oportuna de vacantes ante la CNSC, el seguimiento a listas de elegibles y el nombramiento efectivo de candidatos seleccionados. </t>
  </si>
  <si>
    <t>Subdirección de Talento Humano.</t>
  </si>
  <si>
    <t>(Número de cargos provistos mediante carrera administrativa acumulado vigencia 2026 / Número total de cargos vacantes gestionados ante la CNSC o con lista de elegibles en la vigencia 2026) × 100</t>
  </si>
  <si>
    <t>Mide el porcentaje de cargos vacantes de carrera administrativa efectivamente provistos mediante procesos de selección por méritos durante la totalidad de la vigencia 2026, respecto al total de cargos con gestión activa ante la CNSC. La meta anual busca garantizar que al menos el 80% de los cargos con lista de elegibles disponible sean provistos en el año, reduciendo la dependencia de mecanismos temporales y controlando el gasto en encargos o provisionalidades evitables. Se estima gestión de hasta 30 cargos en la vigencia.</t>
  </si>
  <si>
    <t>Porcentaje (%)</t>
  </si>
  <si>
    <t>≥ 80% de los cargos con lista de elegibles provistos en la vigencia 2026</t>
  </si>
  <si>
    <t>41,75%</t>
  </si>
  <si>
    <t>Durante la vigencia 2026 se han provisto 43 cargos de carrera administrativa mediante listas de elegibles, de un total de 103 cargos con lista de elegibles vigente, alcanzando un avance del 41,75 %. Este resultado refleja el avance de la entidad en la provisión definitiva de empleos mediante el sistema de mérito, fortaleciendo la carrera administrativa, promoviendo la estabilidad del talento humano y disminuyendo gradualmente la utilización de mecanismos temporales de provisión. La entidad continuará adelantando las actuaciones administrativas necesarias para efectuar los nombramientos pendientes, conforme a la disponibilidad de listas de elegibles expedidas por la Comisión Nacional del Servicio Civil (CNSC), las necesidades del servicio y la programación institucional.</t>
  </si>
  <si>
    <t>Proveer mediante provisionalidad los empleos en vacancia definitiva durante toda la vigencia 2026, verificando el cumplimiento estricto de requisitos de mérito, perfil y experiencia establecidos en la Ley, como medida temporal mientras se adelanta el proceso ante la CNSC. Se privilegiará este mecanismo sobre la contratación externa cuando exista personal interno con el perfil requerido, con seguimiento semestral según Circular 0004 de 2026.</t>
  </si>
  <si>
    <t>(Número de cargos en vacancia definitiva provistos mediante provisionalidad acumulado vigencia 2026 / Número total de cargos en vacancia definitiva identificados en la vigencia 2026) × 100</t>
  </si>
  <si>
    <t>Mide el porcentaje de cargos en vacancia definitiva cubiertos mediante provisionalidad durante la totalidad de la vigencia 2026. El uso adecuado de este mecanismo contribuye a la austeridad reduciendo la necesidad de contratos de prestación de servicios externos. La meta anual es proveer el 100% de los cargos en vacancia definitiva identificados que cuenten con candidatos internos con el perfil requerido (estimado: hasta 5 cargos en el año). Seguimiento semestral con reporte al SIRAG conforme a la Circular Externa 0004 de 2026.</t>
  </si>
  <si>
    <t>100% de los cargos en vacancia definitiva con candidato disponible, provistos en la vigencia</t>
  </si>
  <si>
    <t>Durante el primer semestre de 2026 se identificaron 188 vacantes definitivas en la planta de personal de la entidad. No obstante, este universo comprende empleos con diferentes formas de provisión, incluyendo cargos de carrera administrativa sujetos a procesos de selección por mérito adelantados por la Comisión Nacional del Servicio Civil (CNSC), empleos de libre nombramiento y remoción, así como otros cargos cuya provisión obedece al régimen legal aplicable. En este contexto, únicamente cinco cargos reunían las condiciones jurídicas, administrativas y funcionales para ser provistos mediante nombramiento en provisionalidad durante la vigencia. En consecuencia, la medición del indicador se realiza sobre este universo específico, conforme a su finalidad y metodología.
Los cinco cargos identificados fueron provistos en su totalidad mediante nombramiento provisional, garantizando la continuidad en la prestación del servicio y la atención oportuna de las necesidades institucionales. Dentro de estos nombramientos se incluyen aquellos realizados en cumplimiento de órdenes judiciales y los efectuados por necesidades del servicio, de conformidad con la normatividad vigente.</t>
  </si>
  <si>
    <t>b. Contratación de personal para la prestación de servicios profesionales y de apoyo a la gestión.</t>
  </si>
  <si>
    <t>Realizar el seguimiento y control periódico a la variación del valor presupuestal comprometido para Prestaciones de Servicios persona natural en el periodo actual frente a la vigencia anterior, con el fin de garantizar que el incremento no supere el 35%, en cumplimiento de las políticas de austeridad del gasto de la entidad.</t>
  </si>
  <si>
    <t>Subdirección de Gestión Contractual.</t>
  </si>
  <si>
    <t>((Sumatoria del presupuesto ejecutado en contratos con personas naturales 2026-1 – Sumatoria del presupuesto ejecutado en contratos con personas naturales 2025-1) / Sumatoria del presupuesto ejecutado en contratos con personas naturales 2025-1) * 100.</t>
  </si>
  <si>
    <t>Identificar la variación porcentual entre la sumatoria del valor presupuestal del periodo actual respecto mismo de la vigencia anterior. No superior al 35%</t>
  </si>
  <si>
    <t>Porcentaje</t>
  </si>
  <si>
    <t>Durante el primer semestre de 2026, el valor total de los contratos suscritos con personas naturales presentó un incremento del 12,03 %, al pasar de $102.647.766,69 en 2025 a $115.000.921,94 en 2026.</t>
  </si>
  <si>
    <t>Realizar el seguimiento y control periódico a la variación del valor presupuestal comprometido para prestaciones de servicios persona jurídica en el periodo actual frente a la vigencia anterior, con el fin de garantizar que el incremento no supere el 35%, en cumplimiento de las políticas de austeridad del gasto de la entidad.</t>
  </si>
  <si>
    <t>((Sumatoria del presupuesto ejecutado en contratos de prestación de servicios con personas jurídicas 2026 -1 – Sumatoria del presupuesto ejecutado en contratos de prestación de servicios con personas jurídicas 2025-1) / Sumatoria del presupuesto ejecutado en contratos de prestación de servicios con personas jurídicas 2025-1) * 100.</t>
  </si>
  <si>
    <t>Durante el primer semestre de 2026, el valor total de los contratos suscritos con personas jurídicas presentó una disminución del 74,87 %, al pasar de $802.340.018,58 en 2025 a $201.619.395,05 en 2026.</t>
  </si>
  <si>
    <t>Expedir circular mediante la cual se establecen lineamientos dirigidos a los responsables de los proyectos, con el propósito de garantizar el uso eficiente, racional y transparente de los recursos públicos, especialmente en lo relacionado con la contratación de estudios integrales, promoviendo criterios de austeridad del gasto en el marco del proceso de compras y contratación de la entidad.</t>
  </si>
  <si>
    <t>(1 circular por expedir / 1 circular expedida) × 100</t>
  </si>
  <si>
    <t>Expedición de circular mediante la cual se establecen lineamientos dirigidos a los responsables de los proyectos, con el propósito de garantizar el uso eficiente, racional y transparente de los recursos públicos, especialmente en lo relacionado con la contratación de estudios integrales, promoviendo criterios de austeridad del gasto en el marco del proceso de compras y contratación de la entidad.</t>
  </si>
  <si>
    <t>Número</t>
  </si>
  <si>
    <t>Durante el primer semestre de 2026 se expidió Circular 021 de 2024 de fecha 26 de junio de 2026 con asunto Lineamientos para la contratación de estudios integrales, en el marco de los principios de austeridad del gasto, eficiencia y uso racional de los recursos públicos.</t>
  </si>
  <si>
    <t>Realizar la socialización de la Circular de austeridad del gasto a través de los canales de comunicación interna institucional, con el fin de garantizar su conocimiento, apropiación y cumplimiento por parte de los servidores responsables.</t>
  </si>
  <si>
    <t>(Número de socializaciones realizadas / Número de socializaciones programadas) × 100</t>
  </si>
  <si>
    <t>Adelantar tres (3) acciones de socialización y sensibilización de la Circular de austeridad del gasto, utilizando los canales de comunicación interna de la Entidad para funcionarios y contratistas de la entidad, con el propósito de garantizar su difusión, fortalecer la apropiación de los lineamientos establecidos y promover el uso eficiente de los recursos públicos.</t>
  </si>
  <si>
    <t>33.33%</t>
  </si>
  <si>
    <t>Durante el primer semestre de 2026 se realizó socialización de la circular expedida por medio de los canales de comunicación de la Entidad el pasado 30 de junio de 2026.</t>
  </si>
  <si>
    <t>c. Horas extras y vacaciones.</t>
  </si>
  <si>
    <t>Implementar y mantener durante toda la vigencia 2026 un sistema de seguimiento y control de los períodos de vacaciones acumulados, notificando trimestralmente a jefes de área y servidores sobre saldos pendientes, promoviendo la programación efectiva del disfrute vacacional y previniendo el pasivo laboral. Se realizarán cortes de seguimiento al 30 de junio y 31 de diciembre de 2026 para reporte.</t>
  </si>
  <si>
    <t>((Número de funcionarios con más de 2 períodos de vacaciones acumulados al 31 de diciembre de 2026) / Número total de funcionarios de planta al cierre de la vigencia 2026) × 100</t>
  </si>
  <si>
    <t>Medir el porcentaje de funcionarios de planta que al cierre de la vigencia 2026 presentan más de dos períodos de vacaciones acumulados sin disfrutar, indicador que refleja el riesgo de pasivo laboral y gasto futuro por compensaciones. La meta anual es que este porcentaje no supere el 10% del total de la planta al cierre de diciembre 2026, reduciendo el número de funcionarios con vacaciones acumuladas excesivas respecto al cierre de 2025. El seguimiento es semestral  (corte 30 junio y 31 diciembre 2026) conforme a la Circular 0004 de 2026.</t>
  </si>
  <si>
    <t>Porcentaje (%) de funcionarios con acumulación &gt; 2 períodos al cierre de la vigencia</t>
  </si>
  <si>
    <t>≤ 10% de la planta con más de 2 períodos de vacaciones acumulados al cierre de 2026</t>
  </si>
  <si>
    <t>Durante el primer semestre de 2026, se identificaron 23 funcionarios con más de dos periodos de vacaciones acumulados. Sobre un total de 472 funcionarios de planta, esta cifra representa el 4,87 %, manteniéndose por debajo del 10 %.</t>
  </si>
  <si>
    <t xml:space="preserve">Implementar y mantener durante toda la vigencia 2026 un procedimiento formal y documentado para la autorización, registro y seguimiento de horas extras, exigiendo justificación previa del jefe inmediato y aprobación de la Subdirección de Talento Humano con base en la necesidad real e imprescindible del servicio, conforme al artículo 2.8.4.4.3 del Decreto 1068 de 2015. Se privilegiará la redistribución de cargas de trabajo sobre la autorización de jornadas adicionales remuneradas. </t>
  </si>
  <si>
    <t>((Número total de horas extras reconocidas y pagadas en la vigencia 2026) – (Número total de horas extras reconocidas y pagadas en la vigencia 2025)) / (Número total de horas extras reconocidas y pagadas en la vigencia 2025) × 100</t>
  </si>
  <si>
    <t xml:space="preserve">Medir la variación porcentual entre el número total de horas extras reconocidas en la vigencia 2026 respecto a la vigencia 2025. Una variación negativa indica reducción efectiva del gasto por este concepto en la anualidad. La meta anual es que el total de horas extras de 2026 no supere el nivel de 2025, buscando una reducción de al menos el 15% en el acumulado anual, mediante la aplicación estricta de los criterios de necesidad real e imprescindible establecidos en el artículo 2.8.4.4.3 del Decreto 1068 de 2015. </t>
  </si>
  <si>
    <t>Porcentaje (%) de variación anual vs. vigencia anterior</t>
  </si>
  <si>
    <t>Reducción ≥ 15% del total de horas extras 2026 vs. total horas extras 2025 (variación ≤ -15%)</t>
  </si>
  <si>
    <t>Durante el primer semestre de 2026, se reconocieron y pagaron 9.160 horas extras, frente a 6.530,5 horas en el mismo periodo de 2025, lo que representa un incremento del 40,26 % en las horas extras reconocidas y pagada</t>
  </si>
  <si>
    <t>Diseñar y ejecutar durante la vigencia 2026 el plan anual de socialización y sensibilización de los lineamientos del Manual para la Gestión del Ingreso, Desarrollo y Retiro del Funcionario Público MinTIC, utilizando canales digitales e institucionales para optimizar recursos. Las jornadas incluirán difusión de formatos actualizados y buenas prácticas orientadas a reducir reprocesos y costos administrativos. Se programará mínimo una jornada por semestre con cobertura a servidores de planta y contratistas.</t>
  </si>
  <si>
    <t>(Número de jornadas de socialización del Manual de Gestión del Ingreso, Desarrollo y Retiro efectivamente realizadas en la vigencia 2026 / Número de jornadas programadas en el Plan Anual de Socialización 2026) × 100</t>
  </si>
  <si>
    <t xml:space="preserve">Medir  el cumplimiento del plan anual de socialización del Manual de Gestión del Ingreso, Desarrollo y Retiro del Funcionario Público MinTIC durante la vigencia 2026. La ejecución oportuna de estas jornadas reduce reprocesos, correcciones de nómina y tiempos improductivos derivados del desconocimiento de los procedimientos, contribuyendo directamente a la austeridad del gasto. La meta anual es ejecutar el 100% de las jornadas programadas en la vigencia (mínimo 2 jornadas: una por semestre), con cobertura de al menos el 80% de los servidores de planta. </t>
  </si>
  <si>
    <t>Porcentaje (%) de cumplimiento del Plan Anual de Socializaciones</t>
  </si>
  <si>
    <t>100% del plan ejecutado (mínimo 2 jornadas en el año: 1 por semestre)</t>
  </si>
  <si>
    <t>Durante el primer semestre de 2026, se realizaron dos (2) jornadas de socialización de ingresos frente a las dos (2) jornadas de socialización programadas en el Plan Anual de Capacitación - PIC.</t>
  </si>
  <si>
    <t>Implementar y mantener durante la vigencia 2026 criterios objetivos y documentados para evaluar y controlar las solicitudes de interrupción y aplazamiento de vacaciones, exigiendo justificación basada en necesidades del servicio debidamente acreditadas. Se establecerá un comité de revisión para aprobar únicamente las solicitudes que cumplan los requisitos normativos, con seguimiento semestral y reporte  en los cortes de junio y diciembre de 2026 conforme a la Circular 0004 de 2026.</t>
  </si>
  <si>
    <t>((Número total de interrupciones de vacaciones aprobadas en la vigencia 2026) – (Número total de interrupciones de vacaciones aprobadas en la vigencia 2025)) / (Número total de interrupciones de vacaciones aprobadas en la vigencia 2025) × 100</t>
  </si>
  <si>
    <t xml:space="preserve">Medir la reducción porcentual en el número total de interrupciones de vacaciones aprobadas durante la vigencia 2026 respecto a la vigencia 2025. La reducción de interrupciones disminuye los costos administrativos de reprogramación y el gasto en tiempo laboral adicional. La meta anual es lograr una reducción de al menos el 10% en el total de interrupciones de la vigencia 2026 respecto a 2025, aplicando criterios estrictos de necesidad del servicio en cada solicitud. </t>
  </si>
  <si>
    <t>Reducción ≥ 10% del total de interrupciones 2026 vs. 2025 (variación ≤ -10%)</t>
  </si>
  <si>
    <t>Durante el primer semestre de 2026, se aprobó la interrupción o aplazamiento de 9 periodos de vacaciones, frente a 32 periodos aprobados durante el mismo periodo de 2025, lo que representa una reducción del 71,88 %.</t>
  </si>
  <si>
    <t>Adquisición de bienes y servicios:</t>
  </si>
  <si>
    <t xml:space="preserve">d. Arrendamiento y Mantenimiento de bienes inmuebles, cambio de sede y adquisición de bienes muebles e inmuebles. </t>
  </si>
  <si>
    <t>Garantizar la sostenibilidad de las instalaciones y equipos del Ministerio mediante la ejecución del plan de mantenimiento conforme a la normatividad vigente y en coherencia con las necesidades reales de la Entidad.</t>
  </si>
  <si>
    <t>Subdirección Administrativa.</t>
  </si>
  <si>
    <t>((Valor ejecutado en mantenimiento de bienes muebles e inmuebles 2026-1 – Valor ejecutado en mantenimiento de bienes muebles e inmuebles 2025-1) / Valor ejecutado en mantenimiento de bienes muebles e inmuebles 2025-1) * 100</t>
  </si>
  <si>
    <t>Mantener en un maximo del 10% como variacion presupuestal entre los periodos comparados</t>
  </si>
  <si>
    <t>Procentaje</t>
  </si>
  <si>
    <t>&lt;10%</t>
  </si>
  <si>
    <t>(Número de actividades de mantenimiento ejecutadas programadas en el plan durante la vigencia/ Número de actividades de mantenimiento programado en el plan durante la vigencia.)x100</t>
  </si>
  <si>
    <t>Ejecutar mínimo el 95% de las actividades de mantenimiento programado en el plan durante la vigencia.</t>
  </si>
  <si>
    <t>Para el primer semestre de 2026 se tiene un total programado de 29 actividades de mantenimiento físico, dentro del primer semestre de la vigencia 2026 se ejecuta un total de 15 actividades dando cumplimiento a lo establecido en el plan de mantenimiento de la vigencia.</t>
  </si>
  <si>
    <t>e. Prelación de encuentros virtuales.</t>
  </si>
  <si>
    <t>Promover y/o priorizar la realización de encuentros virtuales para aquellas actividades que impliquen desplazamientos físicos de los funcionarios y/o contratistas.</t>
  </si>
  <si>
    <t>Oficina asesora de prensa.</t>
  </si>
  <si>
    <t>(Número de eventos virtuales realizados 2026-1 / Número total de eventos realizados 2026-1) * 100.</t>
  </si>
  <si>
    <t>Medir cantidad de eventos virtuales debe ser por lo menos el 60%, respecto a la totalidad de eventos realizados.</t>
  </si>
  <si>
    <t>Durante el primer semestre de 2026, la Oficina Asesora de Prensa realizó la planeación y seguimiento de los eventos y agendas institucionales desarrolladas en el territorio nacional, promoviendo el uso de herramientas y mecanismos de transmisión virtual como alternativa para reducir desplazamientos físicos y optimizar los recursos públicos. En este periodo se realizaron 50 actividades y eventos institucionales, de los cuales 25 contaron con transmisión virtual a través de las diferentes multiplataformas institucionales del Ministerio TIC.
Las actividades desarrolladas estuvieron relacionadas con divulgación institucional, participación ciudadana, apropiación de las TIC, fortalecimiento de la conectividad y articulación con entidades territoriales y grupos de interés, incluyendo jornadas de capacitación, mesas de trabajo, espacios de socialización de políticas públicas, eventos académicos, entregas de equipos y soluciones de conectividad, ruedas de prensa y actividades de acompañamiento a iniciativas estratégicas del Ministerio. De esta manera, se promovió la utilización de medios digitales para facilitar la participación y difusión de los contenidos institucionales, contribuyendo a las medidas de austeridad y optimización de los recursos públicos.</t>
  </si>
  <si>
    <t>8,9,10,11</t>
  </si>
  <si>
    <t>f. Suministro de tiquetes, reconocimiento de viáticos, delegaciones oficiales al interior y exterior, y autorización previa al trámite de comisiones al exterior del país.</t>
  </si>
  <si>
    <t>Emitir un lineamiento, resolucion o Acto Adminsitrativo que implemente las modificaciones mencionados en el articulo 9 del decreto 0618 de 2026</t>
  </si>
  <si>
    <t>Documento</t>
  </si>
  <si>
    <t>Suministrar los tiquetes aéreos tanto nacionales como internacionales en clase económica o en la tarifa que no supere el costo de esta, salvo los debidamente justificados, y en aquellos casos en los cuales el Ministro (a) y los Viceministros tengan por objeto promover y gestionar el financiamiento de la Nación y su trayecto tenga una duración mayor de ocho (8) horas.</t>
  </si>
  <si>
    <t>(total de tiquetes emitidos en tarifa económica 2026 / total de solicitudes de tiquetes 2026) * 100.</t>
  </si>
  <si>
    <t>Comprar el 100% de los tiquetes aéreos en clase económica o de tarifa similar, salvo las excepciones contempladas en el Decreto 0618 del 2026, de austeridad del gasto.</t>
  </si>
  <si>
    <t xml:space="preserve">Porcentaje </t>
  </si>
  <si>
    <t xml:space="preserve">Para el primer  semestre de la vigencia 2026 se recibieron un total de 738 solicitudesde emisión de tiquetes  de las cuales se tramitaron en su totalidad dando cumplimiento a lo establecido en el Decreto 0199 de 2024, de austeridad del gasto. </t>
  </si>
  <si>
    <t>Garantizar la liquidación de los viáticos y comisiones conforme la resolución 214 de 2021, la Resolución modificatoria 1855 de 2021 y 04260 de 2023 por la cual, se establece el trámite para conferir comisiones de servicio y para atender invitaciones de gobiernos extranjeros o de organismos internacionales.</t>
  </si>
  <si>
    <t>(Total de solicitudes de comisiones aprobadas 2026/ Total de solicitudes de comisiones recibidas 2026) * 100.</t>
  </si>
  <si>
    <t>Gestionar las solicitudes de las comisiones nacionales e internaciones con la estricta aplicación de los lineamientos establecidos en la normatividad vigente.</t>
  </si>
  <si>
    <t>Durante el primer semestre de la vigencia 2026, se tramitaron  846 solicitudes de comisiones de servicios nacionales e internacionales las cuales fueron recibidas y gestionadas de conformidad con los lineamientos y procedimientos establecidos en la Resolución 214 de 2021, su modificatoria Resolución 1855 de 2021 y la Resolución 04260 de 2023, así como con las demás disposiciones vigentes aplicables. Para el trámite de cada solicitud se realizó la revisión y validación de la información requerida para la autorización de las comisiones, verificando el cumplimiento de los requisitos establecidos para su procedencia y la disponibilidad de los recursos necesarios para atender los gastos asociados los cuales se autorizaron mediante acto administrativo.
De igual manera, la liquidación y reconocimiento de los viáticos y demás gastos relacionados con las comisiones se efectuó atendiendo los parámetros establecidos en la normativa vigente y de acuerdo con la duración, destino y condiciones particulares de cada comisión.</t>
  </si>
  <si>
    <t>g. Eventos y Austeridad en eventos y regalos corporativos, suvenir o recuerdos.</t>
  </si>
  <si>
    <t xml:space="preserve">Articular con la caja de compensación familiar durante toda la vigencia 2026 la planificación y ejecución del programa anual de actividades de cohesión social, bienestar y recreación para servidores y sus familias, priorizando aquellas que no generen erogación adicional a la entidad. Se documentarán los acuerdos con la caja de compensación, verificando que todas las actividades sean financiadas con aportes parafiscales. </t>
  </si>
  <si>
    <t>(Número de actividades de cohesión social ejecutadas en articulación con la caja de compensación sin erogación adicional a la vigencia 2026 / Número total de actividades de bienestar laboral programadas en la vigencia 2026) × 100</t>
  </si>
  <si>
    <t xml:space="preserve">Medir el porcentaje de actividades de bienestar y cohesión social de la vigencia 2026 ejecutadas en articulación con la caja de compensación familiar sin generar gasto adicional. Este indicador evidencia el cumplimiento del principio de austeridad en eventos y gastos de bienestar, conforme a los artículos 11 y 18 del Decreto 1068 de 2015 y la Circular 0004 de 2026. La meta anual es que el 100% de las actividades de cohesión social programadas en la vigencia se realicen a través de la caja de compensación o mecanismos sin costo institucional, garantizando cero erogaciones presupuestales adicionales por este concepto. </t>
  </si>
  <si>
    <t>Porcentaje (%) de actividades sin erogación adicional al Presupuesto de la Subdirección en la Vigencia</t>
  </si>
  <si>
    <t>100% de actividades de bienestar laboral ejecutadas sin gasto adicional al Presupuesto de la subdirección e n  la vigencia 2026</t>
  </si>
  <si>
    <t xml:space="preserve">Durante el primer semestre de la vigencia 2026, la entidad ejecutó el 100 % de las actividades de cohesión social y bienestar laboral programadas, mediante la articulación con la Caja de Compensación Familiar, sin generar erogaciones presupuestales adicionales para el Ministerio.
Las actividades desarrolladas fueron las siguientes:
Día Internacional de la Mujer (9 de marzo).
Día del Hombre (20 de marzo).
Día de la Secretaria (28 de abril).
Día de la Madre (4 de mayo).
Día Mundial del Internet – Cumpleaños MinTIC (3 de junio).
Día del Servidor Público (26 de junio).
Día del Padre (30 de junio).
La ejecución de estas actividades permitió fortalecer el bienestar laboral, la integración y el reconocimiento de los servidores públicos, promoviendo un adecuado clima organizacional mediante el aprovechamiento de la oferta institucional de la Caja de Compensación Familiar y otros mecanismos de articulación, optimizando el uso de los recursos públicos.
</t>
  </si>
  <si>
    <t>13,14,15</t>
  </si>
  <si>
    <t>h. Esquemas de seguridad, vigilancia y vehículos oficiales.</t>
  </si>
  <si>
    <t>Gestionar ante la Unidad Nacional de Protección la implementación del esquema de seguridad del Ministro (a) de TIC´s</t>
  </si>
  <si>
    <t>(Total de Actos Administrativos aprobando la implementación de esquema de seguridad 2026 / (Total de estudio de seguridad para Ministro (a)  de TICs 2026) * 100.</t>
  </si>
  <si>
    <t xml:space="preserve">Coordinar con la UNP implementación del 100% del esquema de seguridad según los estudios de seguridad para disponer de la totalidad de los equipos y personal asignado. </t>
  </si>
  <si>
    <t>Durante el primer semestre de 2026 se gestionó ante la Unidad Nacional de Protección la implementación del esquema de seguridad del Ministro de Tecnologías de la Información y las Comunicaciones, mediante la expedición de un (1) acto administrativo que aprueba la implementación del esquema de seguridad, correspondiente a la Resolución DGRP 005316 de 2026, del 3 de junio de 2026, mediante la cual se adoptan las recomendaciones del Comité de Evaluación de Riesgo y Recomendación de Medidas (CERREM) de Servidores y Exservidores Públicos, en el marco del Programa de Prevención y Protección de los derechos a la vida, la libertad, la integridad y la seguridad de personas, grupos y comunidades.</t>
  </si>
  <si>
    <t>Garantizar la gestión eficiente del parque automotor, mediante la identificación, conforme a lo establecido en el Decreto 0618 de 2026, de los vehículos con obsolescencia superior a seis (6) años, con el fin de adelantar su baja y gestionar la disposición final de estos bienes.</t>
  </si>
  <si>
    <t xml:space="preserve">(Número de vehículos dados de baja 2026) / Número de vehículos con obsolescencia mayor a seis (6) años </t>
  </si>
  <si>
    <t xml:space="preserve">Dar disposición final al 20% de los vehículos que cumplan la condición establecida en el Decreto 0199/2024. </t>
  </si>
  <si>
    <t>Durante el primer semestre de 2026 se dio de baja dos (2) vehículos que cumplían con las condiciones para su retiro del inventario, mediante la Resolución No. 00007 del 14 de enero de 2026. Como parte del proceso de disposición final, los vehículos fueron enajenados a título gratuito y entregados a la Alcaldía Municipal de Victoria y a la Alcaldía Municipal de Ubaque. Con estas acciones se avanzó en el cumplimiento de la meta establecida de disponer finalmente del 20 % de los vehículos que presentan obsolescencia superior a seis (6) años, de acuerdo con lo establecido en el Decreto 0199 de 2024.</t>
  </si>
  <si>
    <t>Mantener el efectivo funcionamiento de los medios tecnológicos implementados en el servicio de vigilancia del Edificio Murillo Toro.</t>
  </si>
  <si>
    <t>(Número de cámaras en funcionamiento 2026 / Número total de cámaras instaladas 2025-1) * 100.</t>
  </si>
  <si>
    <t>Garantizar que el 100% de los medios tecnológicos (circuito cerrado de televisión, cámaras y cableado de red) estén funcionando 24 horas 7 días.</t>
  </si>
  <si>
    <t>Durante el primer semestre de 2026 se garantizó el funcionamiento de las 146 cámaras instaladas en el Edificio Murillo Toro, correspondientes al 100 % de los medios tecnológicos considerados en el indicador, manteniendo su operación de manera continua 24 horas al día, 7 días a la semana. En consecuencia, se alcanzó un cumplimiento del 100 % de la meta establecida.</t>
  </si>
  <si>
    <t>i. Ahorro en publicidad estatal.</t>
  </si>
  <si>
    <t>Limitar los gastos de publicidad tanto en medios escritos como otros medios de comunicación asociados a la promoción, difusión y socialización de los programas, proyectos y servicios del MinTIC y Fondo Único de TIC.</t>
  </si>
  <si>
    <t>((Valor ejecutado en publicidad estatal 2026-1 – Valor ejecutado en publicidad estatal 2025-1) / Valor ejecutado en publicidad estatal 2025-1) * 100.</t>
  </si>
  <si>
    <t>Reducir los gastos en Publicidad estatal durante la actual vigencia en un 10%.</t>
  </si>
  <si>
    <t>o%</t>
  </si>
  <si>
    <t>Durante el primer semestre de la vigencia 2026, la Oficina Asesora de Prensa no programó ni ejecutó recursos presupuestales destinados a publicidad estatal. En consecuencia, no se contemplaron acciones asociadas dentro del Plan de Medios para este propósito. La gestión adelantada se desarrolló bajo criterios de austeridad, eficiencia administrativa y racionalización del gasto público, en concordancia con las disposiciones institucionales vigentes y los lineamientos establecidos en el Plan de Austeridad del Gasto.</t>
  </si>
  <si>
    <t xml:space="preserve">j. Papelería y telefonía </t>
  </si>
  <si>
    <t>Realizar campañas que fomenten los medios digitales, el consumo racional del papel y la reutilización de este.</t>
  </si>
  <si>
    <t>Subdirección administrativa.</t>
  </si>
  <si>
    <t>(Estrategias de promoción de cultura ambiental ejecutadas relacionadas con el uso de los medios digitales y el consumo racional de papel / Estrategias de promoción de cultura ambiental programadas relacionadas con el uso de los medios digitales y el consumo racional de papel) *100.</t>
  </si>
  <si>
    <t>Ejecución del 100% de las estrategias de promoción de cultura ambiental relacionadas con el uso de los medios digitales y el consumo racional de papel.</t>
  </si>
  <si>
    <t>Durante el primer semestre, se ejecutaron el 100% de las estrategias de promoción de cultura ambiental relacionadas con el uso de los medios digitales y el consumo racional de papel. Estas campañas han promovido el uso de medios digitales en la gestión documental y la reducción del consumo de papel en los procesos administrativos del Ministerio, contribuyendo a la sostenibilidad institucional y al cumplimiento de las políticas ambientales.</t>
  </si>
  <si>
    <t>Limitar la renovación o adquisición de teléfonos celulares y planes de telefonía  móvil, aplicando unicamente las excepciones establecidas en el Decreto 199 de 2024, en el caso que se requieran.</t>
  </si>
  <si>
    <t>((Número de Líneas de telefonía móvil vigencia actual – Número de Líneas de telefonía móvil vigencia anterior) / Número de Líneas de telefonía móvil vigencia anterior)) *100.</t>
  </si>
  <si>
    <t xml:space="preserve">No adquirir nuevas líneas y/o planes de telefónia móvil para la Entidad durante la presente vigencia. </t>
  </si>
  <si>
    <t>Durante el primer semestre de la vigencia 2026 se mantienen las lineas moviles limitando la renovación y adquisición de teléfonos celulares y planes de telefonía  móvil de acuerdo con el Decreto 199 de 2024.</t>
  </si>
  <si>
    <t>k. Suscripción a periódicos, revistas, publicaciones y bases de datos.</t>
  </si>
  <si>
    <t xml:space="preserve">Evaluar la justificación de las solicitudes para viabilizar la contratación excepcional de suscripciones a periódicos, revistas, publicaciones y bases de datos para la Entidad durante la presente vigencia. </t>
  </si>
  <si>
    <t>Número de suscripciones aprobadas con excepción y justificación..</t>
  </si>
  <si>
    <t>No autorizar suscripciones a periódicos, revistas, publicaciones y bases de datos durante la vigencia 2026, excepto las que estén debidamente justificadas y se encuentren directamente relacionadas con el cumplimiento de la misionalidad institucional.</t>
  </si>
  <si>
    <t>Número de Suscripciones</t>
  </si>
  <si>
    <t>Durante el primer semestre de la vigencia 2026, la Oficina Asesora de Prensa no realizó procesos de contratación ni adquisición de suscripciones a periódicos, revistas, publicaciones o bases de datos. Esta actividad no se encontraba contemplada dentro de las necesidades identificadas del Proyecto de Inversión ni de sus actividades derivadas, por lo cual no se generaron compromisos presupuestales asociados a este concepto.</t>
  </si>
  <si>
    <t>l. Condecoraciones.</t>
  </si>
  <si>
    <t>Garantizar durante toda la vigencia 2026 la prohibición de cualquier gasto con cargo al PGN destinado a condecoraciones, reconocimientos, placas, trofeos o distinciones que impliquen erogación presupuestal, conforme al artículo 19 del Decreto 1068 de 2015 y la Circular Externa 0004 de 2026. Los reconocimientos institucionales necesarios se canalizarán exclusivamente mediante certificados digitales, menciones de honor u otros mecanismos sin costo al erario.</t>
  </si>
  <si>
    <t>(Valor total ejecutado en condecoraciones o reconocimientos con erogación presupuestal acumulado en la vigencia 2026 / Presupuesto total de funcionamiento de la entidad en la vigencia 2026) × 100</t>
  </si>
  <si>
    <t xml:space="preserve">Medir  el porcentaje del presupuesto de funcionamiento ejecutado en condecoraciones u otros reconocimientos que impliquen erogación presupuestal durante la totalidad de la vigencia 2026. La meta anual es mantener este indicador en cero (0%) durante toda la vigencia, es decir, no realizar ningún gasto por este concepto en cumplimiento del artículo 19 del Decreto 1068 de 2015 y los lineamientos de la Circular Externa 0004 de 2026 del Ministerio de Hacienda y Crédito Público. </t>
  </si>
  <si>
    <t>Porcentaje (%) del presupuesto de funcionamiento en la vigencia</t>
  </si>
  <si>
    <t>0% — Cero erogaciones presupuestales por condecoraciones en toda la vigencia 2026</t>
  </si>
  <si>
    <t>Con corte al primer semestre de la vigencia 2026, la entidad mantiene un resultado del 0 % en este indicador, toda vez que no se ha realizado ninguna erogación presupuestal destinada a condecoraciones, reconocimientos o conceptos similares.
Los reconocimientos institucionales efectuados durante el período se han desarrollado mediante mecanismos que no implican apropiación ni ejecución de recursos públicos, en cumplimiento de las medidas de austeridad del gasto establecidas en el artículo 19 del Decreto 1068 de 2015 y de los lineamientos impartidos mediante la Circular Externa No. 0004 de 2026 del Ministerio de Hacienda y Crédito Público.</t>
  </si>
  <si>
    <t>m. Racionalización en Contratación de Estudios.</t>
  </si>
  <si>
    <t>Realizar el seguimiento y control a la contratación de estudios internos durante la vigencia, con el fin de racionalizar su uso y garantizar que su participación no supere el 5% del total de contratos suscritos en el periodo, en cumplimiento de las políticas de austeridad del gasto.</t>
  </si>
  <si>
    <t>(Cantidad de nuevos estudios contratados en el periodo / Cantidad total de contratos del periodo) * 100.</t>
  </si>
  <si>
    <t>No superar el 5% en contratos relacionados con estudios internos, respecto al total de contratos en el periodo</t>
  </si>
  <si>
    <t>Durante el primer semestre de 2026 no se presentó la contratación o ejecución de nuevos estudios de carácter interno del MINTIC.</t>
  </si>
  <si>
    <t>Recursos naturales y Sostenibilidad Ambiental</t>
  </si>
  <si>
    <t>o. Sostenibilidad ambiental.</t>
  </si>
  <si>
    <t xml:space="preserve">Asegurar el correcto funcionamiento de los dispositivos ahorradores de agua instalados en las baterías sanitarias de la Entidad. </t>
  </si>
  <si>
    <t>(Total de dispositivos ahorradores de agua en funcionamiento / Total de dispositivos ahorradores instalados en los lavamanos y baterías de baños de la Entidad) * 100.</t>
  </si>
  <si>
    <t>Lograr que el 100% de los dispositivos ahorradores de agua instalados en los lavamanos y las baterías de baño de la Entidad se encuentren en funcionamiento durante el año 2026.</t>
  </si>
  <si>
    <t>Durante el primer semestre de 2026 se realizaron inspecciones para revision de los dispositivos ahorradores, el cual se ha cumplido el 100% durante el semestre. En este periodo, se efectuó el cambio de los sensores de movimiento instalados en la Entidad, debido a la finalización de su vida útil, asegurando así la continuidad en el funcionamiento de los sistemas de ahorro de energía y la eficiencia en el consumo eléctrico del edificio.</t>
  </si>
  <si>
    <t xml:space="preserve">Fomentar una cultura de ahorro de agua y energía en cada área de la Entidad, mediante el diseño e implementación de programas pedagógicos de sensibilización.   </t>
  </si>
  <si>
    <t xml:space="preserve">(Estrategias de los programas ambientales de ahorro de agua y energía ejecutadas /estrategias de los programas ambientales de ahorro de agua y energía programadas) * 100. </t>
  </si>
  <si>
    <t xml:space="preserve">Ejecutar el 100% de las estrategias de promoción de cultura ambiental relacionadas con el ahorro de energía y agua en cada área de la Entidad </t>
  </si>
  <si>
    <t>Durante el primer semestre de la vigencia 2026 se registra un avance del 100% correspondiente a la realización de campañas de ahorro y uso eficiente de agua y energía. Estas acciones se desarrollaron con el propósito de fortalecer la cultura institucional de sostenibilidad y sensibilizar a los servidores sobre la importancia del consumo responsable de los recursos.</t>
  </si>
  <si>
    <t>Consumo Per Capita del agua año anterior – consumo Per Capita del agua año actual / Consumo Per Capita del agua año anterior) *100.</t>
  </si>
  <si>
    <t xml:space="preserve"> Mantener el consumo per cápita (PC) de agua 0,80 m 3 /.hab. Mes</t>
  </si>
  <si>
    <t>Durante el primer semestre de 2026 se ha mantenido el consumo per cápita (PC) de agua 0,80 m 3 /.hab. Mes</t>
  </si>
  <si>
    <t>Consumo Per Capita de energía del año anterior – consumo Per Capita de energía del año actual / Consumo Per Capita de energía del año anterior) *100.</t>
  </si>
  <si>
    <t>Mantener el consumo per cápita (PC) de energía un 56,67 kw/.hab. mes</t>
  </si>
  <si>
    <t>Durante el primer semestre de 2026 se ha mantenido el consumo per cápita (PC) de energía un 56,67 kw/.hab. Mes</t>
  </si>
  <si>
    <t>Mantener en funcionamiento los sistemas de ahorro de energía instalados en el Edificio Murillo Toro mediante seguimiento técnico y operativo.</t>
  </si>
  <si>
    <t>(Total de sensores de movimiento en funcionamiento en el edificio Murillo Toro / Total de sensores de movimiento instalados en el Edificio Murillo Toro) * 100.</t>
  </si>
  <si>
    <t xml:space="preserve">	Garantizar que el 100% de los dispositivos ahorradores instalados en el edificio Murillo Toro se encuentran en funcionamiento durante la vigencia 2026</t>
  </si>
  <si>
    <t>Durante el primer semestre de 2026  se garantizó el 100% de los dispositivos ahorradores instalados en el edificio Murillo Toro se encuentran en funcionamiento durante el semestre de la vigencia 2026, Durante el primer semestre de la vigencia, se registra el cumplimiento del 100% de la meta prevista. En este periodo, se efectuó el cambio de los sensores de movimiento instalados en la Entidad, debido a la finalización de su vida útil, asegurando así la continuidad en el funcionamiento de los sistemas de ahorro de energía y la eficiencia en el consumo eléctrico del edificio</t>
  </si>
  <si>
    <t xml:space="preserve">Promover el uso responsable y el mantenimiento de las herramientas de trabajo, con el fin de maximizar su vida útil mediante campañas informativas y de sensibilización. </t>
  </si>
  <si>
    <t>(Número de campañas informativas sobre el uso de los bienes muebles ejecutadas / Número de campañas informativas programadas sobre el buen uso de los bienes muebles) × 100.</t>
  </si>
  <si>
    <t xml:space="preserve">	Realizar el 100% campañas informativas sobre el buen uso, cuidado y conservación de los bienes muebles institucionales, conforme a lo programado en el periodo establecido, como parte de la estrategia para fomentar una cultura organizacional de responsabilidad y prolongar la vida útil de los activos.</t>
  </si>
  <si>
    <t>Durante el primer semestre de 2026, se realizó envío de cinco campañas de Tips de Inventario y cuidado de bienes del Grupo Interno de Trabajo de Administración de Bienes, por medio de comunicación interna y campañas de sensibilización en el ascensor.</t>
  </si>
  <si>
    <t xml:space="preserve">Gestionar adecuadamente el aprovechamiento y disposición final de los bienes muebles en desuso y/o dados de baja, conforma a la normatividad institucional. </t>
  </si>
  <si>
    <t xml:space="preserve">	(Número de bienes muebles dados de baja gestionados adecuadamente / Número total de bienes muebles dados de baja) *100.</t>
  </si>
  <si>
    <t xml:space="preserve">Asegurar que el 100% que los bienes muebles dados de baja sean gestionados de manera adecuada conforme a las normas institucionales y legales vigentes. </t>
  </si>
  <si>
    <t xml:space="preserve">Durante el primer semestre de la vigencia ( 30 de Junio del 2026), se adelantó el Comité de Administración de Bienes, indicando elementos dados de baja y disposición final. Acta No. 001 2026. A su vez, se adelantó la gestión de baja y destinación final de bienes, correspondiente al Comité de Administración de Bienes llevado a cabo el 18 de Diciembre del 2025, bajo el acta No. 002.  </t>
  </si>
  <si>
    <t xml:space="preserve">Fomentar el uso de vehículos y medio de transporte ambientalmente sostenibles mediante campañas de sensibilización y promoción de la movilidad responsable. </t>
  </si>
  <si>
    <t xml:space="preserve">	(Número de campañas sobre movilidad sostenible ejecutadas/ Número de campañas sobre movilidad sostenible programadas) * 100.</t>
  </si>
  <si>
    <t>Realizar el 100% de campañas de promoción de la movilidad sostenible, incentivando el uso de vehículos no motorizados, eléctricos o de bajas emisiones, así como el transporte público y compartido, con el fin de reducir la huella de carbono institucional.</t>
  </si>
  <si>
    <t>Durante el primer semestre de la vigencia, se realizó con acompañamiento de ERSI fichas de cultura ambiental alusivas a campañas de promoción de la movilidad sostenible, incentivando el uso de vehículos no motorizados, eléctricos o de bajas emisiones, así como el transporte público y compartido, con el fin de reducir la huella de carbono institucional.  Se realizo encuesta y capacitación de movilidad sostenible.</t>
  </si>
  <si>
    <t>Lineamientos, Informe y Seguimiento a los Plan de Auteridad</t>
  </si>
  <si>
    <t>Identificar y generar ahorros medibles y verificables en los gastos operativos asociados a proyectos de inversión.</t>
  </si>
  <si>
    <t>Todas las Areas</t>
  </si>
  <si>
    <t>24, 25, 26, 27, 28</t>
  </si>
  <si>
    <t>p. Seguimiento e Informes.</t>
  </si>
  <si>
    <t>Verificar el cumplimiento de las disposiciones contenidas en el presente decreto y presentar un informe trimestral detallado al Representante legal de la entidad, de conformidad con el artículo 1 del Decreto 984 de 2012.</t>
  </si>
  <si>
    <t>Oficina de Control interno.</t>
  </si>
  <si>
    <t>Cantidad de informes mensuales sobre el seguimiento del Plan de Austeridad del Gasto.</t>
  </si>
  <si>
    <t>Garantizar la presentación de los informes Trimestral de seguimiento al Plan de Austeridad del Gasto por parte de la Oficina de Control Interno.</t>
  </si>
  <si>
    <t>Número de informes</t>
  </si>
  <si>
    <t>La Oficina de Control Interno ha elaborado dos informes de seguimiento a la austeridad del gasto, correspondientes al primer y segundo trimestre de 2026. A través de estos documentos se verifica la evolución financiera de diversos rubros, incluyendo talento humano, gastos operativos, contratación de servicios y personal de apoyo a la gestión. Asimismo, se realiza seguimiento a las acciones adelantadas por la dirección de la Entidad para evaluar el cumplimiento de las metas establecidas en el Plan de Austeridad 2026, durante el primer semestre de 2026.</t>
  </si>
  <si>
    <t>Presentar el informe semestral de austeridad de acuerdo con el procedimiento establecido por el Ministerio de Hacienda y Crédito Público y publicar la información sobre el cumplimiento del Decreto 0618 de 2026 en la página web institucional.</t>
  </si>
  <si>
    <t>Oficina Asesora de Planeacion y Estudios Sectoriales</t>
  </si>
  <si>
    <t>(Informe semestral presentado y publicado / Informe semestral programado) × 100.</t>
  </si>
  <si>
    <t xml:space="preserve">Informe semestral del Plan de Austeridad del Gasto </t>
  </si>
  <si>
    <t>Medir semestralmente el grado de cumplimiento del Plan Interno de Austeridad del Gasto</t>
  </si>
  <si>
    <t>Porcentaje de cumplimiento de las acciones del plan de austeridad del gasto</t>
  </si>
  <si>
    <t>Articulo Decreto 199 de 2024</t>
  </si>
  <si>
    <t>7, 8, 9, 10</t>
  </si>
  <si>
    <t>Comprar el 100% de los tiquetes aéreos en clase económica o de tarifa similar, salvo las excepciones contempladas en el Decreto 0199 del 2024, de austeridad del gasto.</t>
  </si>
  <si>
    <t>11, 18</t>
  </si>
  <si>
    <t>12,13,14</t>
  </si>
  <si>
    <t>Garantizar la gestión eficiente del parque automotor, mediante la identificación, conforme a lo establecido en el Decreto 0199 de 2024, de los vehículos con obsolescencia superior a seis (6) años, con el fin de adelantar su baja y gestionar la disposición final de estos bienes.</t>
  </si>
  <si>
    <t>n. Reducción de Transferencias Corrientes.</t>
  </si>
  <si>
    <t>Realizar reducción de transferencias corrientes.</t>
  </si>
  <si>
    <t>Subdirección Financiera.</t>
  </si>
  <si>
    <t>((Valor de transferencias corrientes 2026-1 – Valor de transferencias corrientes 2025-1) / Valor de transferencias corrientes 2025-1) * 100.</t>
  </si>
  <si>
    <t>Variación máxima del 5% anual de las transferencias corrientes conforme a lo previsto en el artículo 19 de la Ley 2155 de 2021, teniendo en cuenta las excepciones.</t>
  </si>
  <si>
    <t>El valor de las transferencias entre el 2025-1 y el 2026-1, disminuyó en 44,88%, teniendo en cuenta los siguientes valores: 
2025-I: $536.498.638.613,18
2026-I: $295.691.576.560,57
Avanzando en el cumplimiento de la meta.</t>
  </si>
  <si>
    <t>Informe y Seguimiento</t>
  </si>
  <si>
    <t>Cantidad de informes trimestrales sobre el seguimiento del Plan de Austeridad del Gasto.</t>
  </si>
  <si>
    <t>Garantizar la presentación de los informes de seguimiento al Plan de Austeridad del Gasto por parte de la Oficina de Control Interno.</t>
  </si>
  <si>
    <t>N. Sostenibilidad ambiental.</t>
  </si>
  <si>
    <t>o. Medidas de eficiencia y austeridad en los gastos operativos asociados a la inversión.</t>
  </si>
  <si>
    <t>Directrices de ahorro de los gastos operativos asociados a proyectos de inversión.</t>
  </si>
  <si>
    <t>Emitir Directrices de ahorros de los gastos operatiVos asociados a proyectos de inversión, limitando los componentes operativos a los estrictamente indispensables y aplicando análisis técnico a nuevas contrataciones o renovaciones.</t>
  </si>
  <si>
    <t>Durante el primer semestre de 2026 no se emitieron las directrices, toda vez que el Decreto 0618 de 2026 fue expedido al finalizar dicho periodo. La acción se desarrollará durante el segundo semestre de 2026, mediante la formulación y emisión de las directrices para generar ahorros medibles y verificables en los gastos operativos asociados a proyectos de inversión, de conformidad con el artículo 23 del Decreto 0618 de 2026.</t>
  </si>
  <si>
    <t>Durante el primer semestre de 2026 se elaboró y presentó el Informe Semestral de Austeridad del Gasto, correspondiente al periodo de seguimiento, conforme al procedimiento establecido. Asimismo, se gestionó su publicación en la página web institucional, en cumplimiento de lo establecido en el Decreto 0618 de 2026.</t>
  </si>
  <si>
    <t>(Cantidad de Acciones cumplidas / Cantidad de acciones establecidas en el plan) x 100</t>
  </si>
  <si>
    <t>Establecer a través de una resolución/Acto Administrativo o lineamiento modificatorio correspondiente los topes de reconocimiento de viáticos de acuerdo con el artículo 9 del decreto 0618 de 2026</t>
  </si>
  <si>
    <t>Cantidad de resoluciones/Acto Administrativo o lineamiento modificatorio correspondiente a los topes de reconocimiento de viáticos.</t>
  </si>
  <si>
    <t>SEGUIMIENTO PRIMER SEMESTRE 2026</t>
  </si>
  <si>
    <t>PLAN DE AUSTERIDAD 2026</t>
  </si>
  <si>
    <t>DECRETO 618 DE 2026</t>
  </si>
  <si>
    <t>Durante el primer semestre de 2026 se expidió Circular 021 de 2026 de fecha 26 de junio de 2026 con asunto Lineamientos para la contratación de estudios integrales, en el marco de los principios de austeridad del gasto, eficiencia y uso racional de los recursos públicos.</t>
  </si>
  <si>
    <t xml:space="preserve">Para el primer  semestre de la vigencia 2026 se recibieron un total de 738 solicitudesde emisión de tiquetes  de las cuales se tramitaron en su totalidad dando cumplimiento a lo establecido en el Decreto 618 de 2026, de austeridad del gasto. </t>
  </si>
  <si>
    <t xml:space="preserve">Dar disposición final al 20% de los vehículos que cumplan la condición establecida en el Decreto 618 de 2026. </t>
  </si>
  <si>
    <t>Durante el primer semestre de 2026 se dio de baja dos (2) vehículos que cumplían con las condiciones para su retiro del inventario, mediante la Resolución No. 00007 del 14 de enero de 2026. Como parte del proceso de disposición final, los vehículos fueron enajenados a título gratuito y entregados a la Alcaldía Municipal de Victoria y a la Alcaldía Municipal de Ubaque. Con estas acciones se avanzó en el cumplimiento de la meta establecida de disponer finalmente del 20 % de los vehículos que presentan obsolescencia superior a seis (6) años, de acuerdo con lo establecido en el Decreto 0618 de 2026..</t>
  </si>
  <si>
    <t>Limitar la renovación o adquisición de teléfonos celulares y planes de telefonía  móvil, aplicando unicamente las excepciones establecidas en el Decreto 0618 de 2026, en el caso que se requieran.</t>
  </si>
  <si>
    <t>Durante el primer semestre de la vigencia 2026 se mantienen las lineas moviles limitando la renovación y adquisición de teléfonos celulares y planes de telefonía  móvil de acuerdo con el Decreto 0618 de 2026.</t>
  </si>
  <si>
    <t>Durante la vigencia 2026 se expidió la Resolución No. 03873 del 22 de septiembre de 2026, mediante la cual se aplicó lo establecido en el decreto 0618 de 2026 y se establece el trámite unificado para conferir comisiones de servicios en el país y en el exterior, atender invitaciones internacionales, reconocer viáticos y gastos de transporte a los servidores públicos y autorizar gastos de desplazamiento a contratistas del Ministerio de Tecnologías de la Información y las Comunicaciones y del Fondo Único TIC. Con la expedición de este acto administrativo se da cumplimiento a la meta prevista de establecer mediante resolución, acto administrativo o lineamiento las disposiciones correspondientes al reconocimiento de viáticos</t>
  </si>
  <si>
    <t>No calculable</t>
  </si>
  <si>
    <t>Durante el primer semestre de 2026 se adelantaron actividades de mantenimiento de los bienes muebles e inmuebles del Ministerio, con una ejecución presupuestal de $783.876.110, orientada a garantizar la sostenibilidad y adecuada conservación de las instalaciones y equipos de la Entidad.
El resultado debe analizarse teniendo en cuenta las condiciones particulares del periodo de referencia, toda vez que durante el primer semestre de 2025 no se registró ejecución presupuestal debido a que el contrato de mantenimiento de dicha vigencia inició en julio de 2025. En consecuencia, la comparación directa entre ambos periodos no permite establecer de manera objetiva una variación porcentual frente a la línea base, al partir de un valor de ejecución igual a cero, es decir, no es posible determinar porcentualmente la variación presupuestal ni establecer matemáticamente el cumplimiento de la meta del máximo 10 % mediante el indicador definido.</t>
  </si>
  <si>
    <t>Durante el primer semestre de 2026 se proveyeron 43 cargos de carrera administrativa mediante listas de elegibles, de un total de 103 cargos con lista de elegibles vigente, alcanzando un avance acumulado del 41,75 %. De acuerdo con la programación establecida para la vigencia, se tenía previsto alcanzar un avance del 40 % durante el primer semestre y un 40 % adicional durante el segundo semestre, para un avance programado del 80 % al cierre de la vigencia. En este sentido, el resultado obtenido al corte del primer semestre (41,75 %) supera en 1,75 puntos porcentuales la meta programada para dicho periodo, evidenciando el cumplimiento de la meta semestral.</t>
  </si>
  <si>
    <t>ESTADO</t>
  </si>
  <si>
    <t>CUMPLE</t>
  </si>
  <si>
    <t>NO CUMPLE</t>
  </si>
  <si>
    <t>Durante el primer semestre de 2026, de las treinta y cuatro (34) acciones establecidas en el Plan de Austeridad del Gasto, treinta (30) alcanzaron la meta definida para el periodo, mientras que siete (4) presentaron un resultado inferior a la meta establecidaEn consecuencia, el porcentaje de cumplimiento de las acciones del Plan de Austeridad del Gasto para el periodo evaluado corresponde al 88 %.
Las acciones que no alcanzaron la meta corresponden principalmente a aspectos relacionados con el comportamiento de las horas extras, la ejecución de actividades de mantenimiento, la realización de encuentros virtuales y la emisión de directrices de ahorro asociadas a los gastos operativos de proyectos de inversión. Estas últimas se encuentran previstas para ser desarrolladas durante el segundo semestre de 2026.</t>
  </si>
  <si>
    <t>Durante el primer semestre de 2026, el valor total de los contratos suscritos con personas naturales presentó un incremento del 12,03 %, al pasar de $102.647.766,69 en 2025 a $115.000.921,94 en 2026. Este comportamiento se encuentra asociado, entre otros factores, a la actualización de la tabla de honorarios adoptada mediante la Resolución 5736 de 2026, aplicable a los contratos de prestación de servicios correspondientes a la vigencia 2026. En el marco de dicha actualización, se estableció un incremento del 5 % en los honorarios, considerando los supuestos macroeconómicos utilizados para la determinación de los valores contractuales y tomando como referencia el IPC acumulado de 2025, correspondiente al 5,30 %. En consecuencia, el incremento observado en el valor total de los contratos durante el primer semestre refleja tanto la actualización de los honorarios como las variaciones propias de la contratación de personas naturales entre las dos vigencias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</si>
</sst>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20" x14ac:knownFonts="1">
    <font>
      <sz val="12"/>
      <color theme="1"/>
      <name val="Calibri"/>
      <family val="2"/>
      <scheme val="minor"/>
    </font>
    <font>
      <sz val="11"/>
      <color theme="1"/>
      <name val="Calibri"/>
      <family val="2"/>
      <scheme val="minor"/>
    </font>
    <font>
      <sz val="8"/>
      <name val="Calibri"/>
      <family val="2"/>
      <scheme val="minor"/>
    </font>
    <font>
      <sz val="12"/>
      <color theme="1"/>
      <name val="Calibri"/>
      <family val="2"/>
      <scheme val="minor"/>
    </font>
    <font>
      <b/>
      <sz val="36"/>
      <color theme="1"/>
      <name val="Arial"/>
      <family val="2"/>
    </font>
    <font>
      <sz val="12"/>
      <color theme="1"/>
      <name val="Arial"/>
      <family val="2"/>
    </font>
    <font>
      <b/>
      <sz val="28"/>
      <color theme="1"/>
      <name val="Arial"/>
      <family val="2"/>
    </font>
    <font>
      <b/>
      <sz val="22"/>
      <color theme="1"/>
      <name val="Arial"/>
      <family val="2"/>
    </font>
    <font>
      <b/>
      <sz val="12"/>
      <color theme="1"/>
      <name val="Arial"/>
      <family val="2"/>
    </font>
    <font>
      <b/>
      <sz val="12"/>
      <color theme="0"/>
      <name val="Arial"/>
      <family val="2"/>
    </font>
    <font>
      <b/>
      <sz val="11"/>
      <color theme="1"/>
      <name val="Arial"/>
      <family val="2"/>
    </font>
    <font>
      <sz val="11"/>
      <color theme="1"/>
      <name val="Arial"/>
      <family val="2"/>
    </font>
    <font>
      <sz val="11"/>
      <color rgb="FF000000"/>
      <name val="Arial"/>
      <family val="2"/>
    </font>
    <font>
      <sz val="11"/>
      <name val="Arial"/>
      <family val="2"/>
    </font>
    <font>
      <b/>
      <sz val="11"/>
      <name val="Arial"/>
      <family val="2"/>
    </font>
    <font>
      <sz val="11"/>
      <color theme="1"/>
      <name val="Arial"/>
    </font>
    <font>
      <sz val="11"/>
      <color rgb="FF000000"/>
      <name val="Arial"/>
    </font>
    <font>
      <b/>
      <sz val="11"/>
      <color theme="0"/>
      <name val="Calibri"/>
      <family val="2"/>
      <scheme val="minor"/>
    </font>
    <font>
      <sz val="11"/>
      <name val="Calibri"/>
      <family val="2"/>
      <scheme val="minor"/>
    </font>
    <font>
      <sz val="11"/>
      <color rgb="FF000000"/>
      <name val="Calibri"/>
      <family val="2"/>
      <scheme val="minor"/>
    </font>
  </fonts>
  <fills count="6">
    <fill>
      <patternFill patternType="none"/>
    </fill>
    <fill>
      <patternFill patternType="gray125"/>
    </fill>
    <fill>
      <patternFill patternType="solid">
        <fgColor theme="0"/>
        <bgColor indexed="64"/>
      </patternFill>
    </fill>
    <fill>
      <patternFill patternType="solid">
        <fgColor rgb="FF0E1490"/>
        <bgColor indexed="64"/>
      </patternFill>
    </fill>
    <fill>
      <patternFill patternType="solid">
        <fgColor rgb="FF245989"/>
        <bgColor indexed="64"/>
      </patternFill>
    </fill>
    <fill>
      <patternFill patternType="solid">
        <fgColor rgb="FFFFFF0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thin">
        <color rgb="FF000000"/>
      </left>
      <right style="thin">
        <color rgb="FF000000"/>
      </right>
      <top style="thin">
        <color rgb="FF000000"/>
      </top>
      <bottom/>
      <diagonal/>
    </border>
    <border>
      <left style="thin">
        <color indexed="64"/>
      </left>
      <right/>
      <top/>
      <bottom style="thin">
        <color indexed="64"/>
      </bottom>
      <diagonal/>
    </border>
    <border>
      <left style="thin">
        <color indexed="64"/>
      </left>
      <right style="thin">
        <color indexed="64"/>
      </right>
      <top/>
      <bottom style="thin">
        <color rgb="FF000000"/>
      </bottom>
      <diagonal/>
    </border>
    <border>
      <left style="thin">
        <color indexed="64"/>
      </left>
      <right style="thin">
        <color indexed="64"/>
      </right>
      <top style="thin">
        <color indexed="64"/>
      </top>
      <bottom style="thin">
        <color rgb="FF000000"/>
      </bottom>
      <diagonal/>
    </border>
    <border>
      <left/>
      <right/>
      <top/>
      <bottom style="thin">
        <color indexed="64"/>
      </bottom>
      <diagonal/>
    </border>
    <border>
      <left/>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diagonal/>
    </border>
    <border>
      <left style="thin">
        <color rgb="FF000000"/>
      </left>
      <right/>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indexed="64"/>
      </left>
      <right style="thin">
        <color rgb="FF000000"/>
      </right>
      <top style="thin">
        <color rgb="FF000000"/>
      </top>
      <bottom/>
      <diagonal/>
    </border>
    <border>
      <left style="thin">
        <color rgb="FF000000"/>
      </left>
      <right style="thin">
        <color rgb="FF000000"/>
      </right>
      <top style="thin">
        <color indexed="64"/>
      </top>
      <bottom/>
      <diagonal/>
    </border>
    <border>
      <left style="thin">
        <color rgb="FF000000"/>
      </left>
      <right style="thin">
        <color rgb="FF000000"/>
      </right>
      <top/>
      <bottom style="thin">
        <color rgb="FF000000"/>
      </bottom>
      <diagonal/>
    </border>
    <border>
      <left/>
      <right/>
      <top style="thin">
        <color indexed="64"/>
      </top>
      <bottom/>
      <diagonal/>
    </border>
    <border>
      <left style="thin">
        <color rgb="FF000000"/>
      </left>
      <right style="thin">
        <color rgb="FF000000"/>
      </right>
      <top/>
      <bottom/>
      <diagonal/>
    </border>
    <border>
      <left/>
      <right style="thin">
        <color rgb="FF000000"/>
      </right>
      <top style="thin">
        <color rgb="FF000000"/>
      </top>
      <bottom/>
      <diagonal/>
    </border>
    <border>
      <left style="thin">
        <color indexed="64"/>
      </left>
      <right/>
      <top/>
      <bottom/>
      <diagonal/>
    </border>
    <border>
      <left style="thin">
        <color indexed="64"/>
      </left>
      <right/>
      <top style="thin">
        <color rgb="FF000000"/>
      </top>
      <bottom/>
      <diagonal/>
    </border>
  </borders>
  <cellStyleXfs count="3">
    <xf numFmtId="0" fontId="0" fillId="0" borderId="0"/>
    <xf numFmtId="9" fontId="3" fillId="0" borderId="0" applyFont="0" applyFill="0" applyBorder="0" applyAlignment="0" applyProtection="0"/>
    <xf numFmtId="43" fontId="3" fillId="0" borderId="0" applyFont="0" applyFill="0" applyBorder="0" applyAlignment="0" applyProtection="0"/>
  </cellStyleXfs>
  <cellXfs count="247">
    <xf numFmtId="0" fontId="0" fillId="0" borderId="0" xfId="0"/>
    <xf numFmtId="0" fontId="5" fillId="0" borderId="0" xfId="0" applyFont="1" applyAlignment="1">
      <alignment horizontal="center" vertical="center"/>
    </xf>
    <xf numFmtId="0" fontId="5" fillId="2" borderId="0" xfId="0" applyFont="1" applyFill="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left" vertical="center"/>
    </xf>
    <xf numFmtId="0" fontId="8" fillId="2" borderId="0" xfId="0" applyFont="1" applyFill="1" applyAlignment="1">
      <alignment horizontal="left" vertical="center"/>
    </xf>
    <xf numFmtId="0" fontId="5" fillId="2" borderId="0" xfId="0" applyFont="1" applyFill="1" applyAlignment="1">
      <alignment horizontal="left" vertical="center"/>
    </xf>
    <xf numFmtId="0" fontId="10" fillId="0" borderId="0" xfId="0" applyFont="1" applyAlignment="1">
      <alignment horizontal="left" vertical="center" wrapText="1"/>
    </xf>
    <xf numFmtId="0" fontId="8" fillId="0" borderId="0" xfId="0" applyFont="1" applyAlignment="1">
      <alignment horizontal="left" vertical="center"/>
    </xf>
    <xf numFmtId="0" fontId="10" fillId="0" borderId="1" xfId="0" applyFont="1" applyBorder="1" applyAlignment="1">
      <alignment horizontal="left" vertical="center" wrapText="1"/>
    </xf>
    <xf numFmtId="0" fontId="11" fillId="0" borderId="1" xfId="0" applyFont="1" applyBorder="1" applyAlignment="1">
      <alignment horizontal="left" vertical="center" wrapText="1"/>
    </xf>
    <xf numFmtId="0" fontId="11" fillId="0" borderId="0" xfId="0" applyFont="1" applyAlignment="1">
      <alignment horizontal="left" vertical="center"/>
    </xf>
    <xf numFmtId="0" fontId="11" fillId="0" borderId="7" xfId="0" applyFont="1" applyBorder="1" applyAlignment="1">
      <alignment horizontal="left" vertical="center"/>
    </xf>
    <xf numFmtId="0" fontId="8" fillId="0" borderId="1" xfId="0" applyFont="1" applyBorder="1" applyAlignment="1">
      <alignment horizontal="left" vertical="center"/>
    </xf>
    <xf numFmtId="0" fontId="13" fillId="0" borderId="1" xfId="0" applyFont="1" applyBorder="1" applyAlignment="1">
      <alignment horizontal="left" vertical="center" wrapText="1"/>
    </xf>
    <xf numFmtId="0" fontId="11" fillId="0" borderId="0" xfId="0" applyFont="1" applyAlignment="1">
      <alignment vertical="center"/>
    </xf>
    <xf numFmtId="0" fontId="10" fillId="0" borderId="2" xfId="0" applyFont="1" applyBorder="1" applyAlignment="1">
      <alignment horizontal="left" vertical="center" wrapText="1"/>
    </xf>
    <xf numFmtId="0" fontId="9" fillId="4" borderId="1" xfId="0" applyFont="1" applyFill="1" applyBorder="1" applyAlignment="1">
      <alignment horizontal="center" vertical="center"/>
    </xf>
    <xf numFmtId="0" fontId="13" fillId="0" borderId="0" xfId="0" applyFont="1" applyAlignment="1">
      <alignment horizontal="left" vertical="center"/>
    </xf>
    <xf numFmtId="0" fontId="13" fillId="0" borderId="7" xfId="0" applyFont="1" applyBorder="1" applyAlignment="1">
      <alignment horizontal="left" vertical="center"/>
    </xf>
    <xf numFmtId="0" fontId="14" fillId="0" borderId="1" xfId="0" applyFont="1" applyBorder="1" applyAlignment="1">
      <alignment horizontal="left" vertical="center" wrapText="1"/>
    </xf>
    <xf numFmtId="0" fontId="14" fillId="0" borderId="2" xfId="0" applyFont="1" applyBorder="1" applyAlignment="1">
      <alignment horizontal="left" vertical="center" wrapText="1"/>
    </xf>
    <xf numFmtId="9" fontId="13" fillId="0" borderId="1" xfId="1" applyFont="1" applyFill="1" applyBorder="1" applyAlignment="1">
      <alignment horizontal="center" vertical="center" wrapText="1"/>
    </xf>
    <xf numFmtId="0" fontId="10" fillId="0" borderId="2" xfId="0" applyFont="1" applyBorder="1" applyAlignment="1">
      <alignment horizontal="left" vertical="center"/>
    </xf>
    <xf numFmtId="9" fontId="5" fillId="0" borderId="0" xfId="0" applyNumberFormat="1" applyFont="1" applyAlignment="1">
      <alignment horizontal="center" vertical="center"/>
    </xf>
    <xf numFmtId="9" fontId="13" fillId="0" borderId="1" xfId="1" applyFont="1" applyFill="1" applyBorder="1" applyAlignment="1">
      <alignment horizontal="center" vertical="center"/>
    </xf>
    <xf numFmtId="0" fontId="13" fillId="0" borderId="10" xfId="0" applyFont="1" applyBorder="1" applyAlignment="1">
      <alignment horizontal="left" vertical="center" wrapText="1"/>
    </xf>
    <xf numFmtId="9" fontId="13" fillId="0" borderId="10" xfId="0" applyNumberFormat="1" applyFont="1" applyBorder="1" applyAlignment="1">
      <alignment horizontal="center" vertical="center"/>
    </xf>
    <xf numFmtId="9" fontId="11" fillId="0" borderId="10" xfId="0" applyNumberFormat="1" applyFont="1" applyBorder="1" applyAlignment="1">
      <alignment horizontal="center" vertical="center"/>
    </xf>
    <xf numFmtId="0" fontId="11" fillId="0" borderId="10" xfId="0" applyFont="1" applyBorder="1" applyAlignment="1">
      <alignment vertical="center" wrapText="1"/>
    </xf>
    <xf numFmtId="0" fontId="11" fillId="0" borderId="0" xfId="0" applyFont="1" applyAlignment="1">
      <alignment vertical="center" wrapText="1"/>
    </xf>
    <xf numFmtId="0" fontId="13" fillId="0" borderId="1" xfId="0" applyFont="1" applyBorder="1" applyAlignment="1">
      <alignment horizontal="center" vertical="center" wrapText="1"/>
    </xf>
    <xf numFmtId="9" fontId="13" fillId="0" borderId="1" xfId="0" applyNumberFormat="1" applyFont="1" applyBorder="1" applyAlignment="1">
      <alignment horizontal="center" vertical="center"/>
    </xf>
    <xf numFmtId="9" fontId="11" fillId="0" borderId="1" xfId="0" applyNumberFormat="1" applyFont="1" applyBorder="1" applyAlignment="1">
      <alignment horizontal="center" vertical="center"/>
    </xf>
    <xf numFmtId="9" fontId="5" fillId="0" borderId="1" xfId="0" applyNumberFormat="1" applyFont="1" applyBorder="1" applyAlignment="1">
      <alignment horizontal="center" vertical="center"/>
    </xf>
    <xf numFmtId="0" fontId="13" fillId="0" borderId="1" xfId="0" applyFont="1" applyBorder="1" applyAlignment="1">
      <alignment horizontal="center" vertical="center"/>
    </xf>
    <xf numFmtId="9" fontId="13" fillId="0" borderId="1" xfId="0" applyNumberFormat="1" applyFont="1" applyBorder="1" applyAlignment="1">
      <alignment horizontal="center" vertical="center" wrapText="1"/>
    </xf>
    <xf numFmtId="9" fontId="13" fillId="0" borderId="2" xfId="0" applyNumberFormat="1" applyFont="1" applyBorder="1" applyAlignment="1">
      <alignment horizontal="center" vertical="center" wrapText="1"/>
    </xf>
    <xf numFmtId="0" fontId="11" fillId="0" borderId="1" xfId="0" applyFont="1" applyBorder="1" applyAlignment="1">
      <alignment horizontal="center" vertical="center" wrapText="1"/>
    </xf>
    <xf numFmtId="9" fontId="11" fillId="0" borderId="1" xfId="0" applyNumberFormat="1" applyFont="1" applyBorder="1" applyAlignment="1">
      <alignment horizontal="center" vertical="center" wrapText="1"/>
    </xf>
    <xf numFmtId="0" fontId="12" fillId="0" borderId="10" xfId="0" applyFont="1" applyBorder="1" applyAlignment="1">
      <alignment horizontal="center" vertical="center" wrapText="1"/>
    </xf>
    <xf numFmtId="0" fontId="13" fillId="0" borderId="10" xfId="0" applyFont="1" applyBorder="1" applyAlignment="1">
      <alignment horizontal="left" vertical="top" wrapText="1"/>
    </xf>
    <xf numFmtId="9" fontId="11" fillId="0" borderId="10" xfId="0" applyNumberFormat="1" applyFont="1" applyBorder="1" applyAlignment="1">
      <alignment horizontal="center" vertical="center" wrapText="1"/>
    </xf>
    <xf numFmtId="0" fontId="11" fillId="0" borderId="10" xfId="0" applyFont="1" applyBorder="1" applyAlignment="1">
      <alignment horizontal="left" vertical="center" wrapText="1"/>
    </xf>
    <xf numFmtId="0" fontId="12" fillId="0" borderId="10" xfId="0" applyFont="1" applyBorder="1" applyAlignment="1">
      <alignment horizontal="center" vertical="center"/>
    </xf>
    <xf numFmtId="10" fontId="13" fillId="0" borderId="10" xfId="0" applyNumberFormat="1" applyFont="1" applyBorder="1" applyAlignment="1">
      <alignment vertical="center"/>
    </xf>
    <xf numFmtId="0" fontId="13" fillId="0" borderId="10" xfId="0" applyFont="1" applyBorder="1" applyAlignment="1">
      <alignment horizontal="center" vertical="center"/>
    </xf>
    <xf numFmtId="9" fontId="13" fillId="0" borderId="10" xfId="1" applyFont="1" applyFill="1" applyBorder="1" applyAlignment="1">
      <alignment horizontal="center" vertical="center"/>
    </xf>
    <xf numFmtId="10" fontId="13" fillId="0" borderId="10" xfId="1" applyNumberFormat="1" applyFont="1" applyFill="1" applyBorder="1" applyAlignment="1">
      <alignment horizontal="center" vertical="center"/>
    </xf>
    <xf numFmtId="0" fontId="13" fillId="0" borderId="10" xfId="0" applyFont="1" applyBorder="1" applyAlignment="1">
      <alignment vertical="center" wrapText="1"/>
    </xf>
    <xf numFmtId="9" fontId="12" fillId="0" borderId="10" xfId="0" applyNumberFormat="1" applyFont="1" applyBorder="1" applyAlignment="1">
      <alignment horizontal="center" vertical="center"/>
    </xf>
    <xf numFmtId="9" fontId="11" fillId="0" borderId="10" xfId="0" applyNumberFormat="1" applyFont="1" applyBorder="1" applyAlignment="1">
      <alignment vertical="center"/>
    </xf>
    <xf numFmtId="9" fontId="13" fillId="0" borderId="10" xfId="0" applyNumberFormat="1" applyFont="1" applyBorder="1" applyAlignment="1">
      <alignment horizontal="left" vertical="center"/>
    </xf>
    <xf numFmtId="1" fontId="13" fillId="0" borderId="10" xfId="0" applyNumberFormat="1" applyFont="1" applyBorder="1" applyAlignment="1">
      <alignment horizontal="center" vertical="center" wrapText="1"/>
    </xf>
    <xf numFmtId="0" fontId="12" fillId="0" borderId="10" xfId="0" applyFont="1" applyBorder="1" applyAlignment="1">
      <alignment horizontal="left" vertical="center" wrapText="1"/>
    </xf>
    <xf numFmtId="10" fontId="11" fillId="0" borderId="10" xfId="0" applyNumberFormat="1" applyFont="1" applyBorder="1" applyAlignment="1">
      <alignment horizontal="center" vertical="center"/>
    </xf>
    <xf numFmtId="9" fontId="5" fillId="0" borderId="10" xfId="0" applyNumberFormat="1" applyFont="1" applyBorder="1" applyAlignment="1">
      <alignment horizontal="center" vertical="center"/>
    </xf>
    <xf numFmtId="0" fontId="11" fillId="0" borderId="7" xfId="0" applyFont="1" applyBorder="1" applyAlignment="1">
      <alignment horizontal="left" vertical="center" wrapText="1"/>
    </xf>
    <xf numFmtId="0" fontId="11" fillId="0" borderId="6" xfId="0" applyFont="1" applyBorder="1" applyAlignment="1">
      <alignment horizontal="left" vertical="center" wrapText="1"/>
    </xf>
    <xf numFmtId="0" fontId="11" fillId="0" borderId="22" xfId="0" applyFont="1" applyBorder="1" applyAlignment="1">
      <alignment vertical="center"/>
    </xf>
    <xf numFmtId="0" fontId="13" fillId="0" borderId="4" xfId="0" applyFont="1" applyBorder="1" applyAlignment="1">
      <alignment horizontal="center" vertical="center"/>
    </xf>
    <xf numFmtId="0" fontId="13" fillId="0" borderId="7" xfId="0" applyFont="1" applyBorder="1" applyAlignment="1">
      <alignment wrapText="1"/>
    </xf>
    <xf numFmtId="0" fontId="5" fillId="0" borderId="7" xfId="0" applyFont="1" applyBorder="1" applyAlignment="1">
      <alignment horizontal="left" vertical="center" wrapText="1"/>
    </xf>
    <xf numFmtId="0" fontId="9" fillId="4" borderId="2" xfId="0" applyFont="1" applyFill="1" applyBorder="1" applyAlignment="1">
      <alignment horizontal="center" vertical="center"/>
    </xf>
    <xf numFmtId="0" fontId="13" fillId="2" borderId="10" xfId="0" applyFont="1" applyFill="1" applyBorder="1" applyAlignment="1">
      <alignment horizontal="left" vertical="top" wrapText="1"/>
    </xf>
    <xf numFmtId="10" fontId="12" fillId="0" borderId="10" xfId="1" applyNumberFormat="1" applyFont="1" applyFill="1" applyBorder="1" applyAlignment="1">
      <alignment horizontal="center" vertical="center"/>
    </xf>
    <xf numFmtId="0" fontId="13" fillId="0" borderId="2" xfId="0" applyFont="1" applyBorder="1" applyAlignment="1">
      <alignment horizontal="center" vertical="center" wrapText="1"/>
    </xf>
    <xf numFmtId="0" fontId="13" fillId="0" borderId="8" xfId="0" applyFont="1" applyBorder="1" applyAlignment="1">
      <alignment horizontal="center" vertical="center" wrapText="1"/>
    </xf>
    <xf numFmtId="0" fontId="15" fillId="0" borderId="1" xfId="0" applyFont="1" applyBorder="1" applyAlignment="1">
      <alignment horizontal="center" vertical="center" wrapText="1"/>
    </xf>
    <xf numFmtId="9" fontId="15" fillId="0" borderId="1" xfId="0" applyNumberFormat="1" applyFont="1" applyBorder="1" applyAlignment="1">
      <alignment horizontal="center" vertical="center" wrapText="1"/>
    </xf>
    <xf numFmtId="0" fontId="5" fillId="2" borderId="0" xfId="0" applyFont="1" applyFill="1" applyAlignment="1">
      <alignment horizontal="center" vertical="center" wrapText="1"/>
    </xf>
    <xf numFmtId="9" fontId="13" fillId="0" borderId="12" xfId="1" applyFont="1" applyFill="1" applyBorder="1" applyAlignment="1">
      <alignment horizontal="center" vertical="center" wrapText="1"/>
    </xf>
    <xf numFmtId="0" fontId="13" fillId="0" borderId="12" xfId="0" applyFont="1" applyBorder="1" applyAlignment="1">
      <alignment horizontal="left" vertical="center" wrapText="1"/>
    </xf>
    <xf numFmtId="0" fontId="13" fillId="0" borderId="24" xfId="0" applyFont="1" applyBorder="1" applyAlignment="1">
      <alignment horizontal="center" vertical="center" wrapText="1"/>
    </xf>
    <xf numFmtId="0" fontId="5" fillId="0" borderId="0" xfId="0" applyFont="1" applyAlignment="1">
      <alignment horizontal="center"/>
    </xf>
    <xf numFmtId="0" fontId="5" fillId="2" borderId="0" xfId="0" applyFont="1" applyFill="1" applyAlignment="1">
      <alignment horizontal="justify" vertical="center"/>
    </xf>
    <xf numFmtId="0" fontId="13" fillId="0" borderId="1" xfId="0" applyFont="1" applyBorder="1" applyAlignment="1">
      <alignment horizontal="justify" vertical="center" wrapText="1"/>
    </xf>
    <xf numFmtId="0" fontId="13" fillId="0" borderId="8" xfId="0" applyFont="1" applyBorder="1" applyAlignment="1">
      <alignment horizontal="justify" vertical="center" wrapText="1"/>
    </xf>
    <xf numFmtId="0" fontId="11" fillId="0" borderId="1" xfId="0" applyFont="1" applyBorder="1" applyAlignment="1">
      <alignment horizontal="justify" vertical="center" wrapText="1"/>
    </xf>
    <xf numFmtId="0" fontId="12" fillId="0" borderId="15" xfId="0" applyFont="1" applyBorder="1" applyAlignment="1">
      <alignment horizontal="justify" vertical="center" wrapText="1"/>
    </xf>
    <xf numFmtId="0" fontId="12" fillId="0" borderId="14" xfId="0" applyFont="1" applyBorder="1" applyAlignment="1">
      <alignment horizontal="justify" vertical="center" wrapText="1"/>
    </xf>
    <xf numFmtId="0" fontId="13" fillId="0" borderId="2" xfId="0" applyFont="1" applyBorder="1" applyAlignment="1">
      <alignment horizontal="justify" vertical="center" wrapText="1"/>
    </xf>
    <xf numFmtId="0" fontId="16" fillId="0" borderId="1" xfId="0" applyFont="1" applyBorder="1" applyAlignment="1">
      <alignment horizontal="justify" vertical="center" wrapText="1"/>
    </xf>
    <xf numFmtId="0" fontId="12" fillId="0" borderId="1" xfId="0" applyFont="1" applyBorder="1" applyAlignment="1">
      <alignment horizontal="justify" vertical="center" wrapText="1"/>
    </xf>
    <xf numFmtId="0" fontId="5" fillId="0" borderId="0" xfId="0" applyFont="1" applyAlignment="1">
      <alignment horizontal="justify" vertical="center"/>
    </xf>
    <xf numFmtId="0" fontId="13" fillId="0" borderId="9" xfId="0" applyFont="1" applyBorder="1" applyAlignment="1">
      <alignment horizontal="justify" vertical="center" wrapText="1"/>
    </xf>
    <xf numFmtId="0" fontId="15" fillId="0" borderId="1" xfId="0" applyFont="1" applyBorder="1" applyAlignment="1">
      <alignment horizontal="justify" vertical="center" wrapText="1"/>
    </xf>
    <xf numFmtId="0" fontId="13" fillId="0" borderId="3" xfId="0" applyFont="1" applyBorder="1" applyAlignment="1">
      <alignment horizontal="justify" vertical="center" wrapText="1"/>
    </xf>
    <xf numFmtId="0" fontId="12" fillId="0" borderId="1" xfId="0" applyFont="1" applyBorder="1" applyAlignment="1">
      <alignment horizontal="left" vertical="center" wrapText="1"/>
    </xf>
    <xf numFmtId="0" fontId="11" fillId="0" borderId="1" xfId="0" applyFont="1" applyBorder="1" applyAlignment="1">
      <alignment horizontal="center" vertical="center"/>
    </xf>
    <xf numFmtId="0" fontId="5" fillId="0" borderId="1" xfId="0" applyFont="1" applyBorder="1" applyAlignment="1">
      <alignment horizontal="center" vertical="center"/>
    </xf>
    <xf numFmtId="0" fontId="11" fillId="0" borderId="4" xfId="0" applyFont="1" applyBorder="1" applyAlignment="1">
      <alignment horizontal="justify" vertical="center" wrapText="1"/>
    </xf>
    <xf numFmtId="0" fontId="13" fillId="0" borderId="4" xfId="0" applyFont="1" applyBorder="1" applyAlignment="1">
      <alignment horizontal="justify" vertical="center" wrapText="1"/>
    </xf>
    <xf numFmtId="0" fontId="13" fillId="0" borderId="5" xfId="0" applyFont="1" applyBorder="1" applyAlignment="1">
      <alignment horizontal="justify" vertical="center" wrapText="1"/>
    </xf>
    <xf numFmtId="0" fontId="13" fillId="0" borderId="7" xfId="0" applyFont="1" applyBorder="1" applyAlignment="1">
      <alignment horizontal="justify" vertical="center" wrapText="1"/>
    </xf>
    <xf numFmtId="0" fontId="12" fillId="0" borderId="10" xfId="0" applyFont="1" applyBorder="1" applyAlignment="1">
      <alignment vertical="top" wrapText="1"/>
    </xf>
    <xf numFmtId="0" fontId="12" fillId="0" borderId="1" xfId="0" applyFont="1" applyBorder="1" applyAlignment="1">
      <alignment horizontal="center" vertical="center"/>
    </xf>
    <xf numFmtId="10" fontId="13" fillId="0" borderId="8" xfId="1" applyNumberFormat="1" applyFont="1" applyFill="1" applyBorder="1" applyAlignment="1">
      <alignment horizontal="center" vertical="center"/>
    </xf>
    <xf numFmtId="9" fontId="13" fillId="0" borderId="8" xfId="0" applyNumberFormat="1" applyFont="1" applyBorder="1" applyAlignment="1">
      <alignment horizontal="center" vertical="center"/>
    </xf>
    <xf numFmtId="0" fontId="13" fillId="0" borderId="8" xfId="0" applyFont="1" applyBorder="1" applyAlignment="1">
      <alignment horizontal="center" vertical="center"/>
    </xf>
    <xf numFmtId="10" fontId="13" fillId="0" borderId="1" xfId="1" applyNumberFormat="1" applyFont="1" applyFill="1" applyBorder="1" applyAlignment="1">
      <alignment horizontal="center" vertical="center"/>
    </xf>
    <xf numFmtId="9" fontId="13" fillId="0" borderId="9" xfId="0" applyNumberFormat="1" applyFont="1" applyBorder="1" applyAlignment="1">
      <alignment horizontal="center" vertical="center"/>
    </xf>
    <xf numFmtId="10" fontId="13" fillId="0" borderId="2" xfId="1" applyNumberFormat="1" applyFont="1" applyFill="1" applyBorder="1" applyAlignment="1">
      <alignment horizontal="center" vertical="center" wrapText="1"/>
    </xf>
    <xf numFmtId="9" fontId="11" fillId="0" borderId="1" xfId="1" applyFont="1" applyFill="1" applyBorder="1" applyAlignment="1">
      <alignment horizontal="center" vertical="center" wrapText="1"/>
    </xf>
    <xf numFmtId="9" fontId="12" fillId="0" borderId="25" xfId="0" applyNumberFormat="1" applyFont="1" applyBorder="1" applyAlignment="1">
      <alignment horizontal="center" vertical="center" wrapText="1"/>
    </xf>
    <xf numFmtId="9" fontId="12" fillId="0" borderId="13" xfId="0" applyNumberFormat="1" applyFont="1" applyBorder="1" applyAlignment="1">
      <alignment horizontal="center" vertical="center"/>
    </xf>
    <xf numFmtId="9" fontId="11" fillId="0" borderId="21" xfId="0" applyNumberFormat="1" applyFont="1" applyBorder="1" applyAlignment="1">
      <alignment horizontal="center" vertical="center"/>
    </xf>
    <xf numFmtId="9" fontId="12" fillId="0" borderId="1" xfId="0" applyNumberFormat="1" applyFont="1" applyBorder="1" applyAlignment="1">
      <alignment horizontal="center" vertical="center"/>
    </xf>
    <xf numFmtId="9" fontId="13" fillId="0" borderId="2" xfId="0" applyNumberFormat="1" applyFont="1" applyBorder="1" applyAlignment="1">
      <alignment horizontal="center" vertical="center"/>
    </xf>
    <xf numFmtId="10" fontId="11" fillId="0" borderId="1" xfId="0" applyNumberFormat="1" applyFont="1" applyBorder="1" applyAlignment="1">
      <alignment horizontal="center" vertical="center"/>
    </xf>
    <xf numFmtId="9" fontId="12" fillId="0" borderId="8" xfId="1" applyFont="1" applyFill="1" applyBorder="1" applyAlignment="1">
      <alignment horizontal="center" vertical="center"/>
    </xf>
    <xf numFmtId="164" fontId="13" fillId="0" borderId="11" xfId="1" applyNumberFormat="1" applyFont="1" applyFill="1" applyBorder="1" applyAlignment="1">
      <alignment horizontal="center" vertical="center"/>
    </xf>
    <xf numFmtId="0" fontId="1" fillId="0" borderId="13" xfId="0" applyFont="1" applyBorder="1" applyAlignment="1">
      <alignment vertical="center" wrapText="1"/>
    </xf>
    <xf numFmtId="0" fontId="1" fillId="0" borderId="1" xfId="0" applyFont="1" applyBorder="1" applyAlignment="1">
      <alignment horizontal="left" vertical="top" wrapText="1"/>
    </xf>
    <xf numFmtId="0" fontId="1" fillId="2" borderId="0" xfId="0" applyFont="1" applyFill="1" applyAlignment="1">
      <alignment horizontal="left" vertical="center"/>
    </xf>
    <xf numFmtId="0" fontId="19" fillId="0" borderId="0" xfId="0" applyFont="1" applyAlignment="1">
      <alignment horizontal="left" vertical="center" wrapText="1"/>
    </xf>
    <xf numFmtId="0" fontId="19" fillId="0" borderId="0" xfId="0" applyFont="1" applyAlignment="1">
      <alignment vertical="center" wrapText="1"/>
    </xf>
    <xf numFmtId="0" fontId="18" fillId="0" borderId="26" xfId="0" applyFont="1" applyBorder="1" applyAlignment="1">
      <alignment vertical="center" wrapText="1"/>
    </xf>
    <xf numFmtId="0" fontId="19" fillId="0" borderId="9" xfId="0" applyFont="1" applyBorder="1" applyAlignment="1">
      <alignment horizontal="left" vertical="center" wrapText="1"/>
    </xf>
    <xf numFmtId="0" fontId="18" fillId="0" borderId="9" xfId="0" applyFont="1" applyBorder="1" applyAlignment="1">
      <alignment horizontal="left" vertical="center" wrapText="1"/>
    </xf>
    <xf numFmtId="0" fontId="1" fillId="0" borderId="1" xfId="0" applyFont="1" applyBorder="1" applyAlignment="1">
      <alignment horizontal="left" vertical="center" wrapText="1"/>
    </xf>
    <xf numFmtId="0" fontId="1" fillId="0" borderId="9" xfId="0" applyFont="1" applyBorder="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left" vertical="center"/>
    </xf>
    <xf numFmtId="0" fontId="13" fillId="5" borderId="2" xfId="0" applyFont="1" applyFill="1" applyBorder="1" applyAlignment="1">
      <alignment horizontal="center" vertical="center" wrapText="1"/>
    </xf>
    <xf numFmtId="0" fontId="0" fillId="0" borderId="1" xfId="0" applyBorder="1" applyAlignment="1">
      <alignment horizontal="justify" vertical="top" wrapText="1"/>
    </xf>
    <xf numFmtId="0" fontId="0" fillId="0" borderId="0" xfId="0" applyAlignment="1">
      <alignment horizontal="justify" vertical="top" wrapText="1"/>
    </xf>
    <xf numFmtId="0" fontId="1" fillId="0" borderId="13" xfId="0" applyFont="1" applyBorder="1" applyAlignment="1">
      <alignment horizontal="left" vertical="center" wrapText="1"/>
    </xf>
    <xf numFmtId="0" fontId="18" fillId="0" borderId="16" xfId="0" applyFont="1" applyBorder="1" applyAlignment="1">
      <alignment horizontal="left" vertical="center" wrapText="1"/>
    </xf>
    <xf numFmtId="0" fontId="18" fillId="0" borderId="17" xfId="0" applyFont="1" applyBorder="1" applyAlignment="1">
      <alignment horizontal="left" vertical="center" wrapText="1"/>
    </xf>
    <xf numFmtId="0" fontId="18" fillId="0" borderId="0" xfId="0" applyFont="1" applyAlignment="1">
      <alignment horizontal="left" vertical="center" wrapText="1"/>
    </xf>
    <xf numFmtId="0" fontId="18" fillId="0" borderId="18" xfId="0" applyFont="1" applyBorder="1" applyAlignment="1">
      <alignment horizontal="left" vertical="center" wrapText="1"/>
    </xf>
    <xf numFmtId="0" fontId="18" fillId="0" borderId="23" xfId="0" applyFont="1" applyBorder="1" applyAlignment="1">
      <alignment horizontal="left" vertical="center" wrapText="1"/>
    </xf>
    <xf numFmtId="0" fontId="18" fillId="0" borderId="19" xfId="0" applyFont="1" applyBorder="1" applyAlignment="1">
      <alignment horizontal="left" vertical="center" wrapText="1"/>
    </xf>
    <xf numFmtId="0" fontId="18" fillId="0" borderId="20" xfId="0" applyFont="1" applyBorder="1" applyAlignment="1">
      <alignment horizontal="left" vertical="center" wrapText="1"/>
    </xf>
    <xf numFmtId="0" fontId="17" fillId="4" borderId="1" xfId="0" applyFont="1" applyFill="1" applyBorder="1" applyAlignment="1">
      <alignment horizontal="center" vertical="center"/>
    </xf>
    <xf numFmtId="0" fontId="13" fillId="0" borderId="27"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8" xfId="0" applyFont="1" applyBorder="1" applyAlignment="1">
      <alignment horizontal="center" vertical="center" wrapText="1"/>
    </xf>
    <xf numFmtId="0" fontId="14" fillId="0" borderId="2" xfId="0" applyFont="1" applyBorder="1" applyAlignment="1">
      <alignment horizontal="left" vertical="center" wrapText="1"/>
    </xf>
    <xf numFmtId="0" fontId="14"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0" borderId="1" xfId="0" applyFont="1" applyBorder="1" applyAlignment="1">
      <alignment horizontal="left" vertical="center" wrapText="1"/>
    </xf>
    <xf numFmtId="0" fontId="13" fillId="0" borderId="4" xfId="0" applyFont="1" applyBorder="1" applyAlignment="1">
      <alignment horizontal="justify" vertical="center" wrapText="1"/>
    </xf>
    <xf numFmtId="0" fontId="13" fillId="0" borderId="5" xfId="0" applyFont="1" applyBorder="1" applyAlignment="1">
      <alignment horizontal="justify" vertical="center" wrapText="1"/>
    </xf>
    <xf numFmtId="0" fontId="11" fillId="0" borderId="9" xfId="0" applyFont="1" applyBorder="1" applyAlignment="1">
      <alignment horizontal="left" vertical="center" wrapText="1"/>
    </xf>
    <xf numFmtId="0" fontId="11" fillId="0" borderId="13" xfId="0" applyFont="1" applyBorder="1" applyAlignment="1">
      <alignment horizontal="left" vertical="center" wrapText="1"/>
    </xf>
    <xf numFmtId="0" fontId="13" fillId="0" borderId="9" xfId="0" applyFont="1" applyBorder="1" applyAlignment="1">
      <alignment horizontal="left" vertical="center" wrapText="1"/>
    </xf>
    <xf numFmtId="0" fontId="13" fillId="0" borderId="16" xfId="0" applyFont="1" applyBorder="1" applyAlignment="1">
      <alignment horizontal="left" vertical="center" wrapText="1"/>
    </xf>
    <xf numFmtId="0" fontId="13" fillId="0" borderId="17" xfId="0" applyFont="1" applyBorder="1" applyAlignment="1">
      <alignment horizontal="left" vertical="center" wrapText="1"/>
    </xf>
    <xf numFmtId="0" fontId="13" fillId="0" borderId="0" xfId="0" applyFont="1" applyAlignment="1">
      <alignment horizontal="left" vertical="center" wrapText="1"/>
    </xf>
    <xf numFmtId="0" fontId="13" fillId="0" borderId="18" xfId="0" applyFont="1" applyBorder="1" applyAlignment="1">
      <alignment horizontal="left" vertical="center" wrapText="1"/>
    </xf>
    <xf numFmtId="0" fontId="13" fillId="0" borderId="19" xfId="0" applyFont="1" applyBorder="1" applyAlignment="1">
      <alignment horizontal="left" vertical="center" wrapText="1"/>
    </xf>
    <xf numFmtId="0" fontId="13" fillId="0" borderId="20" xfId="0" applyFont="1" applyBorder="1" applyAlignment="1">
      <alignment horizontal="left" vertical="center" wrapText="1"/>
    </xf>
    <xf numFmtId="0" fontId="11" fillId="0" borderId="13" xfId="0" applyFont="1" applyBorder="1" applyAlignment="1">
      <alignment vertical="center" wrapText="1"/>
    </xf>
    <xf numFmtId="0" fontId="12" fillId="0" borderId="0" xfId="0" applyFont="1" applyAlignment="1">
      <alignment vertical="center" wrapText="1"/>
    </xf>
    <xf numFmtId="0" fontId="13" fillId="0" borderId="26" xfId="0" applyFont="1" applyBorder="1" applyAlignment="1">
      <alignment vertical="center" wrapText="1"/>
    </xf>
    <xf numFmtId="0" fontId="12" fillId="0" borderId="9" xfId="0" applyFont="1" applyBorder="1" applyAlignment="1">
      <alignment horizontal="left" vertical="center" wrapText="1"/>
    </xf>
    <xf numFmtId="0" fontId="11" fillId="0" borderId="1" xfId="0" applyFont="1" applyBorder="1" applyAlignment="1">
      <alignment horizontal="justify" vertical="top" wrapText="1"/>
    </xf>
    <xf numFmtId="0" fontId="11" fillId="0" borderId="0" xfId="0" applyFont="1" applyAlignment="1">
      <alignment horizontal="justify" vertical="top" wrapText="1"/>
    </xf>
    <xf numFmtId="0" fontId="11" fillId="0" borderId="7" xfId="0" applyFont="1" applyBorder="1" applyAlignment="1">
      <alignment horizontal="justify" vertical="center"/>
    </xf>
    <xf numFmtId="0" fontId="11" fillId="0" borderId="1" xfId="0" applyFont="1" applyBorder="1" applyAlignment="1">
      <alignment horizontal="justify" vertical="center"/>
    </xf>
    <xf numFmtId="49" fontId="13" fillId="0" borderId="1" xfId="2" applyNumberFormat="1" applyFont="1" applyBorder="1" applyAlignment="1">
      <alignment horizontal="center" vertical="center"/>
    </xf>
    <xf numFmtId="9" fontId="11" fillId="0" borderId="22" xfId="0" applyNumberFormat="1" applyFont="1" applyBorder="1" applyAlignment="1">
      <alignment horizontal="center" vertical="center"/>
    </xf>
    <xf numFmtId="9" fontId="11" fillId="0" borderId="12" xfId="0" applyNumberFormat="1" applyFont="1" applyBorder="1" applyAlignment="1">
      <alignment horizontal="center" vertical="center" wrapText="1"/>
    </xf>
    <xf numFmtId="0" fontId="11" fillId="0" borderId="4" xfId="0" applyFont="1" applyBorder="1" applyAlignment="1">
      <alignment horizontal="left" vertical="center" wrapText="1"/>
    </xf>
    <xf numFmtId="0" fontId="11" fillId="0" borderId="1" xfId="0" applyFont="1" applyBorder="1" applyAlignment="1">
      <alignment horizontal="left" vertical="center"/>
    </xf>
    <xf numFmtId="9" fontId="13" fillId="0" borderId="7" xfId="1" applyFont="1" applyFill="1" applyBorder="1" applyAlignment="1">
      <alignment horizontal="center" vertical="center"/>
    </xf>
    <xf numFmtId="9" fontId="13" fillId="0" borderId="22" xfId="0" applyNumberFormat="1" applyFont="1" applyBorder="1" applyAlignment="1">
      <alignment horizontal="left" vertical="center"/>
    </xf>
    <xf numFmtId="9" fontId="13" fillId="0" borderId="28" xfId="1" applyFont="1" applyFill="1" applyBorder="1" applyAlignment="1">
      <alignment horizontal="center" vertical="center" wrapText="1"/>
    </xf>
    <xf numFmtId="164" fontId="13" fillId="0" borderId="29" xfId="1" applyNumberFormat="1" applyFont="1" applyFill="1" applyBorder="1" applyAlignment="1">
      <alignment horizontal="center" vertical="center"/>
    </xf>
    <xf numFmtId="10" fontId="13" fillId="5" borderId="1" xfId="1" applyNumberFormat="1" applyFont="1" applyFill="1" applyBorder="1" applyAlignment="1">
      <alignment horizontal="center" vertical="center" wrapText="1"/>
    </xf>
    <xf numFmtId="0" fontId="11" fillId="0" borderId="1" xfId="0" applyFont="1" applyBorder="1" applyAlignment="1">
      <alignment vertical="center" wrapText="1"/>
    </xf>
    <xf numFmtId="9" fontId="13" fillId="0" borderId="1" xfId="0" applyNumberFormat="1" applyFont="1" applyFill="1" applyBorder="1" applyAlignment="1">
      <alignment horizontal="center" vertical="center"/>
    </xf>
    <xf numFmtId="0" fontId="11" fillId="0" borderId="0" xfId="0" applyFont="1" applyFill="1" applyAlignment="1">
      <alignment horizontal="left" vertical="top" wrapText="1"/>
    </xf>
    <xf numFmtId="0" fontId="13" fillId="0" borderId="9" xfId="0" applyFont="1" applyFill="1" applyBorder="1" applyAlignment="1">
      <alignment horizontal="justify" vertical="center" wrapText="1"/>
    </xf>
    <xf numFmtId="9" fontId="11" fillId="0" borderId="1" xfId="1" applyFont="1" applyBorder="1" applyAlignment="1">
      <alignment horizontal="center" vertical="center" wrapText="1"/>
    </xf>
    <xf numFmtId="0" fontId="17" fillId="4" borderId="9" xfId="0" applyFont="1" applyFill="1" applyBorder="1" applyAlignment="1">
      <alignment horizontal="center" vertical="center"/>
    </xf>
    <xf numFmtId="0" fontId="13" fillId="0" borderId="30" xfId="0" applyFont="1" applyBorder="1" applyAlignment="1">
      <alignment horizontal="left" vertical="center" wrapText="1"/>
    </xf>
    <xf numFmtId="0" fontId="13" fillId="0" borderId="9" xfId="0" applyFont="1" applyFill="1" applyBorder="1" applyAlignment="1">
      <alignment horizontal="left" vertical="center" wrapText="1"/>
    </xf>
    <xf numFmtId="0" fontId="11" fillId="0" borderId="9" xfId="0" applyFont="1" applyBorder="1" applyAlignment="1">
      <alignment horizontal="left" vertical="top" wrapText="1"/>
    </xf>
    <xf numFmtId="0" fontId="12" fillId="0" borderId="9" xfId="0" applyFont="1" applyBorder="1" applyAlignment="1">
      <alignment vertical="center" wrapText="1"/>
    </xf>
    <xf numFmtId="0" fontId="9" fillId="4" borderId="4" xfId="0" applyFont="1" applyFill="1" applyBorder="1" applyAlignment="1">
      <alignment horizontal="center" vertical="center"/>
    </xf>
    <xf numFmtId="0" fontId="12" fillId="0" borderId="22" xfId="0" applyFont="1" applyBorder="1" applyAlignment="1">
      <alignment horizontal="center" vertical="center"/>
    </xf>
    <xf numFmtId="10" fontId="13" fillId="0" borderId="22" xfId="0" applyNumberFormat="1" applyFont="1" applyBorder="1" applyAlignment="1">
      <alignment vertical="center"/>
    </xf>
    <xf numFmtId="10" fontId="12" fillId="0" borderId="22" xfId="1" applyNumberFormat="1" applyFont="1" applyFill="1" applyBorder="1" applyAlignment="1">
      <alignment horizontal="center" vertical="center"/>
    </xf>
    <xf numFmtId="0" fontId="13" fillId="0" borderId="22" xfId="0" applyFont="1" applyBorder="1" applyAlignment="1">
      <alignment horizontal="center" vertical="center"/>
    </xf>
    <xf numFmtId="9" fontId="13" fillId="0" borderId="22" xfId="1" applyFont="1" applyFill="1" applyBorder="1" applyAlignment="1">
      <alignment horizontal="center" vertical="center"/>
    </xf>
    <xf numFmtId="10" fontId="13" fillId="0" borderId="22" xfId="1" applyNumberFormat="1" applyFont="1" applyFill="1" applyBorder="1" applyAlignment="1">
      <alignment horizontal="center" vertical="center"/>
    </xf>
    <xf numFmtId="9" fontId="13" fillId="0" borderId="22" xfId="0" applyNumberFormat="1" applyFont="1" applyBorder="1" applyAlignment="1">
      <alignment horizontal="center" vertical="center"/>
    </xf>
    <xf numFmtId="9" fontId="11" fillId="0" borderId="22" xfId="0" applyNumberFormat="1" applyFont="1" applyBorder="1" applyAlignment="1">
      <alignment horizontal="center" vertical="center" wrapText="1"/>
    </xf>
    <xf numFmtId="9" fontId="12" fillId="0" borderId="22" xfId="0" applyNumberFormat="1" applyFont="1" applyBorder="1" applyAlignment="1">
      <alignment horizontal="center" vertical="center"/>
    </xf>
    <xf numFmtId="9" fontId="11" fillId="0" borderId="22" xfId="0" applyNumberFormat="1" applyFont="1" applyBorder="1" applyAlignment="1">
      <alignment vertical="center"/>
    </xf>
    <xf numFmtId="1" fontId="13" fillId="0" borderId="22" xfId="0" applyNumberFormat="1" applyFont="1" applyBorder="1" applyAlignment="1">
      <alignment horizontal="center" vertical="center" wrapText="1"/>
    </xf>
    <xf numFmtId="9" fontId="11" fillId="0" borderId="28" xfId="0" applyNumberFormat="1" applyFont="1" applyBorder="1" applyAlignment="1">
      <alignment horizontal="center" vertical="center"/>
    </xf>
    <xf numFmtId="0" fontId="11" fillId="0" borderId="7" xfId="0" applyFont="1" applyBorder="1" applyAlignment="1">
      <alignment horizontal="center" vertical="center"/>
    </xf>
    <xf numFmtId="0" fontId="1" fillId="2" borderId="0" xfId="0" applyFont="1" applyFill="1" applyAlignment="1">
      <alignment horizontal="center" vertical="center"/>
    </xf>
    <xf numFmtId="0" fontId="13" fillId="0" borderId="1" xfId="0" applyFont="1" applyFill="1" applyBorder="1" applyAlignment="1">
      <alignment horizontal="center" vertical="center" wrapText="1"/>
    </xf>
    <xf numFmtId="0" fontId="11" fillId="0" borderId="1" xfId="0" applyFont="1" applyBorder="1" applyAlignment="1">
      <alignment horizontal="center" vertical="top" wrapText="1"/>
    </xf>
    <xf numFmtId="0" fontId="11" fillId="0" borderId="1" xfId="0" applyFont="1" applyFill="1" applyBorder="1" applyAlignment="1">
      <alignment horizontal="center" vertical="top" wrapText="1"/>
    </xf>
    <xf numFmtId="0" fontId="12" fillId="0" borderId="1" xfId="0" applyFont="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13" fillId="0" borderId="2" xfId="0" applyFont="1" applyBorder="1" applyAlignment="1">
      <alignment horizontal="center" vertical="center" wrapText="1"/>
    </xf>
    <xf numFmtId="0" fontId="13" fillId="0" borderId="8"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8" xfId="0" applyFont="1" applyBorder="1" applyAlignment="1">
      <alignment horizontal="left" vertical="center" wrapText="1"/>
    </xf>
    <xf numFmtId="0" fontId="10" fillId="0" borderId="1" xfId="0" applyFont="1" applyBorder="1" applyAlignment="1">
      <alignment horizontal="left" vertical="center" wrapText="1"/>
    </xf>
    <xf numFmtId="0" fontId="13" fillId="0" borderId="4" xfId="0" applyFont="1" applyBorder="1" applyAlignment="1">
      <alignment horizontal="justify" vertical="center" wrapText="1"/>
    </xf>
    <xf numFmtId="0" fontId="13" fillId="0" borderId="5" xfId="0" applyFont="1" applyBorder="1" applyAlignment="1">
      <alignment horizontal="justify" vertical="center" wrapText="1"/>
    </xf>
    <xf numFmtId="0" fontId="13" fillId="0" borderId="6" xfId="0" applyFont="1" applyBorder="1" applyAlignment="1">
      <alignment horizontal="justify" vertical="center" wrapText="1"/>
    </xf>
    <xf numFmtId="0" fontId="10" fillId="0" borderId="1" xfId="0" applyFont="1" applyBorder="1" applyAlignment="1">
      <alignment horizontal="center" vertical="center" wrapText="1"/>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4" fillId="0" borderId="8" xfId="0" applyFont="1" applyBorder="1" applyAlignment="1">
      <alignment horizontal="left"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8" xfId="0" applyFont="1" applyBorder="1" applyAlignment="1">
      <alignment horizontal="center" vertical="center" wrapText="1"/>
    </xf>
    <xf numFmtId="0" fontId="13" fillId="0" borderId="3" xfId="0" applyFont="1" applyBorder="1" applyAlignment="1">
      <alignment horizontal="center" vertical="center" wrapText="1"/>
    </xf>
    <xf numFmtId="0" fontId="14" fillId="0" borderId="1" xfId="0" applyFont="1" applyBorder="1" applyAlignment="1">
      <alignment horizontal="left" vertical="center" wrapText="1"/>
    </xf>
    <xf numFmtId="0" fontId="11" fillId="0" borderId="2" xfId="0" applyFont="1" applyBorder="1" applyAlignment="1">
      <alignment horizontal="center" vertical="center" wrapText="1"/>
    </xf>
    <xf numFmtId="0" fontId="11" fillId="0" borderId="8" xfId="0" applyFont="1" applyBorder="1" applyAlignment="1">
      <alignment horizontal="center" vertical="center" wrapText="1"/>
    </xf>
    <xf numFmtId="0" fontId="10" fillId="5" borderId="3" xfId="0" applyFont="1" applyFill="1" applyBorder="1" applyAlignment="1">
      <alignment horizontal="center" vertical="center" wrapText="1"/>
    </xf>
    <xf numFmtId="0" fontId="10" fillId="5" borderId="8" xfId="0" applyFont="1" applyFill="1" applyBorder="1" applyAlignment="1">
      <alignment horizontal="center" vertical="center" wrapText="1"/>
    </xf>
    <xf numFmtId="0" fontId="11" fillId="0" borderId="3" xfId="0" applyFont="1" applyBorder="1" applyAlignment="1">
      <alignment horizontal="center" vertical="center" wrapText="1"/>
    </xf>
    <xf numFmtId="0" fontId="4" fillId="2" borderId="0" xfId="0" applyFont="1" applyFill="1" applyAlignment="1">
      <alignment horizontal="left" vertical="center"/>
    </xf>
    <xf numFmtId="0" fontId="6" fillId="2" borderId="0" xfId="0" applyFont="1" applyFill="1" applyAlignment="1">
      <alignment horizontal="left" vertical="center"/>
    </xf>
    <xf numFmtId="0" fontId="7" fillId="2" borderId="0" xfId="0" applyFont="1" applyFill="1" applyAlignment="1">
      <alignment horizontal="left" vertical="center"/>
    </xf>
    <xf numFmtId="0" fontId="9" fillId="3" borderId="1" xfId="0" applyFont="1" applyFill="1" applyBorder="1" applyAlignment="1">
      <alignment horizontal="left" vertical="center" wrapText="1"/>
    </xf>
    <xf numFmtId="0" fontId="9" fillId="3" borderId="1" xfId="0" applyFont="1" applyFill="1" applyBorder="1" applyAlignment="1">
      <alignment horizontal="left" vertical="center"/>
    </xf>
    <xf numFmtId="0" fontId="9" fillId="3"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9" fillId="4" borderId="1" xfId="0" applyFont="1" applyFill="1" applyBorder="1" applyAlignment="1">
      <alignment horizontal="center" vertical="center"/>
    </xf>
    <xf numFmtId="0" fontId="9" fillId="4" borderId="9" xfId="0" applyFont="1" applyFill="1" applyBorder="1" applyAlignment="1">
      <alignment horizontal="center" vertical="center"/>
    </xf>
    <xf numFmtId="0" fontId="9" fillId="4" borderId="7" xfId="0" applyFont="1" applyFill="1" applyBorder="1" applyAlignment="1">
      <alignment horizontal="center" vertical="center"/>
    </xf>
    <xf numFmtId="0" fontId="9" fillId="4" borderId="1" xfId="0" applyFont="1" applyFill="1" applyBorder="1" applyAlignment="1">
      <alignment horizontal="left" vertical="center" wrapText="1"/>
    </xf>
    <xf numFmtId="0" fontId="9" fillId="4" borderId="1" xfId="0" applyFont="1" applyFill="1" applyBorder="1" applyAlignment="1">
      <alignment horizontal="left" vertical="center"/>
    </xf>
    <xf numFmtId="0" fontId="10" fillId="0" borderId="1" xfId="0" applyFont="1" applyBorder="1" applyAlignment="1">
      <alignment horizontal="center" vertical="center"/>
    </xf>
    <xf numFmtId="0" fontId="14" fillId="0" borderId="2" xfId="0" applyFont="1" applyBorder="1" applyAlignment="1">
      <alignment horizontal="center" vertical="center"/>
    </xf>
    <xf numFmtId="0" fontId="14" fillId="0" borderId="8" xfId="0" applyFont="1" applyBorder="1" applyAlignment="1">
      <alignment horizontal="center" vertical="center"/>
    </xf>
    <xf numFmtId="0" fontId="13" fillId="5" borderId="4" xfId="0" applyFont="1" applyFill="1" applyBorder="1" applyAlignment="1">
      <alignment horizontal="justify" vertical="center" wrapText="1"/>
    </xf>
    <xf numFmtId="0" fontId="13" fillId="5" borderId="5" xfId="0" applyFont="1" applyFill="1" applyBorder="1" applyAlignment="1">
      <alignment horizontal="justify" vertical="center" wrapText="1"/>
    </xf>
    <xf numFmtId="0" fontId="13" fillId="5" borderId="6" xfId="0" applyFont="1" applyFill="1" applyBorder="1" applyAlignment="1">
      <alignment horizontal="justify" vertical="center" wrapText="1"/>
    </xf>
  </cellXfs>
  <cellStyles count="3">
    <cellStyle name="Millares" xfId="2" builtinId="3"/>
    <cellStyle name="Normal" xfId="0" builtinId="0"/>
    <cellStyle name="Porcentaje" xfId="1" builtinId="5"/>
  </cellStyles>
  <dxfs count="0"/>
  <tableStyles count="0" defaultTableStyle="TableStyleMedium2" defaultPivotStyle="PivotStyleLight16"/>
  <colors>
    <mruColors>
      <color rgb="FFDDFF7D"/>
      <color rgb="FFCC66FF"/>
      <color rgb="FF245989"/>
      <color rgb="FF0E1490"/>
      <color rgb="FF1139FF"/>
      <color rgb="FF9841DF"/>
      <color rgb="FF8C2CDC"/>
      <color rgb="FF7D21C9"/>
      <color rgb="FF2549FF"/>
      <color rgb="FF488C0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1614715</xdr:colOff>
      <xdr:row>0</xdr:row>
      <xdr:rowOff>90715</xdr:rowOff>
    </xdr:from>
    <xdr:to>
      <xdr:col>5</xdr:col>
      <xdr:colOff>2307454</xdr:colOff>
      <xdr:row>6</xdr:row>
      <xdr:rowOff>585524</xdr:rowOff>
    </xdr:to>
    <xdr:pic>
      <xdr:nvPicPr>
        <xdr:cNvPr id="2" name="Imagen 1">
          <a:extLst>
            <a:ext uri="{FF2B5EF4-FFF2-40B4-BE49-F238E27FC236}">
              <a16:creationId xmlns:a16="http://schemas.microsoft.com/office/drawing/2014/main" id="{AE7DB2F0-1021-4449-BEC6-7CCE0C84D14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rcRect/>
        <a:stretch/>
      </xdr:blipFill>
      <xdr:spPr>
        <a:xfrm>
          <a:off x="12739915" y="0"/>
          <a:ext cx="692739" cy="14237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1614715</xdr:colOff>
      <xdr:row>0</xdr:row>
      <xdr:rowOff>90715</xdr:rowOff>
    </xdr:from>
    <xdr:to>
      <xdr:col>5</xdr:col>
      <xdr:colOff>2307454</xdr:colOff>
      <xdr:row>6</xdr:row>
      <xdr:rowOff>585524</xdr:rowOff>
    </xdr:to>
    <xdr:pic>
      <xdr:nvPicPr>
        <xdr:cNvPr id="5" name="Imagen 4">
          <a:extLst>
            <a:ext uri="{FF2B5EF4-FFF2-40B4-BE49-F238E27FC236}">
              <a16:creationId xmlns:a16="http://schemas.microsoft.com/office/drawing/2014/main" id="{1A225987-C985-8337-8C18-CF18085DFF3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rcRect/>
        <a:stretch/>
      </xdr:blipFill>
      <xdr:spPr>
        <a:xfrm>
          <a:off x="10105572" y="90715"/>
          <a:ext cx="716643" cy="143328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7432B-973F-4C76-BC59-68F712FD3BA5}">
  <dimension ref="A1:O54"/>
  <sheetViews>
    <sheetView tabSelected="1" topLeftCell="F1" zoomScale="60" zoomScaleNormal="60" workbookViewId="0">
      <pane ySplit="5" topLeftCell="A8" activePane="bottomLeft" state="frozen"/>
      <selection activeCell="A5" sqref="A5"/>
      <selection pane="bottomLeft" activeCell="K9" sqref="K9"/>
    </sheetView>
  </sheetViews>
  <sheetFormatPr baseColWidth="10" defaultColWidth="1.625" defaultRowHeight="15.75" x14ac:dyDescent="0.25"/>
  <cols>
    <col min="1" max="1" width="18.625" style="8" customWidth="1"/>
    <col min="2" max="2" width="26.375" style="8" customWidth="1"/>
    <col min="3" max="3" width="26.375" style="4" customWidth="1"/>
    <col min="4" max="4" width="56.25" style="84" customWidth="1"/>
    <col min="5" max="5" width="18.375" style="3" customWidth="1"/>
    <col min="6" max="6" width="49.625" style="84" customWidth="1"/>
    <col min="7" max="7" width="73.25" style="84" customWidth="1"/>
    <col min="8" max="8" width="19.625" style="3" customWidth="1"/>
    <col min="9" max="9" width="18.625" style="3" customWidth="1"/>
    <col min="10" max="10" width="30.125" style="1" customWidth="1"/>
    <col min="11" max="11" width="83.125" style="123" customWidth="1"/>
    <col min="12" max="12" width="30.625" style="202" customWidth="1"/>
    <col min="13" max="13" width="20.625" style="1" customWidth="1"/>
    <col min="14" max="14" width="125.375" style="4" customWidth="1"/>
    <col min="15" max="15" width="18.625" style="4" customWidth="1"/>
    <col min="16" max="16384" width="1.625" style="4"/>
  </cols>
  <sheetData>
    <row r="1" spans="1:15" ht="30.75" hidden="1" customHeight="1" x14ac:dyDescent="0.25">
      <c r="A1" s="229" t="s">
        <v>235</v>
      </c>
      <c r="B1" s="229"/>
      <c r="C1" s="229"/>
      <c r="D1" s="229"/>
      <c r="E1" s="229"/>
      <c r="F1" s="229"/>
      <c r="G1" s="229"/>
      <c r="H1" s="229"/>
      <c r="I1" s="229"/>
      <c r="J1" s="229"/>
      <c r="K1" s="229"/>
      <c r="L1" s="229"/>
      <c r="M1" s="229"/>
      <c r="N1" s="229"/>
      <c r="O1" s="229"/>
    </row>
    <row r="2" spans="1:15" ht="49.5" hidden="1" customHeight="1" x14ac:dyDescent="0.25">
      <c r="A2" s="230" t="s">
        <v>236</v>
      </c>
      <c r="B2" s="230"/>
      <c r="C2" s="230"/>
      <c r="D2" s="230"/>
      <c r="E2" s="230"/>
      <c r="F2" s="230"/>
      <c r="G2" s="230"/>
      <c r="H2" s="230"/>
      <c r="I2" s="230"/>
      <c r="J2" s="230"/>
      <c r="K2" s="230"/>
      <c r="L2" s="230"/>
      <c r="M2" s="230"/>
      <c r="N2" s="230"/>
      <c r="O2" s="230"/>
    </row>
    <row r="3" spans="1:15" ht="39.75" hidden="1" customHeight="1" x14ac:dyDescent="0.25">
      <c r="A3" s="231" t="s">
        <v>234</v>
      </c>
      <c r="B3" s="231"/>
      <c r="C3" s="231"/>
      <c r="D3" s="231"/>
      <c r="E3" s="231"/>
      <c r="F3" s="231"/>
      <c r="G3" s="231"/>
      <c r="H3" s="231"/>
      <c r="I3" s="231"/>
      <c r="J3" s="231"/>
      <c r="K3" s="231"/>
      <c r="L3" s="231"/>
      <c r="M3" s="231"/>
      <c r="N3" s="231"/>
      <c r="O3" s="231"/>
    </row>
    <row r="4" spans="1:15" ht="24.75" hidden="1" customHeight="1" x14ac:dyDescent="0.25">
      <c r="A4" s="5"/>
      <c r="B4" s="5"/>
      <c r="C4" s="6"/>
      <c r="D4" s="75"/>
      <c r="E4" s="70"/>
      <c r="F4" s="75"/>
      <c r="G4" s="75"/>
      <c r="H4" s="70"/>
      <c r="I4" s="70"/>
      <c r="J4" s="2"/>
      <c r="K4" s="114"/>
      <c r="L4" s="196"/>
      <c r="M4" s="2"/>
      <c r="N4" s="6"/>
      <c r="O4" s="6"/>
    </row>
    <row r="5" spans="1:15" s="74" customFormat="1" ht="50.45" customHeight="1" x14ac:dyDescent="0.2">
      <c r="A5" s="232" t="s">
        <v>3</v>
      </c>
      <c r="B5" s="232" t="s">
        <v>4</v>
      </c>
      <c r="C5" s="233" t="s">
        <v>5</v>
      </c>
      <c r="D5" s="234" t="s">
        <v>6</v>
      </c>
      <c r="E5" s="235" t="s">
        <v>7</v>
      </c>
      <c r="F5" s="234" t="s">
        <v>8</v>
      </c>
      <c r="G5" s="234" t="s">
        <v>9</v>
      </c>
      <c r="H5" s="235" t="s">
        <v>10</v>
      </c>
      <c r="I5" s="235" t="s">
        <v>11</v>
      </c>
      <c r="J5" s="236" t="s">
        <v>12</v>
      </c>
      <c r="K5" s="237"/>
      <c r="L5" s="236" t="s">
        <v>247</v>
      </c>
      <c r="M5" s="238" t="s">
        <v>13</v>
      </c>
      <c r="N5" s="236"/>
      <c r="O5" s="239" t="s">
        <v>14</v>
      </c>
    </row>
    <row r="6" spans="1:15" x14ac:dyDescent="0.25">
      <c r="A6" s="233"/>
      <c r="B6" s="232"/>
      <c r="C6" s="233"/>
      <c r="D6" s="234"/>
      <c r="E6" s="235"/>
      <c r="F6" s="234"/>
      <c r="G6" s="234"/>
      <c r="H6" s="235"/>
      <c r="I6" s="235"/>
      <c r="J6" s="17" t="s">
        <v>15</v>
      </c>
      <c r="K6" s="177" t="s">
        <v>16</v>
      </c>
      <c r="L6" s="236"/>
      <c r="M6" s="182" t="s">
        <v>15</v>
      </c>
      <c r="N6" s="63" t="s">
        <v>16</v>
      </c>
      <c r="O6" s="240"/>
    </row>
    <row r="7" spans="1:15" s="11" customFormat="1" ht="166.5" customHeight="1" x14ac:dyDescent="0.25">
      <c r="A7" s="215" t="s">
        <v>17</v>
      </c>
      <c r="B7" s="208">
        <v>2</v>
      </c>
      <c r="C7" s="208" t="s">
        <v>18</v>
      </c>
      <c r="D7" s="76" t="s">
        <v>19</v>
      </c>
      <c r="E7" s="138" t="s">
        <v>20</v>
      </c>
      <c r="F7" s="76" t="s">
        <v>21</v>
      </c>
      <c r="G7" s="76" t="s">
        <v>22</v>
      </c>
      <c r="H7" s="138" t="s">
        <v>23</v>
      </c>
      <c r="I7" s="31" t="s">
        <v>24</v>
      </c>
      <c r="J7" s="96" t="s">
        <v>25</v>
      </c>
      <c r="K7" s="145" t="s">
        <v>246</v>
      </c>
      <c r="L7" s="38" t="s">
        <v>248</v>
      </c>
      <c r="M7" s="183"/>
      <c r="N7" s="43"/>
      <c r="O7" s="57"/>
    </row>
    <row r="8" spans="1:15" s="11" customFormat="1" ht="162.75" customHeight="1" x14ac:dyDescent="0.25">
      <c r="A8" s="215"/>
      <c r="B8" s="210"/>
      <c r="C8" s="210"/>
      <c r="D8" s="76" t="s">
        <v>27</v>
      </c>
      <c r="E8" s="138" t="s">
        <v>20</v>
      </c>
      <c r="F8" s="76" t="s">
        <v>28</v>
      </c>
      <c r="G8" s="77" t="s">
        <v>29</v>
      </c>
      <c r="H8" s="138" t="s">
        <v>23</v>
      </c>
      <c r="I8" s="138" t="s">
        <v>30</v>
      </c>
      <c r="J8" s="110">
        <v>1</v>
      </c>
      <c r="K8" s="146" t="s">
        <v>31</v>
      </c>
      <c r="L8" s="38" t="s">
        <v>248</v>
      </c>
      <c r="M8" s="183"/>
      <c r="N8" s="43"/>
      <c r="O8" s="58"/>
    </row>
    <row r="9" spans="1:15" s="18" customFormat="1" ht="156.75" x14ac:dyDescent="0.25">
      <c r="A9" s="215"/>
      <c r="B9" s="216">
        <v>3.4</v>
      </c>
      <c r="C9" s="219" t="s">
        <v>32</v>
      </c>
      <c r="D9" s="76" t="s">
        <v>33</v>
      </c>
      <c r="E9" s="203" t="s">
        <v>34</v>
      </c>
      <c r="F9" s="76" t="s">
        <v>35</v>
      </c>
      <c r="G9" s="76" t="s">
        <v>36</v>
      </c>
      <c r="H9" s="31" t="s">
        <v>37</v>
      </c>
      <c r="I9" s="32">
        <v>0.35</v>
      </c>
      <c r="J9" s="97">
        <v>0.120345095171806</v>
      </c>
      <c r="K9" s="147" t="s">
        <v>251</v>
      </c>
      <c r="L9" s="31" t="s">
        <v>248</v>
      </c>
      <c r="M9" s="184"/>
      <c r="N9" s="26"/>
      <c r="O9" s="19"/>
    </row>
    <row r="10" spans="1:15" s="18" customFormat="1" ht="99.75" x14ac:dyDescent="0.25">
      <c r="A10" s="215"/>
      <c r="B10" s="217"/>
      <c r="C10" s="220"/>
      <c r="D10" s="76" t="s">
        <v>39</v>
      </c>
      <c r="E10" s="222"/>
      <c r="F10" s="76" t="s">
        <v>40</v>
      </c>
      <c r="G10" s="76" t="s">
        <v>36</v>
      </c>
      <c r="H10" s="31" t="s">
        <v>37</v>
      </c>
      <c r="I10" s="32">
        <v>0.35</v>
      </c>
      <c r="J10" s="97">
        <v>-0.74871078299094995</v>
      </c>
      <c r="K10" s="147" t="s">
        <v>41</v>
      </c>
      <c r="L10" s="31" t="s">
        <v>248</v>
      </c>
      <c r="M10" s="185"/>
      <c r="N10" s="54"/>
      <c r="O10" s="19"/>
    </row>
    <row r="11" spans="1:15" s="18" customFormat="1" ht="129.75" customHeight="1" x14ac:dyDescent="0.25">
      <c r="A11" s="215"/>
      <c r="B11" s="217"/>
      <c r="C11" s="220"/>
      <c r="D11" s="76" t="s">
        <v>42</v>
      </c>
      <c r="E11" s="222"/>
      <c r="F11" s="76" t="s">
        <v>43</v>
      </c>
      <c r="G11" s="76" t="s">
        <v>44</v>
      </c>
      <c r="H11" s="31" t="s">
        <v>45</v>
      </c>
      <c r="I11" s="35">
        <v>1</v>
      </c>
      <c r="J11" s="98">
        <v>1</v>
      </c>
      <c r="K11" s="148" t="s">
        <v>237</v>
      </c>
      <c r="L11" s="31" t="s">
        <v>248</v>
      </c>
      <c r="M11" s="186"/>
      <c r="N11" s="26"/>
      <c r="O11" s="19"/>
    </row>
    <row r="12" spans="1:15" s="18" customFormat="1" ht="71.25" x14ac:dyDescent="0.25">
      <c r="A12" s="215"/>
      <c r="B12" s="218"/>
      <c r="C12" s="221"/>
      <c r="D12" s="76" t="s">
        <v>47</v>
      </c>
      <c r="E12" s="204"/>
      <c r="F12" s="76" t="s">
        <v>48</v>
      </c>
      <c r="G12" s="76" t="s">
        <v>49</v>
      </c>
      <c r="H12" s="31" t="s">
        <v>45</v>
      </c>
      <c r="I12" s="35">
        <v>3</v>
      </c>
      <c r="J12" s="99" t="s">
        <v>50</v>
      </c>
      <c r="K12" s="148" t="s">
        <v>51</v>
      </c>
      <c r="L12" s="31" t="s">
        <v>248</v>
      </c>
      <c r="M12" s="186"/>
      <c r="N12" s="26"/>
      <c r="O12" s="19"/>
    </row>
    <row r="13" spans="1:15" s="18" customFormat="1" ht="150" customHeight="1" x14ac:dyDescent="0.25">
      <c r="A13" s="215"/>
      <c r="B13" s="216">
        <v>5</v>
      </c>
      <c r="C13" s="223" t="s">
        <v>52</v>
      </c>
      <c r="D13" s="76" t="s">
        <v>53</v>
      </c>
      <c r="E13" s="31" t="s">
        <v>20</v>
      </c>
      <c r="F13" s="76" t="s">
        <v>54</v>
      </c>
      <c r="G13" s="76" t="s">
        <v>55</v>
      </c>
      <c r="H13" s="31" t="s">
        <v>56</v>
      </c>
      <c r="I13" s="36" t="s">
        <v>57</v>
      </c>
      <c r="J13" s="100">
        <v>4.8728813559322036E-2</v>
      </c>
      <c r="K13" s="149" t="s">
        <v>58</v>
      </c>
      <c r="L13" s="31" t="s">
        <v>248</v>
      </c>
      <c r="M13" s="187"/>
      <c r="N13" s="26"/>
      <c r="O13" s="19"/>
    </row>
    <row r="14" spans="1:15" s="18" customFormat="1" ht="150" customHeight="1" x14ac:dyDescent="0.25">
      <c r="A14" s="215"/>
      <c r="B14" s="217"/>
      <c r="C14" s="223"/>
      <c r="D14" s="76" t="s">
        <v>59</v>
      </c>
      <c r="E14" s="31" t="s">
        <v>20</v>
      </c>
      <c r="F14" s="76" t="s">
        <v>60</v>
      </c>
      <c r="G14" s="76" t="s">
        <v>61</v>
      </c>
      <c r="H14" s="31" t="s">
        <v>62</v>
      </c>
      <c r="I14" s="36" t="s">
        <v>63</v>
      </c>
      <c r="J14" s="100">
        <f>(9160-6530.5)/6530.5</f>
        <v>0.4026491080315443</v>
      </c>
      <c r="K14" s="150" t="s">
        <v>64</v>
      </c>
      <c r="L14" s="31" t="s">
        <v>249</v>
      </c>
      <c r="M14" s="188"/>
      <c r="N14" s="26"/>
      <c r="O14" s="19"/>
    </row>
    <row r="15" spans="1:15" s="18" customFormat="1" ht="165.75" customHeight="1" x14ac:dyDescent="0.25">
      <c r="A15" s="215"/>
      <c r="B15" s="217"/>
      <c r="C15" s="223"/>
      <c r="D15" s="76" t="s">
        <v>65</v>
      </c>
      <c r="E15" s="31" t="s">
        <v>20</v>
      </c>
      <c r="F15" s="76" t="s">
        <v>66</v>
      </c>
      <c r="G15" s="76" t="s">
        <v>67</v>
      </c>
      <c r="H15" s="31" t="s">
        <v>68</v>
      </c>
      <c r="I15" s="31" t="s">
        <v>69</v>
      </c>
      <c r="J15" s="101">
        <v>1</v>
      </c>
      <c r="K15" s="151" t="s">
        <v>70</v>
      </c>
      <c r="L15" s="31" t="s">
        <v>248</v>
      </c>
      <c r="M15" s="186"/>
      <c r="N15" s="26"/>
      <c r="O15" s="19"/>
    </row>
    <row r="16" spans="1:15" s="18" customFormat="1" ht="180.75" customHeight="1" x14ac:dyDescent="0.25">
      <c r="A16" s="215"/>
      <c r="B16" s="217"/>
      <c r="C16" s="223"/>
      <c r="D16" s="76" t="s">
        <v>71</v>
      </c>
      <c r="E16" s="31" t="s">
        <v>20</v>
      </c>
      <c r="F16" s="85" t="s">
        <v>72</v>
      </c>
      <c r="G16" s="76" t="s">
        <v>73</v>
      </c>
      <c r="H16" s="31" t="s">
        <v>62</v>
      </c>
      <c r="I16" s="36" t="s">
        <v>74</v>
      </c>
      <c r="J16" s="102">
        <v>-0.71879999999999999</v>
      </c>
      <c r="K16" s="178" t="s">
        <v>75</v>
      </c>
      <c r="L16" s="31" t="s">
        <v>248</v>
      </c>
      <c r="M16" s="169"/>
      <c r="N16" s="72"/>
      <c r="O16" s="73"/>
    </row>
    <row r="17" spans="1:15" s="18" customFormat="1" ht="180.75" customHeight="1" x14ac:dyDescent="0.25">
      <c r="A17" s="205" t="s">
        <v>76</v>
      </c>
      <c r="B17" s="220">
        <v>6</v>
      </c>
      <c r="C17" s="219" t="s">
        <v>77</v>
      </c>
      <c r="D17" s="203" t="s">
        <v>78</v>
      </c>
      <c r="E17" s="203" t="s">
        <v>79</v>
      </c>
      <c r="F17" s="175" t="s">
        <v>80</v>
      </c>
      <c r="G17" s="76" t="s">
        <v>81</v>
      </c>
      <c r="H17" s="31" t="s">
        <v>82</v>
      </c>
      <c r="I17" s="36" t="s">
        <v>83</v>
      </c>
      <c r="J17" s="171" t="s">
        <v>244</v>
      </c>
      <c r="K17" s="179" t="s">
        <v>245</v>
      </c>
      <c r="L17" s="197" t="s">
        <v>249</v>
      </c>
      <c r="M17" s="169"/>
      <c r="N17" s="72"/>
      <c r="O17" s="136"/>
    </row>
    <row r="18" spans="1:15" s="18" customFormat="1" ht="287.25" customHeight="1" x14ac:dyDescent="0.25">
      <c r="A18" s="206"/>
      <c r="B18" s="221"/>
      <c r="C18" s="221"/>
      <c r="D18" s="204"/>
      <c r="E18" s="204"/>
      <c r="F18" s="76" t="s">
        <v>84</v>
      </c>
      <c r="G18" s="76" t="s">
        <v>85</v>
      </c>
      <c r="H18" s="31" t="s">
        <v>37</v>
      </c>
      <c r="I18" s="32">
        <v>0.95</v>
      </c>
      <c r="J18" s="170">
        <f>15/29</f>
        <v>0.51724137931034486</v>
      </c>
      <c r="K18" s="153" t="s">
        <v>86</v>
      </c>
      <c r="L18" s="31" t="s">
        <v>249</v>
      </c>
      <c r="M18" s="189"/>
      <c r="N18" s="41"/>
      <c r="O18" s="64"/>
    </row>
    <row r="19" spans="1:15" s="18" customFormat="1" ht="249" customHeight="1" x14ac:dyDescent="0.25">
      <c r="A19" s="206"/>
      <c r="B19" s="140">
        <v>7</v>
      </c>
      <c r="C19" s="140" t="s">
        <v>87</v>
      </c>
      <c r="D19" s="14" t="s">
        <v>88</v>
      </c>
      <c r="E19" s="31" t="s">
        <v>89</v>
      </c>
      <c r="F19" s="30" t="s">
        <v>90</v>
      </c>
      <c r="G19" s="14" t="s">
        <v>91</v>
      </c>
      <c r="H19" s="35" t="s">
        <v>37</v>
      </c>
      <c r="I19" s="32">
        <v>0.6</v>
      </c>
      <c r="J19" s="32">
        <f>25/50</f>
        <v>0.5</v>
      </c>
      <c r="K19" s="180" t="s">
        <v>92</v>
      </c>
      <c r="L19" s="198" t="s">
        <v>249</v>
      </c>
      <c r="M19" s="189"/>
      <c r="N19" s="49"/>
      <c r="O19" s="19"/>
    </row>
    <row r="20" spans="1:15" s="18" customFormat="1" ht="123.75" customHeight="1" x14ac:dyDescent="0.25">
      <c r="A20" s="206"/>
      <c r="B20" s="205" t="s">
        <v>93</v>
      </c>
      <c r="C20" s="205" t="s">
        <v>94</v>
      </c>
      <c r="D20" s="30" t="s">
        <v>232</v>
      </c>
      <c r="E20" s="137" t="s">
        <v>79</v>
      </c>
      <c r="F20" s="172" t="s">
        <v>233</v>
      </c>
      <c r="G20" s="14" t="s">
        <v>95</v>
      </c>
      <c r="H20" s="35" t="s">
        <v>96</v>
      </c>
      <c r="I20" s="162">
        <v>1</v>
      </c>
      <c r="J20" s="173">
        <v>1</v>
      </c>
      <c r="K20" s="174" t="s">
        <v>243</v>
      </c>
      <c r="L20" s="199" t="s">
        <v>248</v>
      </c>
      <c r="M20" s="189"/>
      <c r="N20" s="49"/>
      <c r="O20" s="19"/>
    </row>
    <row r="21" spans="1:15" s="11" customFormat="1" ht="117.75" customHeight="1" x14ac:dyDescent="0.25">
      <c r="A21" s="206"/>
      <c r="B21" s="206"/>
      <c r="C21" s="206"/>
      <c r="D21" s="78" t="s">
        <v>97</v>
      </c>
      <c r="E21" s="224" t="s">
        <v>79</v>
      </c>
      <c r="F21" s="76" t="s">
        <v>98</v>
      </c>
      <c r="G21" s="78" t="s">
        <v>99</v>
      </c>
      <c r="H21" s="38" t="s">
        <v>100</v>
      </c>
      <c r="I21" s="36">
        <v>1</v>
      </c>
      <c r="J21" s="103">
        <f>738/738</f>
        <v>1</v>
      </c>
      <c r="K21" s="152" t="s">
        <v>238</v>
      </c>
      <c r="L21" s="31" t="s">
        <v>248</v>
      </c>
      <c r="M21" s="190"/>
      <c r="N21" s="26"/>
      <c r="O21" s="12"/>
    </row>
    <row r="22" spans="1:15" s="11" customFormat="1" ht="240.75" customHeight="1" x14ac:dyDescent="0.25">
      <c r="A22" s="206"/>
      <c r="B22" s="207"/>
      <c r="C22" s="207"/>
      <c r="D22" s="76" t="s">
        <v>102</v>
      </c>
      <c r="E22" s="225"/>
      <c r="F22" s="76" t="s">
        <v>103</v>
      </c>
      <c r="G22" s="78" t="s">
        <v>104</v>
      </c>
      <c r="H22" s="38" t="s">
        <v>100</v>
      </c>
      <c r="I22" s="39">
        <v>1</v>
      </c>
      <c r="J22" s="104">
        <v>1</v>
      </c>
      <c r="K22" s="180" t="s">
        <v>105</v>
      </c>
      <c r="L22" s="198" t="s">
        <v>248</v>
      </c>
      <c r="M22" s="190"/>
      <c r="N22" s="41"/>
      <c r="O22" s="12"/>
    </row>
    <row r="23" spans="1:15" s="11" customFormat="1" ht="285" x14ac:dyDescent="0.25">
      <c r="A23" s="206"/>
      <c r="B23" s="142">
        <v>12.19</v>
      </c>
      <c r="C23" s="142" t="s">
        <v>106</v>
      </c>
      <c r="D23" s="78" t="s">
        <v>107</v>
      </c>
      <c r="E23" s="38" t="s">
        <v>20</v>
      </c>
      <c r="F23" s="83" t="s">
        <v>108</v>
      </c>
      <c r="G23" s="78" t="s">
        <v>109</v>
      </c>
      <c r="H23" s="38" t="s">
        <v>110</v>
      </c>
      <c r="I23" s="39" t="s">
        <v>111</v>
      </c>
      <c r="J23" s="105">
        <v>1</v>
      </c>
      <c r="K23" s="153" t="s">
        <v>112</v>
      </c>
      <c r="L23" s="31" t="s">
        <v>248</v>
      </c>
      <c r="M23" s="191"/>
      <c r="N23" s="26"/>
      <c r="O23" s="12"/>
    </row>
    <row r="24" spans="1:15" s="11" customFormat="1" ht="134.25" customHeight="1" x14ac:dyDescent="0.25">
      <c r="A24" s="206"/>
      <c r="B24" s="208" t="s">
        <v>113</v>
      </c>
      <c r="C24" s="205" t="s">
        <v>114</v>
      </c>
      <c r="D24" s="78" t="s">
        <v>115</v>
      </c>
      <c r="E24" s="224" t="s">
        <v>79</v>
      </c>
      <c r="F24" s="81" t="s">
        <v>116</v>
      </c>
      <c r="G24" s="79" t="s">
        <v>117</v>
      </c>
      <c r="H24" s="40" t="s">
        <v>37</v>
      </c>
      <c r="I24" s="39">
        <v>1</v>
      </c>
      <c r="J24" s="106">
        <f>1/1</f>
        <v>1</v>
      </c>
      <c r="K24" s="180" t="s">
        <v>118</v>
      </c>
      <c r="L24" s="198" t="s">
        <v>248</v>
      </c>
      <c r="M24" s="192"/>
      <c r="N24" s="95"/>
      <c r="O24" s="59"/>
    </row>
    <row r="25" spans="1:15" s="11" customFormat="1" ht="195" customHeight="1" x14ac:dyDescent="0.25">
      <c r="A25" s="206"/>
      <c r="B25" s="209"/>
      <c r="C25" s="226"/>
      <c r="D25" s="78" t="s">
        <v>119</v>
      </c>
      <c r="E25" s="228"/>
      <c r="F25" s="81" t="s">
        <v>120</v>
      </c>
      <c r="G25" s="80" t="s">
        <v>239</v>
      </c>
      <c r="H25" s="40" t="s">
        <v>100</v>
      </c>
      <c r="I25" s="36">
        <v>0.2</v>
      </c>
      <c r="J25" s="33">
        <v>1</v>
      </c>
      <c r="K25" s="154" t="s">
        <v>240</v>
      </c>
      <c r="L25" s="38" t="s">
        <v>248</v>
      </c>
      <c r="M25" s="163"/>
      <c r="N25" s="29"/>
      <c r="O25" s="15"/>
    </row>
    <row r="26" spans="1:15" s="11" customFormat="1" ht="195" customHeight="1" x14ac:dyDescent="0.25">
      <c r="A26" s="206"/>
      <c r="B26" s="210"/>
      <c r="C26" s="227"/>
      <c r="D26" s="78" t="s">
        <v>123</v>
      </c>
      <c r="E26" s="228"/>
      <c r="F26" s="81" t="s">
        <v>124</v>
      </c>
      <c r="G26" s="80" t="s">
        <v>125</v>
      </c>
      <c r="H26" s="40" t="s">
        <v>100</v>
      </c>
      <c r="I26" s="36">
        <v>1</v>
      </c>
      <c r="J26" s="107">
        <v>1</v>
      </c>
      <c r="K26" s="157" t="s">
        <v>126</v>
      </c>
      <c r="L26" s="200" t="s">
        <v>248</v>
      </c>
      <c r="M26" s="163"/>
      <c r="N26" s="29"/>
      <c r="O26" s="15"/>
    </row>
    <row r="27" spans="1:15" s="18" customFormat="1" ht="236.45" customHeight="1" x14ac:dyDescent="0.25">
      <c r="A27" s="206"/>
      <c r="B27" s="140">
        <v>16</v>
      </c>
      <c r="C27" s="140" t="s">
        <v>127</v>
      </c>
      <c r="D27" s="14" t="s">
        <v>128</v>
      </c>
      <c r="E27" s="14" t="s">
        <v>89</v>
      </c>
      <c r="F27" s="14" t="s">
        <v>129</v>
      </c>
      <c r="G27" s="14" t="s">
        <v>130</v>
      </c>
      <c r="H27" s="35" t="s">
        <v>37</v>
      </c>
      <c r="I27" s="32">
        <v>0.1</v>
      </c>
      <c r="J27" s="25" t="s">
        <v>131</v>
      </c>
      <c r="K27" s="157" t="s">
        <v>132</v>
      </c>
      <c r="L27" s="200" t="s">
        <v>248</v>
      </c>
      <c r="M27" s="167"/>
      <c r="N27" s="49"/>
      <c r="O27" s="19"/>
    </row>
    <row r="28" spans="1:15" s="18" customFormat="1" ht="218.25" customHeight="1" x14ac:dyDescent="0.25">
      <c r="A28" s="206"/>
      <c r="B28" s="219">
        <v>17</v>
      </c>
      <c r="C28" s="242" t="s">
        <v>133</v>
      </c>
      <c r="D28" s="81" t="s">
        <v>134</v>
      </c>
      <c r="E28" s="203" t="s">
        <v>135</v>
      </c>
      <c r="F28" s="81" t="s">
        <v>136</v>
      </c>
      <c r="G28" s="81" t="s">
        <v>137</v>
      </c>
      <c r="H28" s="137" t="s">
        <v>37</v>
      </c>
      <c r="I28" s="37">
        <v>1</v>
      </c>
      <c r="J28" s="108">
        <v>1</v>
      </c>
      <c r="K28" s="181" t="s">
        <v>138</v>
      </c>
      <c r="L28" s="200" t="s">
        <v>248</v>
      </c>
      <c r="M28" s="168"/>
      <c r="N28" s="49"/>
      <c r="O28" s="60"/>
    </row>
    <row r="29" spans="1:15" s="18" customFormat="1" ht="218.25" customHeight="1" x14ac:dyDescent="0.25">
      <c r="A29" s="206"/>
      <c r="B29" s="221"/>
      <c r="C29" s="243"/>
      <c r="D29" s="81" t="s">
        <v>241</v>
      </c>
      <c r="E29" s="204"/>
      <c r="F29" s="78" t="s">
        <v>140</v>
      </c>
      <c r="G29" s="83" t="s">
        <v>141</v>
      </c>
      <c r="H29" s="38" t="s">
        <v>37</v>
      </c>
      <c r="I29" s="39">
        <v>0</v>
      </c>
      <c r="J29" s="108">
        <v>1</v>
      </c>
      <c r="K29" s="156" t="s">
        <v>242</v>
      </c>
      <c r="L29" s="31" t="s">
        <v>248</v>
      </c>
      <c r="M29" s="168"/>
      <c r="N29" s="49"/>
      <c r="O29" s="60"/>
    </row>
    <row r="30" spans="1:15" s="18" customFormat="1" ht="113.25" customHeight="1" x14ac:dyDescent="0.2">
      <c r="A30" s="206"/>
      <c r="B30" s="140">
        <v>18</v>
      </c>
      <c r="C30" s="140" t="s">
        <v>143</v>
      </c>
      <c r="D30" s="14" t="s">
        <v>144</v>
      </c>
      <c r="E30" s="14" t="s">
        <v>89</v>
      </c>
      <c r="F30" s="14" t="s">
        <v>145</v>
      </c>
      <c r="G30" s="14" t="s">
        <v>146</v>
      </c>
      <c r="H30" s="31" t="s">
        <v>147</v>
      </c>
      <c r="I30" s="31">
        <v>10</v>
      </c>
      <c r="J30" s="36">
        <v>0</v>
      </c>
      <c r="K30" s="156" t="s">
        <v>148</v>
      </c>
      <c r="L30" s="31" t="s">
        <v>248</v>
      </c>
      <c r="M30" s="193"/>
      <c r="N30" s="26"/>
      <c r="O30" s="61"/>
    </row>
    <row r="31" spans="1:15" s="11" customFormat="1" ht="163.5" customHeight="1" x14ac:dyDescent="0.25">
      <c r="A31" s="206"/>
      <c r="B31" s="141">
        <v>20</v>
      </c>
      <c r="C31" s="23" t="s">
        <v>149</v>
      </c>
      <c r="D31" s="78" t="s">
        <v>150</v>
      </c>
      <c r="E31" s="38" t="s">
        <v>20</v>
      </c>
      <c r="F31" s="83" t="s">
        <v>151</v>
      </c>
      <c r="G31" s="83" t="s">
        <v>152</v>
      </c>
      <c r="H31" s="38" t="s">
        <v>153</v>
      </c>
      <c r="I31" s="39" t="s">
        <v>154</v>
      </c>
      <c r="J31" s="107">
        <v>1</v>
      </c>
      <c r="K31" s="157" t="s">
        <v>155</v>
      </c>
      <c r="L31" s="200" t="s">
        <v>248</v>
      </c>
      <c r="M31" s="191"/>
      <c r="N31" s="54"/>
      <c r="O31" s="12"/>
    </row>
    <row r="32" spans="1:15" s="18" customFormat="1" ht="71.25" x14ac:dyDescent="0.25">
      <c r="A32" s="206"/>
      <c r="B32" s="139">
        <v>21</v>
      </c>
      <c r="C32" s="139" t="s">
        <v>156</v>
      </c>
      <c r="D32" s="14" t="s">
        <v>157</v>
      </c>
      <c r="E32" s="31" t="s">
        <v>34</v>
      </c>
      <c r="F32" s="14" t="s">
        <v>158</v>
      </c>
      <c r="G32" s="14" t="s">
        <v>159</v>
      </c>
      <c r="H32" s="35" t="s">
        <v>37</v>
      </c>
      <c r="I32" s="32">
        <v>0.05</v>
      </c>
      <c r="J32" s="32">
        <v>0</v>
      </c>
      <c r="K32" s="147" t="s">
        <v>160</v>
      </c>
      <c r="L32" s="31" t="s">
        <v>248</v>
      </c>
      <c r="M32" s="184"/>
      <c r="N32" s="49"/>
      <c r="O32" s="19"/>
    </row>
    <row r="33" spans="1:15" s="11" customFormat="1" ht="71.25" x14ac:dyDescent="0.25">
      <c r="A33" s="205" t="s">
        <v>161</v>
      </c>
      <c r="B33" s="208">
        <v>22</v>
      </c>
      <c r="C33" s="211" t="s">
        <v>225</v>
      </c>
      <c r="D33" s="143" t="s">
        <v>163</v>
      </c>
      <c r="E33" s="31" t="s">
        <v>79</v>
      </c>
      <c r="F33" s="76" t="s">
        <v>164</v>
      </c>
      <c r="G33" s="76" t="s">
        <v>165</v>
      </c>
      <c r="H33" s="31" t="s">
        <v>37</v>
      </c>
      <c r="I33" s="22">
        <v>1</v>
      </c>
      <c r="J33" s="108">
        <v>1</v>
      </c>
      <c r="K33" s="145" t="s">
        <v>166</v>
      </c>
      <c r="L33" s="38" t="s">
        <v>248</v>
      </c>
      <c r="M33" s="163"/>
      <c r="N33" s="42"/>
      <c r="O33" s="12"/>
    </row>
    <row r="34" spans="1:15" s="11" customFormat="1" ht="100.5" customHeight="1" x14ac:dyDescent="0.25">
      <c r="A34" s="206"/>
      <c r="B34" s="209"/>
      <c r="C34" s="211"/>
      <c r="D34" s="212" t="s">
        <v>167</v>
      </c>
      <c r="E34" s="137" t="s">
        <v>135</v>
      </c>
      <c r="F34" s="76" t="s">
        <v>168</v>
      </c>
      <c r="G34" s="76" t="s">
        <v>169</v>
      </c>
      <c r="H34" s="31" t="s">
        <v>37</v>
      </c>
      <c r="I34" s="22">
        <v>1</v>
      </c>
      <c r="J34" s="108">
        <v>1</v>
      </c>
      <c r="K34" s="145" t="s">
        <v>170</v>
      </c>
      <c r="L34" s="38" t="s">
        <v>248</v>
      </c>
      <c r="M34" s="163"/>
      <c r="N34" s="42"/>
      <c r="O34" s="12"/>
    </row>
    <row r="35" spans="1:15" s="11" customFormat="1" ht="83.25" customHeight="1" x14ac:dyDescent="0.25">
      <c r="A35" s="206"/>
      <c r="B35" s="209"/>
      <c r="C35" s="211"/>
      <c r="D35" s="213"/>
      <c r="E35" s="137" t="s">
        <v>135</v>
      </c>
      <c r="F35" s="158" t="s">
        <v>171</v>
      </c>
      <c r="G35" s="158" t="s">
        <v>172</v>
      </c>
      <c r="H35" s="31" t="s">
        <v>37</v>
      </c>
      <c r="I35" s="22">
        <v>1</v>
      </c>
      <c r="J35" s="108">
        <v>1</v>
      </c>
      <c r="K35" s="145" t="s">
        <v>173</v>
      </c>
      <c r="L35" s="38" t="s">
        <v>248</v>
      </c>
      <c r="M35" s="163"/>
      <c r="N35" s="42"/>
      <c r="O35" s="12"/>
    </row>
    <row r="36" spans="1:15" s="11" customFormat="1" ht="156.75" customHeight="1" x14ac:dyDescent="0.25">
      <c r="A36" s="206"/>
      <c r="B36" s="209"/>
      <c r="C36" s="211"/>
      <c r="D36" s="214"/>
      <c r="E36" s="137" t="s">
        <v>135</v>
      </c>
      <c r="F36" s="158" t="s">
        <v>174</v>
      </c>
      <c r="G36" s="159" t="s">
        <v>175</v>
      </c>
      <c r="H36" s="31" t="s">
        <v>37</v>
      </c>
      <c r="I36" s="22">
        <v>1</v>
      </c>
      <c r="J36" s="108">
        <v>1</v>
      </c>
      <c r="K36" s="145" t="s">
        <v>176</v>
      </c>
      <c r="L36" s="38" t="s">
        <v>248</v>
      </c>
      <c r="M36" s="163"/>
      <c r="N36" s="42"/>
      <c r="O36" s="12"/>
    </row>
    <row r="37" spans="1:15" s="11" customFormat="1" ht="129" customHeight="1" x14ac:dyDescent="0.25">
      <c r="A37" s="206"/>
      <c r="B37" s="209"/>
      <c r="C37" s="211"/>
      <c r="D37" s="144" t="s">
        <v>177</v>
      </c>
      <c r="E37" s="137" t="s">
        <v>79</v>
      </c>
      <c r="F37" s="87" t="s">
        <v>178</v>
      </c>
      <c r="G37" s="81" t="s">
        <v>179</v>
      </c>
      <c r="H37" s="137" t="s">
        <v>37</v>
      </c>
      <c r="I37" s="37">
        <v>1</v>
      </c>
      <c r="J37" s="108">
        <v>1</v>
      </c>
      <c r="K37" s="155" t="s">
        <v>180</v>
      </c>
      <c r="L37" s="200" t="s">
        <v>248</v>
      </c>
      <c r="M37" s="163"/>
      <c r="N37" s="42"/>
      <c r="O37" s="12"/>
    </row>
    <row r="38" spans="1:15" s="11" customFormat="1" ht="181.5" customHeight="1" x14ac:dyDescent="0.25">
      <c r="A38" s="206"/>
      <c r="B38" s="209"/>
      <c r="C38" s="211"/>
      <c r="D38" s="143" t="s">
        <v>181</v>
      </c>
      <c r="E38" s="31" t="s">
        <v>135</v>
      </c>
      <c r="F38" s="76" t="s">
        <v>182</v>
      </c>
      <c r="G38" s="76" t="s">
        <v>183</v>
      </c>
      <c r="H38" s="31" t="s">
        <v>37</v>
      </c>
      <c r="I38" s="36">
        <v>1</v>
      </c>
      <c r="J38" s="33">
        <v>1</v>
      </c>
      <c r="K38" s="145" t="s">
        <v>184</v>
      </c>
      <c r="L38" s="38" t="s">
        <v>248</v>
      </c>
      <c r="M38" s="163"/>
      <c r="N38" s="43"/>
      <c r="O38" s="12"/>
    </row>
    <row r="39" spans="1:15" s="11" customFormat="1" ht="131.1" customHeight="1" x14ac:dyDescent="0.25">
      <c r="A39" s="206"/>
      <c r="B39" s="209"/>
      <c r="C39" s="211"/>
      <c r="D39" s="143" t="s">
        <v>185</v>
      </c>
      <c r="E39" s="31" t="s">
        <v>135</v>
      </c>
      <c r="F39" s="76" t="s">
        <v>186</v>
      </c>
      <c r="G39" s="76" t="s">
        <v>187</v>
      </c>
      <c r="H39" s="31" t="s">
        <v>37</v>
      </c>
      <c r="I39" s="36">
        <v>1</v>
      </c>
      <c r="J39" s="33">
        <v>1</v>
      </c>
      <c r="K39" s="145" t="s">
        <v>188</v>
      </c>
      <c r="L39" s="38" t="s">
        <v>248</v>
      </c>
      <c r="M39" s="163"/>
      <c r="N39" s="43"/>
      <c r="O39" s="12"/>
    </row>
    <row r="40" spans="1:15" s="11" customFormat="1" ht="111.6" customHeight="1" x14ac:dyDescent="0.25">
      <c r="A40" s="207"/>
      <c r="B40" s="210"/>
      <c r="C40" s="211"/>
      <c r="D40" s="94" t="s">
        <v>189</v>
      </c>
      <c r="E40" s="31" t="s">
        <v>135</v>
      </c>
      <c r="F40" s="76" t="s">
        <v>190</v>
      </c>
      <c r="G40" s="76" t="s">
        <v>191</v>
      </c>
      <c r="H40" s="31" t="s">
        <v>37</v>
      </c>
      <c r="I40" s="36">
        <v>1</v>
      </c>
      <c r="J40" s="33">
        <v>1</v>
      </c>
      <c r="K40" s="181" t="s">
        <v>192</v>
      </c>
      <c r="L40" s="200" t="s">
        <v>248</v>
      </c>
      <c r="M40" s="163"/>
      <c r="N40" s="42"/>
      <c r="O40" s="12"/>
    </row>
    <row r="41" spans="1:15" s="11" customFormat="1" ht="111.6" customHeight="1" x14ac:dyDescent="0.25">
      <c r="A41" s="215" t="s">
        <v>193</v>
      </c>
      <c r="B41" s="142">
        <v>23</v>
      </c>
      <c r="C41" s="142" t="s">
        <v>226</v>
      </c>
      <c r="D41" s="76" t="s">
        <v>194</v>
      </c>
      <c r="E41" s="31" t="s">
        <v>195</v>
      </c>
      <c r="F41" s="76" t="s">
        <v>227</v>
      </c>
      <c r="G41" s="76" t="s">
        <v>228</v>
      </c>
      <c r="H41" s="31" t="s">
        <v>96</v>
      </c>
      <c r="I41" s="36">
        <v>1</v>
      </c>
      <c r="J41" s="33">
        <v>0</v>
      </c>
      <c r="K41" s="181" t="s">
        <v>229</v>
      </c>
      <c r="L41" s="200" t="s">
        <v>249</v>
      </c>
      <c r="M41" s="163"/>
      <c r="N41" s="42"/>
      <c r="O41" s="12"/>
    </row>
    <row r="42" spans="1:15" s="11" customFormat="1" ht="168.95" customHeight="1" x14ac:dyDescent="0.25">
      <c r="A42" s="215"/>
      <c r="B42" s="241" t="s">
        <v>196</v>
      </c>
      <c r="C42" s="215" t="s">
        <v>197</v>
      </c>
      <c r="D42" s="94" t="s">
        <v>198</v>
      </c>
      <c r="E42" s="38" t="s">
        <v>199</v>
      </c>
      <c r="F42" s="10" t="s">
        <v>200</v>
      </c>
      <c r="G42" s="10" t="s">
        <v>201</v>
      </c>
      <c r="H42" s="10" t="s">
        <v>202</v>
      </c>
      <c r="I42" s="89">
        <v>4</v>
      </c>
      <c r="J42" s="33">
        <v>1</v>
      </c>
      <c r="K42" s="145" t="s">
        <v>203</v>
      </c>
      <c r="L42" s="38" t="s">
        <v>248</v>
      </c>
      <c r="M42" s="194"/>
      <c r="N42" s="164"/>
      <c r="O42" s="165"/>
    </row>
    <row r="43" spans="1:15" s="11" customFormat="1" ht="57" x14ac:dyDescent="0.25">
      <c r="A43" s="215"/>
      <c r="B43" s="241"/>
      <c r="C43" s="215"/>
      <c r="D43" s="160" t="s">
        <v>204</v>
      </c>
      <c r="E43" s="38" t="s">
        <v>205</v>
      </c>
      <c r="F43" s="161" t="s">
        <v>206</v>
      </c>
      <c r="G43" s="161" t="s">
        <v>207</v>
      </c>
      <c r="H43" s="10" t="s">
        <v>202</v>
      </c>
      <c r="I43" s="38">
        <v>1</v>
      </c>
      <c r="J43" s="33">
        <v>1</v>
      </c>
      <c r="K43" s="145" t="s">
        <v>230</v>
      </c>
      <c r="L43" s="38" t="s">
        <v>248</v>
      </c>
      <c r="M43" s="195"/>
      <c r="N43" s="166"/>
      <c r="O43" s="166"/>
    </row>
    <row r="44" spans="1:15" s="11" customFormat="1" ht="64.5" customHeight="1" x14ac:dyDescent="0.25">
      <c r="A44" s="215"/>
      <c r="B44" s="241"/>
      <c r="C44" s="215"/>
      <c r="D44" s="160" t="s">
        <v>208</v>
      </c>
      <c r="E44" s="38" t="s">
        <v>205</v>
      </c>
      <c r="F44" s="161" t="s">
        <v>231</v>
      </c>
      <c r="G44" s="161" t="s">
        <v>209</v>
      </c>
      <c r="H44" s="38" t="s">
        <v>37</v>
      </c>
      <c r="I44" s="39">
        <v>0.9</v>
      </c>
      <c r="J44" s="176">
        <f>30/34</f>
        <v>0.88235294117647056</v>
      </c>
      <c r="K44" s="10" t="s">
        <v>250</v>
      </c>
      <c r="L44" s="38"/>
      <c r="M44" s="33"/>
      <c r="N44" s="166"/>
      <c r="O44" s="166"/>
    </row>
    <row r="45" spans="1:15" x14ac:dyDescent="0.25">
      <c r="A45" s="7"/>
      <c r="C45" s="7"/>
      <c r="J45" s="3"/>
      <c r="K45" s="122"/>
      <c r="L45" s="201"/>
      <c r="M45" s="24"/>
    </row>
    <row r="46" spans="1:15" x14ac:dyDescent="0.25">
      <c r="A46" s="7"/>
      <c r="C46" s="7"/>
      <c r="J46" s="3"/>
      <c r="K46" s="122"/>
      <c r="L46" s="201"/>
    </row>
    <row r="47" spans="1:15" x14ac:dyDescent="0.25">
      <c r="C47" s="7"/>
      <c r="J47" s="3"/>
      <c r="K47" s="122"/>
      <c r="L47" s="201"/>
    </row>
    <row r="48" spans="1:15" x14ac:dyDescent="0.25">
      <c r="J48" s="3"/>
      <c r="K48" s="122"/>
      <c r="L48" s="201"/>
    </row>
    <row r="49" spans="10:12" x14ac:dyDescent="0.25">
      <c r="J49" s="3"/>
      <c r="K49" s="122"/>
      <c r="L49" s="201"/>
    </row>
    <row r="50" spans="10:12" x14ac:dyDescent="0.25">
      <c r="J50" s="3"/>
      <c r="K50" s="122"/>
      <c r="L50" s="201"/>
    </row>
    <row r="51" spans="10:12" x14ac:dyDescent="0.25">
      <c r="J51" s="3"/>
      <c r="K51" s="122"/>
      <c r="L51" s="201"/>
    </row>
    <row r="52" spans="10:12" x14ac:dyDescent="0.25">
      <c r="J52" s="3"/>
      <c r="K52" s="122"/>
      <c r="L52" s="201"/>
    </row>
    <row r="53" spans="10:12" x14ac:dyDescent="0.25">
      <c r="J53" s="3"/>
      <c r="K53" s="122"/>
      <c r="L53" s="201"/>
    </row>
    <row r="54" spans="10:12" x14ac:dyDescent="0.25">
      <c r="J54" s="3"/>
      <c r="K54" s="122"/>
      <c r="L54" s="201"/>
    </row>
  </sheetData>
  <mergeCells count="45">
    <mergeCell ref="B42:B44"/>
    <mergeCell ref="C42:C44"/>
    <mergeCell ref="A41:A44"/>
    <mergeCell ref="B17:B18"/>
    <mergeCell ref="D17:D18"/>
    <mergeCell ref="B28:B29"/>
    <mergeCell ref="C28:C29"/>
    <mergeCell ref="A17:A32"/>
    <mergeCell ref="A1:O1"/>
    <mergeCell ref="A2:O2"/>
    <mergeCell ref="A3:O3"/>
    <mergeCell ref="A5:A6"/>
    <mergeCell ref="B5:B6"/>
    <mergeCell ref="C5:C6"/>
    <mergeCell ref="D5:D6"/>
    <mergeCell ref="E5:E6"/>
    <mergeCell ref="F5:F6"/>
    <mergeCell ref="G5:G6"/>
    <mergeCell ref="H5:H6"/>
    <mergeCell ref="I5:I6"/>
    <mergeCell ref="J5:K5"/>
    <mergeCell ref="M5:N5"/>
    <mergeCell ref="O5:O6"/>
    <mergeCell ref="L5:L6"/>
    <mergeCell ref="E9:E12"/>
    <mergeCell ref="B13:B16"/>
    <mergeCell ref="C13:C16"/>
    <mergeCell ref="E21:E22"/>
    <mergeCell ref="B24:B26"/>
    <mergeCell ref="C24:C26"/>
    <mergeCell ref="E24:E26"/>
    <mergeCell ref="C17:C18"/>
    <mergeCell ref="E17:E18"/>
    <mergeCell ref="B20:B22"/>
    <mergeCell ref="C20:C22"/>
    <mergeCell ref="A7:A16"/>
    <mergeCell ref="B7:B8"/>
    <mergeCell ref="C7:C8"/>
    <mergeCell ref="B9:B12"/>
    <mergeCell ref="C9:C12"/>
    <mergeCell ref="E28:E29"/>
    <mergeCell ref="A33:A40"/>
    <mergeCell ref="B33:B40"/>
    <mergeCell ref="C33:C40"/>
    <mergeCell ref="D34:D3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4"/>
  <sheetViews>
    <sheetView zoomScale="90" zoomScaleNormal="90" workbookViewId="0">
      <pane ySplit="5" topLeftCell="A6" activePane="bottomLeft" state="frozen"/>
      <selection activeCell="A5" sqref="A5"/>
      <selection pane="bottomLeft" activeCell="B5" sqref="B5:B6"/>
    </sheetView>
  </sheetViews>
  <sheetFormatPr baseColWidth="10" defaultColWidth="1.625" defaultRowHeight="15.75" x14ac:dyDescent="0.25"/>
  <cols>
    <col min="1" max="1" width="18.625" style="8" customWidth="1"/>
    <col min="2" max="2" width="26.375" style="8" customWidth="1"/>
    <col min="3" max="3" width="26.375" style="4" customWidth="1"/>
    <col min="4" max="4" width="56.25" style="84" customWidth="1"/>
    <col min="5" max="5" width="18.375" style="3" customWidth="1"/>
    <col min="6" max="6" width="49.625" style="84" customWidth="1"/>
    <col min="7" max="7" width="73.25" style="84" customWidth="1"/>
    <col min="8" max="8" width="19.625" style="3" customWidth="1"/>
    <col min="9" max="9" width="18.625" style="3" customWidth="1"/>
    <col min="10" max="10" width="30.125" style="1" customWidth="1"/>
    <col min="11" max="11" width="83.125" style="123" customWidth="1"/>
    <col min="12" max="12" width="20.625" style="1" customWidth="1"/>
    <col min="13" max="13" width="125.375" style="4" customWidth="1"/>
    <col min="14" max="14" width="18.625" style="4" customWidth="1"/>
    <col min="15" max="16384" width="1.625" style="4"/>
  </cols>
  <sheetData>
    <row r="1" spans="1:14" ht="45" hidden="1" x14ac:dyDescent="0.25">
      <c r="A1" s="229" t="s">
        <v>0</v>
      </c>
      <c r="B1" s="229"/>
      <c r="C1" s="229"/>
      <c r="D1" s="229"/>
      <c r="E1" s="229"/>
      <c r="F1" s="229"/>
      <c r="G1" s="229"/>
      <c r="H1" s="229"/>
      <c r="I1" s="229"/>
      <c r="J1" s="229"/>
      <c r="K1" s="229"/>
      <c r="L1" s="229"/>
      <c r="M1" s="229"/>
      <c r="N1" s="229"/>
    </row>
    <row r="2" spans="1:14" ht="35.25" hidden="1" x14ac:dyDescent="0.25">
      <c r="A2" s="230" t="s">
        <v>1</v>
      </c>
      <c r="B2" s="230"/>
      <c r="C2" s="230"/>
      <c r="D2" s="230"/>
      <c r="E2" s="230"/>
      <c r="F2" s="230"/>
      <c r="G2" s="230"/>
      <c r="H2" s="230"/>
      <c r="I2" s="230"/>
      <c r="J2" s="230"/>
      <c r="K2" s="230"/>
      <c r="L2" s="230"/>
      <c r="M2" s="230"/>
      <c r="N2" s="230"/>
    </row>
    <row r="3" spans="1:14" ht="27.75" hidden="1" x14ac:dyDescent="0.25">
      <c r="A3" s="231" t="s">
        <v>2</v>
      </c>
      <c r="B3" s="231"/>
      <c r="C3" s="231"/>
      <c r="D3" s="231"/>
      <c r="E3" s="231"/>
      <c r="F3" s="231"/>
      <c r="G3" s="231"/>
      <c r="H3" s="231"/>
      <c r="I3" s="231"/>
      <c r="J3" s="231"/>
      <c r="K3" s="231"/>
      <c r="L3" s="231"/>
      <c r="M3" s="231"/>
      <c r="N3" s="231"/>
    </row>
    <row r="4" spans="1:14" hidden="1" x14ac:dyDescent="0.25">
      <c r="A4" s="5"/>
      <c r="B4" s="5"/>
      <c r="C4" s="6"/>
      <c r="D4" s="75"/>
      <c r="E4" s="70"/>
      <c r="F4" s="75"/>
      <c r="G4" s="75"/>
      <c r="H4" s="70"/>
      <c r="I4" s="70"/>
      <c r="J4" s="2"/>
      <c r="K4" s="114"/>
      <c r="L4" s="2"/>
      <c r="M4" s="6"/>
      <c r="N4" s="6"/>
    </row>
    <row r="5" spans="1:14" s="74" customFormat="1" ht="50.45" customHeight="1" x14ac:dyDescent="0.2">
      <c r="A5" s="232" t="s">
        <v>3</v>
      </c>
      <c r="B5" s="232" t="s">
        <v>210</v>
      </c>
      <c r="C5" s="233" t="s">
        <v>5</v>
      </c>
      <c r="D5" s="234" t="s">
        <v>6</v>
      </c>
      <c r="E5" s="235" t="s">
        <v>7</v>
      </c>
      <c r="F5" s="234" t="s">
        <v>8</v>
      </c>
      <c r="G5" s="234" t="s">
        <v>9</v>
      </c>
      <c r="H5" s="235" t="s">
        <v>10</v>
      </c>
      <c r="I5" s="235" t="s">
        <v>11</v>
      </c>
      <c r="J5" s="236" t="s">
        <v>12</v>
      </c>
      <c r="K5" s="236"/>
      <c r="L5" s="236" t="s">
        <v>13</v>
      </c>
      <c r="M5" s="236"/>
      <c r="N5" s="239" t="s">
        <v>14</v>
      </c>
    </row>
    <row r="6" spans="1:14" x14ac:dyDescent="0.25">
      <c r="A6" s="233"/>
      <c r="B6" s="232"/>
      <c r="C6" s="233"/>
      <c r="D6" s="234"/>
      <c r="E6" s="235"/>
      <c r="F6" s="234"/>
      <c r="G6" s="234"/>
      <c r="H6" s="235"/>
      <c r="I6" s="235"/>
      <c r="J6" s="17" t="s">
        <v>15</v>
      </c>
      <c r="K6" s="135" t="s">
        <v>16</v>
      </c>
      <c r="L6" s="63" t="s">
        <v>15</v>
      </c>
      <c r="M6" s="63" t="s">
        <v>16</v>
      </c>
      <c r="N6" s="240"/>
    </row>
    <row r="7" spans="1:14" s="11" customFormat="1" ht="166.5" customHeight="1" x14ac:dyDescent="0.25">
      <c r="A7" s="215" t="s">
        <v>17</v>
      </c>
      <c r="B7" s="208">
        <v>2</v>
      </c>
      <c r="C7" s="208" t="s">
        <v>18</v>
      </c>
      <c r="D7" s="76" t="s">
        <v>19</v>
      </c>
      <c r="E7" s="67" t="s">
        <v>20</v>
      </c>
      <c r="F7" s="76" t="s">
        <v>21</v>
      </c>
      <c r="G7" s="76" t="s">
        <v>22</v>
      </c>
      <c r="H7" s="67" t="s">
        <v>23</v>
      </c>
      <c r="I7" s="31" t="s">
        <v>24</v>
      </c>
      <c r="J7" s="96" t="s">
        <v>25</v>
      </c>
      <c r="K7" s="121" t="s">
        <v>26</v>
      </c>
      <c r="L7" s="44"/>
      <c r="M7" s="43"/>
      <c r="N7" s="57"/>
    </row>
    <row r="8" spans="1:14" s="11" customFormat="1" ht="162.75" customHeight="1" x14ac:dyDescent="0.25">
      <c r="A8" s="215"/>
      <c r="B8" s="210"/>
      <c r="C8" s="210"/>
      <c r="D8" s="76" t="s">
        <v>27</v>
      </c>
      <c r="E8" s="67" t="s">
        <v>20</v>
      </c>
      <c r="F8" s="76" t="s">
        <v>28</v>
      </c>
      <c r="G8" s="77" t="s">
        <v>29</v>
      </c>
      <c r="H8" s="67" t="s">
        <v>23</v>
      </c>
      <c r="I8" s="67" t="s">
        <v>30</v>
      </c>
      <c r="J8" s="110">
        <v>1</v>
      </c>
      <c r="K8" s="127" t="s">
        <v>31</v>
      </c>
      <c r="L8" s="44"/>
      <c r="M8" s="43"/>
      <c r="N8" s="58"/>
    </row>
    <row r="9" spans="1:14" s="18" customFormat="1" ht="71.25" x14ac:dyDescent="0.25">
      <c r="A9" s="215"/>
      <c r="B9" s="216">
        <v>3</v>
      </c>
      <c r="C9" s="219" t="s">
        <v>32</v>
      </c>
      <c r="D9" s="76" t="s">
        <v>33</v>
      </c>
      <c r="E9" s="203" t="s">
        <v>34</v>
      </c>
      <c r="F9" s="76" t="s">
        <v>35</v>
      </c>
      <c r="G9" s="76" t="s">
        <v>36</v>
      </c>
      <c r="H9" s="31" t="s">
        <v>37</v>
      </c>
      <c r="I9" s="32">
        <v>0.35</v>
      </c>
      <c r="J9" s="97">
        <v>0.120345095171806</v>
      </c>
      <c r="K9" s="119" t="s">
        <v>38</v>
      </c>
      <c r="L9" s="45"/>
      <c r="M9" s="26"/>
      <c r="N9" s="19"/>
    </row>
    <row r="10" spans="1:14" s="18" customFormat="1" ht="99.75" x14ac:dyDescent="0.25">
      <c r="A10" s="215"/>
      <c r="B10" s="217"/>
      <c r="C10" s="220"/>
      <c r="D10" s="76" t="s">
        <v>39</v>
      </c>
      <c r="E10" s="222"/>
      <c r="F10" s="76" t="s">
        <v>40</v>
      </c>
      <c r="G10" s="76" t="s">
        <v>36</v>
      </c>
      <c r="H10" s="31" t="s">
        <v>37</v>
      </c>
      <c r="I10" s="32">
        <v>0.35</v>
      </c>
      <c r="J10" s="97">
        <v>-0.74871078299094995</v>
      </c>
      <c r="K10" s="119" t="s">
        <v>41</v>
      </c>
      <c r="L10" s="65"/>
      <c r="M10" s="54"/>
      <c r="N10" s="19"/>
    </row>
    <row r="11" spans="1:14" s="18" customFormat="1" ht="129.75" customHeight="1" x14ac:dyDescent="0.25">
      <c r="A11" s="215"/>
      <c r="B11" s="217"/>
      <c r="C11" s="220"/>
      <c r="D11" s="76" t="s">
        <v>42</v>
      </c>
      <c r="E11" s="222"/>
      <c r="F11" s="76" t="s">
        <v>43</v>
      </c>
      <c r="G11" s="76" t="s">
        <v>44</v>
      </c>
      <c r="H11" s="31" t="s">
        <v>45</v>
      </c>
      <c r="I11" s="35">
        <v>1</v>
      </c>
      <c r="J11" s="98">
        <v>1</v>
      </c>
      <c r="K11" s="128" t="s">
        <v>46</v>
      </c>
      <c r="L11" s="46"/>
      <c r="M11" s="26"/>
      <c r="N11" s="19"/>
    </row>
    <row r="12" spans="1:14" s="18" customFormat="1" ht="71.25" x14ac:dyDescent="0.25">
      <c r="A12" s="215"/>
      <c r="B12" s="218"/>
      <c r="C12" s="221"/>
      <c r="D12" s="76" t="s">
        <v>47</v>
      </c>
      <c r="E12" s="204"/>
      <c r="F12" s="76" t="s">
        <v>48</v>
      </c>
      <c r="G12" s="76" t="s">
        <v>49</v>
      </c>
      <c r="H12" s="31" t="s">
        <v>45</v>
      </c>
      <c r="I12" s="35">
        <v>3</v>
      </c>
      <c r="J12" s="99" t="s">
        <v>50</v>
      </c>
      <c r="K12" s="128" t="s">
        <v>51</v>
      </c>
      <c r="L12" s="46"/>
      <c r="M12" s="26"/>
      <c r="N12" s="19"/>
    </row>
    <row r="13" spans="1:14" s="18" customFormat="1" ht="150" customHeight="1" x14ac:dyDescent="0.25">
      <c r="A13" s="215"/>
      <c r="B13" s="216">
        <v>4</v>
      </c>
      <c r="C13" s="223" t="s">
        <v>52</v>
      </c>
      <c r="D13" s="76" t="s">
        <v>53</v>
      </c>
      <c r="E13" s="31" t="s">
        <v>20</v>
      </c>
      <c r="F13" s="76" t="s">
        <v>54</v>
      </c>
      <c r="G13" s="76" t="s">
        <v>55</v>
      </c>
      <c r="H13" s="31" t="s">
        <v>56</v>
      </c>
      <c r="I13" s="36" t="s">
        <v>57</v>
      </c>
      <c r="J13" s="100">
        <v>4.8728813559322036E-2</v>
      </c>
      <c r="K13" s="129" t="s">
        <v>58</v>
      </c>
      <c r="L13" s="47"/>
      <c r="M13" s="26"/>
      <c r="N13" s="19"/>
    </row>
    <row r="14" spans="1:14" s="18" customFormat="1" ht="150" customHeight="1" x14ac:dyDescent="0.25">
      <c r="A14" s="215"/>
      <c r="B14" s="217"/>
      <c r="C14" s="223"/>
      <c r="D14" s="76" t="s">
        <v>59</v>
      </c>
      <c r="E14" s="31" t="s">
        <v>20</v>
      </c>
      <c r="F14" s="76" t="s">
        <v>60</v>
      </c>
      <c r="G14" s="76" t="s">
        <v>61</v>
      </c>
      <c r="H14" s="31" t="s">
        <v>62</v>
      </c>
      <c r="I14" s="36" t="s">
        <v>63</v>
      </c>
      <c r="J14" s="100">
        <f>(9160-6530.5)/6530.5</f>
        <v>0.4026491080315443</v>
      </c>
      <c r="K14" s="130" t="s">
        <v>64</v>
      </c>
      <c r="L14" s="48"/>
      <c r="M14" s="26"/>
      <c r="N14" s="19"/>
    </row>
    <row r="15" spans="1:14" s="18" customFormat="1" ht="165.75" customHeight="1" x14ac:dyDescent="0.25">
      <c r="A15" s="215"/>
      <c r="B15" s="217"/>
      <c r="C15" s="223"/>
      <c r="D15" s="76" t="s">
        <v>65</v>
      </c>
      <c r="E15" s="31" t="s">
        <v>20</v>
      </c>
      <c r="F15" s="76" t="s">
        <v>66</v>
      </c>
      <c r="G15" s="76" t="s">
        <v>67</v>
      </c>
      <c r="H15" s="31" t="s">
        <v>68</v>
      </c>
      <c r="I15" s="31" t="s">
        <v>69</v>
      </c>
      <c r="J15" s="101">
        <v>1</v>
      </c>
      <c r="K15" s="131" t="s">
        <v>70</v>
      </c>
      <c r="L15" s="46"/>
      <c r="M15" s="26"/>
      <c r="N15" s="19"/>
    </row>
    <row r="16" spans="1:14" s="18" customFormat="1" ht="180.75" customHeight="1" x14ac:dyDescent="0.25">
      <c r="A16" s="215"/>
      <c r="B16" s="217"/>
      <c r="C16" s="223"/>
      <c r="D16" s="76" t="s">
        <v>71</v>
      </c>
      <c r="E16" s="31" t="s">
        <v>20</v>
      </c>
      <c r="F16" s="85" t="s">
        <v>72</v>
      </c>
      <c r="G16" s="76" t="s">
        <v>73</v>
      </c>
      <c r="H16" s="31" t="s">
        <v>62</v>
      </c>
      <c r="I16" s="36" t="s">
        <v>74</v>
      </c>
      <c r="J16" s="102">
        <v>-0.71879999999999999</v>
      </c>
      <c r="K16" s="132" t="s">
        <v>75</v>
      </c>
      <c r="L16" s="71"/>
      <c r="M16" s="72"/>
      <c r="N16" s="73"/>
    </row>
    <row r="17" spans="1:14" s="18" customFormat="1" ht="287.25" customHeight="1" x14ac:dyDescent="0.25">
      <c r="A17" s="205" t="s">
        <v>76</v>
      </c>
      <c r="B17" s="20">
        <v>5</v>
      </c>
      <c r="C17" s="20" t="s">
        <v>77</v>
      </c>
      <c r="D17" s="76" t="s">
        <v>78</v>
      </c>
      <c r="E17" s="31" t="s">
        <v>79</v>
      </c>
      <c r="F17" s="76" t="s">
        <v>84</v>
      </c>
      <c r="G17" s="76" t="s">
        <v>85</v>
      </c>
      <c r="H17" s="31" t="s">
        <v>37</v>
      </c>
      <c r="I17" s="32">
        <v>0.95</v>
      </c>
      <c r="J17" s="111">
        <f>15/29</f>
        <v>0.51724137931034486</v>
      </c>
      <c r="K17" s="131" t="s">
        <v>86</v>
      </c>
      <c r="L17" s="27"/>
      <c r="M17" s="41"/>
      <c r="N17" s="64"/>
    </row>
    <row r="18" spans="1:14" s="18" customFormat="1" ht="249" customHeight="1" x14ac:dyDescent="0.25">
      <c r="A18" s="206"/>
      <c r="B18" s="20">
        <v>6</v>
      </c>
      <c r="C18" s="20" t="s">
        <v>87</v>
      </c>
      <c r="D18" s="14" t="s">
        <v>88</v>
      </c>
      <c r="E18" s="31" t="s">
        <v>89</v>
      </c>
      <c r="F18" s="30" t="s">
        <v>90</v>
      </c>
      <c r="G18" s="14" t="s">
        <v>91</v>
      </c>
      <c r="H18" s="35" t="s">
        <v>37</v>
      </c>
      <c r="I18" s="32">
        <v>0.6</v>
      </c>
      <c r="J18" s="32">
        <f>25/50</f>
        <v>0.5</v>
      </c>
      <c r="K18" s="113" t="s">
        <v>92</v>
      </c>
      <c r="L18" s="27"/>
      <c r="M18" s="49"/>
      <c r="N18" s="19"/>
    </row>
    <row r="19" spans="1:14" s="11" customFormat="1" ht="117.75" customHeight="1" x14ac:dyDescent="0.25">
      <c r="A19" s="206"/>
      <c r="B19" s="208" t="s">
        <v>211</v>
      </c>
      <c r="C19" s="205" t="s">
        <v>94</v>
      </c>
      <c r="D19" s="78" t="s">
        <v>97</v>
      </c>
      <c r="E19" s="224" t="s">
        <v>79</v>
      </c>
      <c r="F19" s="76" t="s">
        <v>98</v>
      </c>
      <c r="G19" s="78" t="s">
        <v>212</v>
      </c>
      <c r="H19" s="38" t="s">
        <v>100</v>
      </c>
      <c r="I19" s="36">
        <v>1</v>
      </c>
      <c r="J19" s="103">
        <f>738/738</f>
        <v>1</v>
      </c>
      <c r="K19" s="133" t="s">
        <v>101</v>
      </c>
      <c r="L19" s="42"/>
      <c r="M19" s="26"/>
      <c r="N19" s="12"/>
    </row>
    <row r="20" spans="1:14" s="11" customFormat="1" ht="240.75" customHeight="1" x14ac:dyDescent="0.25">
      <c r="A20" s="206"/>
      <c r="B20" s="210"/>
      <c r="C20" s="207"/>
      <c r="D20" s="76" t="s">
        <v>102</v>
      </c>
      <c r="E20" s="225"/>
      <c r="F20" s="76" t="s">
        <v>103</v>
      </c>
      <c r="G20" s="78" t="s">
        <v>104</v>
      </c>
      <c r="H20" s="38" t="s">
        <v>100</v>
      </c>
      <c r="I20" s="39">
        <v>1</v>
      </c>
      <c r="J20" s="104">
        <v>1</v>
      </c>
      <c r="K20" s="113" t="s">
        <v>105</v>
      </c>
      <c r="L20" s="42"/>
      <c r="M20" s="41"/>
      <c r="N20" s="12"/>
    </row>
    <row r="21" spans="1:14" s="11" customFormat="1" ht="300" x14ac:dyDescent="0.25">
      <c r="A21" s="206"/>
      <c r="B21" s="9" t="s">
        <v>213</v>
      </c>
      <c r="C21" s="9" t="s">
        <v>106</v>
      </c>
      <c r="D21" s="78" t="s">
        <v>107</v>
      </c>
      <c r="E21" s="38" t="s">
        <v>20</v>
      </c>
      <c r="F21" s="83" t="s">
        <v>108</v>
      </c>
      <c r="G21" s="78" t="s">
        <v>109</v>
      </c>
      <c r="H21" s="38" t="s">
        <v>110</v>
      </c>
      <c r="I21" s="39" t="s">
        <v>111</v>
      </c>
      <c r="J21" s="105">
        <v>1</v>
      </c>
      <c r="K21" s="134" t="s">
        <v>112</v>
      </c>
      <c r="L21" s="50"/>
      <c r="M21" s="26"/>
      <c r="N21" s="12"/>
    </row>
    <row r="22" spans="1:14" s="11" customFormat="1" ht="134.25" customHeight="1" x14ac:dyDescent="0.25">
      <c r="A22" s="206"/>
      <c r="B22" s="208" t="s">
        <v>214</v>
      </c>
      <c r="C22" s="205" t="s">
        <v>114</v>
      </c>
      <c r="D22" s="78" t="s">
        <v>115</v>
      </c>
      <c r="E22" s="224" t="s">
        <v>79</v>
      </c>
      <c r="F22" s="81" t="s">
        <v>116</v>
      </c>
      <c r="G22" s="79" t="s">
        <v>117</v>
      </c>
      <c r="H22" s="40" t="s">
        <v>37</v>
      </c>
      <c r="I22" s="39">
        <v>1</v>
      </c>
      <c r="J22" s="106">
        <f>1/1</f>
        <v>1</v>
      </c>
      <c r="K22" s="113" t="s">
        <v>118</v>
      </c>
      <c r="L22" s="51"/>
      <c r="M22" s="95"/>
      <c r="N22" s="59"/>
    </row>
    <row r="23" spans="1:14" s="11" customFormat="1" ht="195" customHeight="1" x14ac:dyDescent="0.25">
      <c r="A23" s="206"/>
      <c r="B23" s="209"/>
      <c r="C23" s="226"/>
      <c r="D23" s="78" t="s">
        <v>215</v>
      </c>
      <c r="E23" s="228"/>
      <c r="F23" s="81" t="s">
        <v>120</v>
      </c>
      <c r="G23" s="80" t="s">
        <v>121</v>
      </c>
      <c r="H23" s="40" t="s">
        <v>100</v>
      </c>
      <c r="I23" s="36">
        <v>0.2</v>
      </c>
      <c r="J23" s="33">
        <v>1</v>
      </c>
      <c r="K23" s="112" t="s">
        <v>122</v>
      </c>
      <c r="L23" s="28"/>
      <c r="M23" s="29"/>
      <c r="N23" s="15"/>
    </row>
    <row r="24" spans="1:14" s="11" customFormat="1" ht="195" customHeight="1" x14ac:dyDescent="0.25">
      <c r="A24" s="206"/>
      <c r="B24" s="210"/>
      <c r="C24" s="227"/>
      <c r="D24" s="78" t="s">
        <v>123</v>
      </c>
      <c r="E24" s="228"/>
      <c r="F24" s="81" t="s">
        <v>124</v>
      </c>
      <c r="G24" s="80" t="s">
        <v>125</v>
      </c>
      <c r="H24" s="40" t="s">
        <v>100</v>
      </c>
      <c r="I24" s="36">
        <v>1</v>
      </c>
      <c r="J24" s="107">
        <v>1</v>
      </c>
      <c r="K24" s="115" t="s">
        <v>126</v>
      </c>
      <c r="L24" s="28"/>
      <c r="M24" s="29"/>
      <c r="N24" s="15"/>
    </row>
    <row r="25" spans="1:14" s="18" customFormat="1" ht="236.45" customHeight="1" x14ac:dyDescent="0.25">
      <c r="A25" s="206"/>
      <c r="B25" s="20">
        <v>15</v>
      </c>
      <c r="C25" s="20" t="s">
        <v>127</v>
      </c>
      <c r="D25" s="14" t="s">
        <v>128</v>
      </c>
      <c r="E25" s="14" t="s">
        <v>89</v>
      </c>
      <c r="F25" s="14" t="s">
        <v>129</v>
      </c>
      <c r="G25" s="14" t="s">
        <v>130</v>
      </c>
      <c r="H25" s="35" t="s">
        <v>37</v>
      </c>
      <c r="I25" s="32">
        <v>0.1</v>
      </c>
      <c r="J25" s="25" t="s">
        <v>131</v>
      </c>
      <c r="K25" s="115" t="s">
        <v>132</v>
      </c>
      <c r="L25" s="25"/>
      <c r="M25" s="49"/>
      <c r="N25" s="19"/>
    </row>
    <row r="26" spans="1:14" s="18" customFormat="1" ht="218.25" customHeight="1" x14ac:dyDescent="0.25">
      <c r="A26" s="206"/>
      <c r="B26" s="219">
        <v>16</v>
      </c>
      <c r="C26" s="242" t="s">
        <v>133</v>
      </c>
      <c r="D26" s="81" t="s">
        <v>134</v>
      </c>
      <c r="E26" s="203" t="s">
        <v>135</v>
      </c>
      <c r="F26" s="81" t="s">
        <v>136</v>
      </c>
      <c r="G26" s="81" t="s">
        <v>137</v>
      </c>
      <c r="H26" s="66" t="s">
        <v>37</v>
      </c>
      <c r="I26" s="37">
        <v>1</v>
      </c>
      <c r="J26" s="108">
        <v>1</v>
      </c>
      <c r="K26" s="116" t="s">
        <v>138</v>
      </c>
      <c r="L26" s="52"/>
      <c r="M26" s="49"/>
      <c r="N26" s="60"/>
    </row>
    <row r="27" spans="1:14" s="18" customFormat="1" ht="218.25" customHeight="1" x14ac:dyDescent="0.25">
      <c r="A27" s="206"/>
      <c r="B27" s="221"/>
      <c r="C27" s="243"/>
      <c r="D27" s="81" t="s">
        <v>139</v>
      </c>
      <c r="E27" s="204"/>
      <c r="F27" s="86" t="s">
        <v>140</v>
      </c>
      <c r="G27" s="82" t="s">
        <v>141</v>
      </c>
      <c r="H27" s="68" t="s">
        <v>37</v>
      </c>
      <c r="I27" s="69">
        <v>0</v>
      </c>
      <c r="J27" s="108">
        <v>1</v>
      </c>
      <c r="K27" s="117" t="s">
        <v>142</v>
      </c>
      <c r="L27" s="52"/>
      <c r="M27" s="49"/>
      <c r="N27" s="60"/>
    </row>
    <row r="28" spans="1:14" s="18" customFormat="1" ht="113.25" customHeight="1" x14ac:dyDescent="0.2">
      <c r="A28" s="206"/>
      <c r="B28" s="20">
        <v>17</v>
      </c>
      <c r="C28" s="20" t="s">
        <v>143</v>
      </c>
      <c r="D28" s="14" t="s">
        <v>144</v>
      </c>
      <c r="E28" s="14" t="s">
        <v>89</v>
      </c>
      <c r="F28" s="14" t="s">
        <v>145</v>
      </c>
      <c r="G28" s="14" t="s">
        <v>146</v>
      </c>
      <c r="H28" s="31" t="s">
        <v>147</v>
      </c>
      <c r="I28" s="31">
        <v>10</v>
      </c>
      <c r="J28" s="36">
        <v>0</v>
      </c>
      <c r="K28" s="117" t="s">
        <v>148</v>
      </c>
      <c r="L28" s="53"/>
      <c r="M28" s="26"/>
      <c r="N28" s="61"/>
    </row>
    <row r="29" spans="1:14" s="11" customFormat="1" ht="163.5" customHeight="1" x14ac:dyDescent="0.25">
      <c r="A29" s="206"/>
      <c r="B29" s="16">
        <v>19</v>
      </c>
      <c r="C29" s="23" t="s">
        <v>149</v>
      </c>
      <c r="D29" s="78" t="s">
        <v>150</v>
      </c>
      <c r="E29" s="38" t="s">
        <v>20</v>
      </c>
      <c r="F29" s="83" t="s">
        <v>151</v>
      </c>
      <c r="G29" s="83" t="s">
        <v>152</v>
      </c>
      <c r="H29" s="38" t="s">
        <v>153</v>
      </c>
      <c r="I29" s="39" t="s">
        <v>154</v>
      </c>
      <c r="J29" s="107">
        <v>1</v>
      </c>
      <c r="K29" s="118" t="s">
        <v>155</v>
      </c>
      <c r="L29" s="50"/>
      <c r="M29" s="54"/>
      <c r="N29" s="12"/>
    </row>
    <row r="30" spans="1:14" s="18" customFormat="1" ht="71.25" x14ac:dyDescent="0.25">
      <c r="A30" s="206"/>
      <c r="B30" s="21">
        <v>20</v>
      </c>
      <c r="C30" s="21" t="s">
        <v>156</v>
      </c>
      <c r="D30" s="14" t="s">
        <v>157</v>
      </c>
      <c r="E30" s="31" t="s">
        <v>34</v>
      </c>
      <c r="F30" s="14" t="s">
        <v>158</v>
      </c>
      <c r="G30" s="14" t="s">
        <v>159</v>
      </c>
      <c r="H30" s="35" t="s">
        <v>37</v>
      </c>
      <c r="I30" s="32">
        <v>0.05</v>
      </c>
      <c r="J30" s="32">
        <v>0</v>
      </c>
      <c r="K30" s="119" t="s">
        <v>160</v>
      </c>
      <c r="L30" s="45"/>
      <c r="M30" s="49"/>
      <c r="N30" s="19"/>
    </row>
    <row r="31" spans="1:14" s="11" customFormat="1" ht="113.25" customHeight="1" x14ac:dyDescent="0.25">
      <c r="A31" s="207"/>
      <c r="B31" s="16">
        <v>21</v>
      </c>
      <c r="C31" s="16" t="s">
        <v>216</v>
      </c>
      <c r="D31" s="91" t="s">
        <v>217</v>
      </c>
      <c r="E31" s="38" t="s">
        <v>218</v>
      </c>
      <c r="F31" s="88" t="s">
        <v>219</v>
      </c>
      <c r="G31" s="88" t="s">
        <v>220</v>
      </c>
      <c r="H31" s="89" t="s">
        <v>37</v>
      </c>
      <c r="I31" s="33">
        <v>0.05</v>
      </c>
      <c r="J31" s="109">
        <v>-0.44879999999999998</v>
      </c>
      <c r="K31" s="120" t="s">
        <v>221</v>
      </c>
      <c r="L31" s="55"/>
      <c r="M31" s="43"/>
      <c r="N31" s="12"/>
    </row>
    <row r="32" spans="1:14" s="11" customFormat="1" ht="75" x14ac:dyDescent="0.25">
      <c r="A32" s="205" t="s">
        <v>161</v>
      </c>
      <c r="B32" s="208">
        <v>22</v>
      </c>
      <c r="C32" s="211" t="s">
        <v>162</v>
      </c>
      <c r="D32" s="92" t="s">
        <v>163</v>
      </c>
      <c r="E32" s="31" t="s">
        <v>79</v>
      </c>
      <c r="F32" s="76" t="s">
        <v>164</v>
      </c>
      <c r="G32" s="76" t="s">
        <v>165</v>
      </c>
      <c r="H32" s="31" t="s">
        <v>37</v>
      </c>
      <c r="I32" s="22">
        <v>1</v>
      </c>
      <c r="J32" s="108">
        <v>1</v>
      </c>
      <c r="K32" s="121" t="s">
        <v>166</v>
      </c>
      <c r="L32" s="28"/>
      <c r="M32" s="42"/>
      <c r="N32" s="12"/>
    </row>
    <row r="33" spans="1:14" s="11" customFormat="1" ht="100.5" customHeight="1" x14ac:dyDescent="0.25">
      <c r="A33" s="206"/>
      <c r="B33" s="209"/>
      <c r="C33" s="211"/>
      <c r="D33" s="244" t="s">
        <v>167</v>
      </c>
      <c r="E33" s="124" t="s">
        <v>135</v>
      </c>
      <c r="F33" s="76" t="s">
        <v>168</v>
      </c>
      <c r="G33" s="76" t="s">
        <v>169</v>
      </c>
      <c r="H33" s="31" t="s">
        <v>37</v>
      </c>
      <c r="I33" s="22">
        <v>1</v>
      </c>
      <c r="J33" s="108">
        <v>1</v>
      </c>
      <c r="K33" s="121" t="s">
        <v>170</v>
      </c>
      <c r="L33" s="28"/>
      <c r="M33" s="42"/>
      <c r="N33" s="12"/>
    </row>
    <row r="34" spans="1:14" s="11" customFormat="1" ht="83.25" customHeight="1" x14ac:dyDescent="0.25">
      <c r="A34" s="206"/>
      <c r="B34" s="209"/>
      <c r="C34" s="211"/>
      <c r="D34" s="245"/>
      <c r="E34" s="124" t="s">
        <v>135</v>
      </c>
      <c r="F34" s="125" t="s">
        <v>171</v>
      </c>
      <c r="G34" s="125" t="s">
        <v>172</v>
      </c>
      <c r="H34" s="31" t="s">
        <v>37</v>
      </c>
      <c r="I34" s="22">
        <v>1</v>
      </c>
      <c r="J34" s="108">
        <v>1</v>
      </c>
      <c r="K34" s="121" t="s">
        <v>173</v>
      </c>
      <c r="L34" s="28"/>
      <c r="M34" s="42"/>
      <c r="N34" s="12"/>
    </row>
    <row r="35" spans="1:14" s="11" customFormat="1" ht="156.75" customHeight="1" x14ac:dyDescent="0.25">
      <c r="A35" s="206"/>
      <c r="B35" s="209"/>
      <c r="C35" s="211"/>
      <c r="D35" s="246"/>
      <c r="E35" s="124" t="s">
        <v>135</v>
      </c>
      <c r="F35" s="125" t="s">
        <v>174</v>
      </c>
      <c r="G35" s="126" t="s">
        <v>175</v>
      </c>
      <c r="H35" s="31" t="s">
        <v>37</v>
      </c>
      <c r="I35" s="22">
        <v>1</v>
      </c>
      <c r="J35" s="108">
        <v>1</v>
      </c>
      <c r="K35" s="121" t="s">
        <v>176</v>
      </c>
      <c r="L35" s="28"/>
      <c r="M35" s="42"/>
      <c r="N35" s="12"/>
    </row>
    <row r="36" spans="1:14" s="11" customFormat="1" ht="129" customHeight="1" x14ac:dyDescent="0.25">
      <c r="A36" s="206"/>
      <c r="B36" s="209"/>
      <c r="C36" s="211"/>
      <c r="D36" s="93" t="s">
        <v>177</v>
      </c>
      <c r="E36" s="66" t="s">
        <v>79</v>
      </c>
      <c r="F36" s="87" t="s">
        <v>178</v>
      </c>
      <c r="G36" s="81" t="s">
        <v>179</v>
      </c>
      <c r="H36" s="66" t="s">
        <v>37</v>
      </c>
      <c r="I36" s="37">
        <v>1</v>
      </c>
      <c r="J36" s="108">
        <v>1</v>
      </c>
      <c r="K36" s="116" t="s">
        <v>180</v>
      </c>
      <c r="L36" s="28"/>
      <c r="M36" s="42"/>
      <c r="N36" s="12"/>
    </row>
    <row r="37" spans="1:14" s="11" customFormat="1" ht="181.5" customHeight="1" x14ac:dyDescent="0.25">
      <c r="A37" s="206"/>
      <c r="B37" s="209"/>
      <c r="C37" s="211"/>
      <c r="D37" s="92" t="s">
        <v>181</v>
      </c>
      <c r="E37" s="31" t="s">
        <v>135</v>
      </c>
      <c r="F37" s="76" t="s">
        <v>182</v>
      </c>
      <c r="G37" s="76" t="s">
        <v>183</v>
      </c>
      <c r="H37" s="31" t="s">
        <v>37</v>
      </c>
      <c r="I37" s="36">
        <v>1</v>
      </c>
      <c r="J37" s="33">
        <v>1</v>
      </c>
      <c r="K37" s="121" t="s">
        <v>184</v>
      </c>
      <c r="L37" s="28"/>
      <c r="M37" s="43"/>
      <c r="N37" s="12"/>
    </row>
    <row r="38" spans="1:14" s="11" customFormat="1" ht="131.1" customHeight="1" x14ac:dyDescent="0.25">
      <c r="A38" s="206"/>
      <c r="B38" s="209"/>
      <c r="C38" s="211"/>
      <c r="D38" s="92" t="s">
        <v>185</v>
      </c>
      <c r="E38" s="31" t="s">
        <v>135</v>
      </c>
      <c r="F38" s="76" t="s">
        <v>186</v>
      </c>
      <c r="G38" s="76" t="s">
        <v>187</v>
      </c>
      <c r="H38" s="31" t="s">
        <v>37</v>
      </c>
      <c r="I38" s="36">
        <v>1</v>
      </c>
      <c r="J38" s="33">
        <v>1</v>
      </c>
      <c r="K38" s="121" t="s">
        <v>188</v>
      </c>
      <c r="L38" s="28"/>
      <c r="M38" s="43"/>
      <c r="N38" s="12"/>
    </row>
    <row r="39" spans="1:14" ht="111.6" customHeight="1" x14ac:dyDescent="0.25">
      <c r="A39" s="207"/>
      <c r="B39" s="210"/>
      <c r="C39" s="211"/>
      <c r="D39" s="94" t="s">
        <v>189</v>
      </c>
      <c r="E39" s="31" t="s">
        <v>135</v>
      </c>
      <c r="F39" s="76" t="s">
        <v>190</v>
      </c>
      <c r="G39" s="76" t="s">
        <v>191</v>
      </c>
      <c r="H39" s="31" t="s">
        <v>37</v>
      </c>
      <c r="I39" s="36">
        <v>1</v>
      </c>
      <c r="J39" s="33">
        <v>1</v>
      </c>
      <c r="K39" s="116" t="s">
        <v>192</v>
      </c>
      <c r="L39" s="56"/>
      <c r="M39" s="42"/>
      <c r="N39" s="12"/>
    </row>
    <row r="40" spans="1:14" ht="168.95" customHeight="1" x14ac:dyDescent="0.25">
      <c r="A40" s="9" t="s">
        <v>222</v>
      </c>
      <c r="B40" s="13">
        <v>26</v>
      </c>
      <c r="C40" s="9" t="s">
        <v>197</v>
      </c>
      <c r="D40" s="94" t="s">
        <v>198</v>
      </c>
      <c r="E40" s="38" t="s">
        <v>199</v>
      </c>
      <c r="F40" s="10" t="s">
        <v>223</v>
      </c>
      <c r="G40" s="10" t="s">
        <v>224</v>
      </c>
      <c r="H40" s="10" t="s">
        <v>202</v>
      </c>
      <c r="I40" s="90">
        <v>4</v>
      </c>
      <c r="J40" s="34">
        <v>1</v>
      </c>
      <c r="K40" s="121" t="s">
        <v>203</v>
      </c>
      <c r="L40" s="56"/>
      <c r="M40" s="42"/>
      <c r="N40" s="62"/>
    </row>
    <row r="41" spans="1:14" x14ac:dyDescent="0.25">
      <c r="A41" s="7"/>
      <c r="C41" s="7"/>
      <c r="J41" s="3"/>
      <c r="K41" s="122"/>
    </row>
    <row r="42" spans="1:14" x14ac:dyDescent="0.25">
      <c r="A42" s="7"/>
      <c r="C42" s="7"/>
      <c r="J42" s="3"/>
      <c r="K42" s="122"/>
    </row>
    <row r="43" spans="1:14" x14ac:dyDescent="0.25">
      <c r="A43" s="7"/>
      <c r="C43" s="7"/>
      <c r="J43" s="3"/>
      <c r="K43" s="122"/>
    </row>
    <row r="44" spans="1:14" x14ac:dyDescent="0.25">
      <c r="A44" s="7"/>
      <c r="C44" s="7"/>
      <c r="J44" s="3"/>
      <c r="K44" s="122"/>
      <c r="L44" s="24"/>
    </row>
    <row r="45" spans="1:14" x14ac:dyDescent="0.25">
      <c r="A45" s="7"/>
      <c r="C45" s="7"/>
      <c r="J45" s="3"/>
      <c r="K45" s="122"/>
      <c r="L45" s="24"/>
    </row>
    <row r="46" spans="1:14" x14ac:dyDescent="0.25">
      <c r="A46" s="7"/>
      <c r="C46" s="7"/>
      <c r="J46" s="3"/>
      <c r="K46" s="122"/>
    </row>
    <row r="47" spans="1:14" x14ac:dyDescent="0.25">
      <c r="C47" s="7"/>
      <c r="J47" s="3"/>
      <c r="K47" s="122"/>
    </row>
    <row r="48" spans="1:14" x14ac:dyDescent="0.25">
      <c r="J48" s="3"/>
      <c r="K48" s="122"/>
    </row>
    <row r="49" spans="10:11" x14ac:dyDescent="0.25">
      <c r="J49" s="3"/>
      <c r="K49" s="122"/>
    </row>
    <row r="50" spans="10:11" x14ac:dyDescent="0.25">
      <c r="J50" s="3"/>
      <c r="K50" s="122"/>
    </row>
    <row r="51" spans="10:11" x14ac:dyDescent="0.25">
      <c r="J51" s="3"/>
      <c r="K51" s="122"/>
    </row>
    <row r="52" spans="10:11" x14ac:dyDescent="0.25">
      <c r="J52" s="3"/>
      <c r="K52" s="122"/>
    </row>
    <row r="53" spans="10:11" x14ac:dyDescent="0.25">
      <c r="J53" s="3"/>
      <c r="K53" s="122"/>
    </row>
    <row r="54" spans="10:11" x14ac:dyDescent="0.25">
      <c r="J54" s="3"/>
      <c r="K54" s="122"/>
    </row>
  </sheetData>
  <mergeCells count="37">
    <mergeCell ref="A17:A31"/>
    <mergeCell ref="A32:A39"/>
    <mergeCell ref="B7:B8"/>
    <mergeCell ref="C7:C8"/>
    <mergeCell ref="D33:D35"/>
    <mergeCell ref="B32:B39"/>
    <mergeCell ref="C32:C39"/>
    <mergeCell ref="B26:B27"/>
    <mergeCell ref="C26:C27"/>
    <mergeCell ref="B19:B20"/>
    <mergeCell ref="B22:B24"/>
    <mergeCell ref="A1:N1"/>
    <mergeCell ref="A3:N3"/>
    <mergeCell ref="A5:A6"/>
    <mergeCell ref="C13:C16"/>
    <mergeCell ref="A2:N2"/>
    <mergeCell ref="A7:A16"/>
    <mergeCell ref="J5:K5"/>
    <mergeCell ref="L5:M5"/>
    <mergeCell ref="N5:N6"/>
    <mergeCell ref="I5:I6"/>
    <mergeCell ref="H5:H6"/>
    <mergeCell ref="G5:G6"/>
    <mergeCell ref="B5:B6"/>
    <mergeCell ref="B13:B16"/>
    <mergeCell ref="B9:B12"/>
    <mergeCell ref="D5:D6"/>
    <mergeCell ref="C5:C6"/>
    <mergeCell ref="F5:F6"/>
    <mergeCell ref="E5:E6"/>
    <mergeCell ref="C9:C12"/>
    <mergeCell ref="E9:E12"/>
    <mergeCell ref="E26:E27"/>
    <mergeCell ref="C22:C24"/>
    <mergeCell ref="E22:E24"/>
    <mergeCell ref="C19:C20"/>
    <mergeCell ref="E19:E20"/>
  </mergeCells>
  <phoneticPr fontId="2" type="noConversion"/>
  <pageMargins left="0.7" right="0.7" top="0.75" bottom="0.75" header="0.3" footer="0.3"/>
  <pageSetup paperSize="9" orientation="portrait" r:id="rId1"/>
  <ignoredErrors>
    <ignoredError sqref="B21" twoDigitTextYear="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32B37-EBAE-4B88-82CC-A0D3F35407DC}">
  <dimension ref="A1"/>
  <sheetViews>
    <sheetView workbookViewId="0"/>
  </sheetViews>
  <sheetFormatPr baseColWidth="10" defaultColWidth="11" defaultRowHeight="15.7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PLAN DE AUSTERIDAD 2026 (2)</vt:lpstr>
      <vt:lpstr>PLAN DE AUSTERIDAD 2026</vt: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YANIRA RIVEROS BELTRAN</dc:creator>
  <cp:keywords/>
  <dc:description/>
  <cp:lastModifiedBy>Alvaro Jose Hernandez Paternina</cp:lastModifiedBy>
  <cp:revision/>
  <dcterms:created xsi:type="dcterms:W3CDTF">2023-11-29T13:19:51Z</dcterms:created>
  <dcterms:modified xsi:type="dcterms:W3CDTF">2026-09-28T16:39:26Z</dcterms:modified>
  <cp:category/>
  <cp:contentStatus/>
</cp:coreProperties>
</file>