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Cierre 2018\"/>
    </mc:Choice>
  </mc:AlternateContent>
  <bookViews>
    <workbookView xWindow="0" yWindow="0" windowWidth="20496" windowHeight="7668"/>
  </bookViews>
  <sheets>
    <sheet name="Informe" sheetId="1" r:id="rId1"/>
  </sheets>
  <definedNames>
    <definedName name="_xlnm._FilterDatabase" localSheetId="0" hidden="1">Informe!$A$7:$Q$258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4" i="1" l="1"/>
  <c r="P254" i="1"/>
  <c r="N254" i="1"/>
  <c r="L254" i="1"/>
  <c r="Q253" i="1"/>
  <c r="P253" i="1"/>
  <c r="N253" i="1"/>
  <c r="L253" i="1"/>
  <c r="Q252" i="1"/>
  <c r="P252" i="1"/>
  <c r="N252" i="1"/>
  <c r="L252" i="1"/>
  <c r="Q251" i="1"/>
  <c r="P251" i="1"/>
  <c r="N251" i="1"/>
  <c r="L251" i="1"/>
  <c r="Q250" i="1"/>
  <c r="P250" i="1"/>
  <c r="N250" i="1"/>
  <c r="L250" i="1"/>
  <c r="Q249" i="1"/>
  <c r="P249" i="1"/>
  <c r="N249" i="1"/>
  <c r="L249" i="1"/>
  <c r="Q248" i="1"/>
  <c r="P248" i="1"/>
  <c r="N248" i="1"/>
  <c r="L248" i="1"/>
  <c r="Q247" i="1"/>
  <c r="P247" i="1"/>
  <c r="N247" i="1"/>
  <c r="L247" i="1"/>
  <c r="Q246" i="1"/>
  <c r="P246" i="1"/>
  <c r="N246" i="1"/>
  <c r="L246" i="1"/>
  <c r="Q245" i="1"/>
  <c r="P245" i="1"/>
  <c r="N245" i="1"/>
  <c r="L245" i="1"/>
  <c r="Q244" i="1"/>
  <c r="P244" i="1"/>
  <c r="N244" i="1"/>
  <c r="L244" i="1"/>
  <c r="Q243" i="1"/>
  <c r="P243" i="1"/>
  <c r="N243" i="1"/>
  <c r="L243" i="1"/>
  <c r="Q242" i="1"/>
  <c r="P242" i="1"/>
  <c r="N242" i="1"/>
  <c r="L242" i="1"/>
  <c r="Q241" i="1"/>
  <c r="P241" i="1"/>
  <c r="N241" i="1"/>
  <c r="L241" i="1"/>
  <c r="Q240" i="1"/>
  <c r="P240" i="1"/>
  <c r="N240" i="1"/>
  <c r="L240" i="1"/>
  <c r="Q239" i="1"/>
  <c r="P239" i="1"/>
  <c r="N239" i="1"/>
  <c r="L239" i="1"/>
  <c r="Q238" i="1"/>
  <c r="P238" i="1"/>
  <c r="N238" i="1"/>
  <c r="L238" i="1"/>
  <c r="Q237" i="1"/>
  <c r="P237" i="1"/>
  <c r="N237" i="1"/>
  <c r="L237" i="1"/>
  <c r="Q236" i="1"/>
  <c r="P236" i="1"/>
  <c r="N236" i="1"/>
  <c r="L236" i="1"/>
  <c r="Q235" i="1"/>
  <c r="P235" i="1"/>
  <c r="N235" i="1"/>
  <c r="L235" i="1"/>
  <c r="Q234" i="1"/>
  <c r="P234" i="1"/>
  <c r="N234" i="1"/>
  <c r="L234" i="1"/>
  <c r="Q233" i="1"/>
  <c r="P233" i="1"/>
  <c r="N233" i="1"/>
  <c r="L233" i="1"/>
  <c r="Q232" i="1"/>
  <c r="P232" i="1"/>
  <c r="N232" i="1"/>
  <c r="L232" i="1"/>
  <c r="Q231" i="1"/>
  <c r="P231" i="1"/>
  <c r="N231" i="1"/>
  <c r="L231" i="1"/>
  <c r="Q230" i="1"/>
  <c r="P230" i="1"/>
  <c r="N230" i="1"/>
  <c r="L230" i="1"/>
  <c r="Q229" i="1"/>
  <c r="P229" i="1"/>
  <c r="N229" i="1"/>
  <c r="L229" i="1"/>
  <c r="Q228" i="1"/>
  <c r="P228" i="1"/>
  <c r="N228" i="1"/>
  <c r="L228" i="1"/>
  <c r="Q227" i="1"/>
  <c r="P227" i="1"/>
  <c r="N227" i="1"/>
  <c r="L227" i="1"/>
  <c r="Q226" i="1"/>
  <c r="P226" i="1"/>
  <c r="N226" i="1"/>
  <c r="L226" i="1"/>
  <c r="Q225" i="1"/>
  <c r="P225" i="1"/>
  <c r="N225" i="1"/>
  <c r="L225" i="1"/>
  <c r="Q224" i="1"/>
  <c r="P224" i="1"/>
  <c r="N224" i="1"/>
  <c r="L224" i="1"/>
  <c r="Q223" i="1"/>
  <c r="P223" i="1"/>
  <c r="N223" i="1"/>
  <c r="L223" i="1"/>
  <c r="Q222" i="1"/>
  <c r="P222" i="1"/>
  <c r="N222" i="1"/>
  <c r="L222" i="1"/>
  <c r="Q221" i="1"/>
  <c r="P221" i="1"/>
  <c r="N221" i="1"/>
  <c r="L221" i="1"/>
  <c r="Q220" i="1"/>
  <c r="P220" i="1"/>
  <c r="N220" i="1"/>
  <c r="L220" i="1"/>
  <c r="Q219" i="1"/>
  <c r="P219" i="1"/>
  <c r="N219" i="1"/>
  <c r="L219" i="1"/>
  <c r="Q218" i="1"/>
  <c r="P218" i="1"/>
  <c r="N218" i="1"/>
  <c r="L218" i="1"/>
  <c r="Q217" i="1"/>
  <c r="P217" i="1"/>
  <c r="N217" i="1"/>
  <c r="L217" i="1"/>
  <c r="Q216" i="1"/>
  <c r="P216" i="1"/>
  <c r="N216" i="1"/>
  <c r="L216" i="1"/>
  <c r="Q215" i="1"/>
  <c r="P215" i="1"/>
  <c r="N215" i="1"/>
  <c r="L215" i="1"/>
  <c r="Q214" i="1"/>
  <c r="P214" i="1"/>
  <c r="N214" i="1"/>
  <c r="L214" i="1"/>
  <c r="Q213" i="1"/>
  <c r="P213" i="1"/>
  <c r="N213" i="1"/>
  <c r="L213" i="1"/>
  <c r="Q212" i="1"/>
  <c r="P212" i="1"/>
  <c r="N212" i="1"/>
  <c r="L212" i="1"/>
  <c r="Q211" i="1"/>
  <c r="P211" i="1"/>
  <c r="N211" i="1"/>
  <c r="L211" i="1"/>
  <c r="Q210" i="1"/>
  <c r="P210" i="1"/>
  <c r="N210" i="1"/>
  <c r="L210" i="1"/>
  <c r="Q209" i="1"/>
  <c r="P209" i="1"/>
  <c r="N209" i="1"/>
  <c r="L209" i="1"/>
  <c r="Q208" i="1"/>
  <c r="P208" i="1"/>
  <c r="N208" i="1"/>
  <c r="L208" i="1"/>
  <c r="Q207" i="1"/>
  <c r="P207" i="1"/>
  <c r="N207" i="1"/>
  <c r="L207" i="1"/>
  <c r="Q206" i="1"/>
  <c r="P206" i="1"/>
  <c r="N206" i="1"/>
  <c r="L206" i="1"/>
  <c r="Q205" i="1"/>
  <c r="P205" i="1"/>
  <c r="N205" i="1"/>
  <c r="L205" i="1"/>
  <c r="Q204" i="1"/>
  <c r="P204" i="1"/>
  <c r="N204" i="1"/>
  <c r="L204" i="1"/>
  <c r="Q203" i="1"/>
  <c r="P203" i="1"/>
  <c r="N203" i="1"/>
  <c r="L203" i="1"/>
  <c r="Q202" i="1"/>
  <c r="P202" i="1"/>
  <c r="N202" i="1"/>
  <c r="L202" i="1"/>
  <c r="Q201" i="1"/>
  <c r="P201" i="1"/>
  <c r="N201" i="1"/>
  <c r="L201" i="1"/>
  <c r="Q200" i="1"/>
  <c r="P200" i="1"/>
  <c r="N200" i="1"/>
  <c r="L200" i="1"/>
  <c r="Q199" i="1"/>
  <c r="P199" i="1"/>
  <c r="N199" i="1"/>
  <c r="L199" i="1"/>
  <c r="Q198" i="1"/>
  <c r="P198" i="1"/>
  <c r="N198" i="1"/>
  <c r="L198" i="1"/>
  <c r="Q197" i="1"/>
  <c r="P197" i="1"/>
  <c r="N197" i="1"/>
  <c r="L197" i="1"/>
  <c r="Q196" i="1"/>
  <c r="P196" i="1"/>
  <c r="N196" i="1"/>
  <c r="L196" i="1"/>
  <c r="Q195" i="1"/>
  <c r="P195" i="1"/>
  <c r="N195" i="1"/>
  <c r="L195" i="1"/>
  <c r="Q194" i="1"/>
  <c r="P194" i="1"/>
  <c r="N194" i="1"/>
  <c r="L194" i="1"/>
  <c r="Q193" i="1"/>
  <c r="P193" i="1"/>
  <c r="N193" i="1"/>
  <c r="L193" i="1"/>
  <c r="Q192" i="1"/>
  <c r="P192" i="1"/>
  <c r="N192" i="1"/>
  <c r="L192" i="1"/>
  <c r="Q191" i="1"/>
  <c r="P191" i="1"/>
  <c r="N191" i="1"/>
  <c r="L191" i="1"/>
  <c r="Q190" i="1"/>
  <c r="P190" i="1"/>
  <c r="N190" i="1"/>
  <c r="L190" i="1"/>
  <c r="Q189" i="1"/>
  <c r="P189" i="1"/>
  <c r="N189" i="1"/>
  <c r="L189" i="1"/>
  <c r="Q188" i="1"/>
  <c r="P188" i="1"/>
  <c r="N188" i="1"/>
  <c r="L188" i="1"/>
  <c r="Q187" i="1"/>
  <c r="P187" i="1"/>
  <c r="N187" i="1"/>
  <c r="L187" i="1"/>
  <c r="Q186" i="1"/>
  <c r="P186" i="1"/>
  <c r="N186" i="1"/>
  <c r="L186" i="1"/>
  <c r="Q185" i="1"/>
  <c r="P185" i="1"/>
  <c r="N185" i="1"/>
  <c r="L185" i="1"/>
  <c r="Q184" i="1"/>
  <c r="P184" i="1"/>
  <c r="N184" i="1"/>
  <c r="L184" i="1"/>
  <c r="Q183" i="1"/>
  <c r="P183" i="1"/>
  <c r="N183" i="1"/>
  <c r="L183" i="1"/>
  <c r="Q182" i="1"/>
  <c r="P182" i="1"/>
  <c r="N182" i="1"/>
  <c r="L182" i="1"/>
  <c r="Q181" i="1"/>
  <c r="P181" i="1"/>
  <c r="N181" i="1"/>
  <c r="L181" i="1"/>
  <c r="Q180" i="1"/>
  <c r="P180" i="1"/>
  <c r="N180" i="1"/>
  <c r="L180" i="1"/>
  <c r="Q179" i="1"/>
  <c r="P179" i="1"/>
  <c r="N179" i="1"/>
  <c r="L179" i="1"/>
  <c r="Q178" i="1"/>
  <c r="P178" i="1"/>
  <c r="N178" i="1"/>
  <c r="L178" i="1"/>
  <c r="Q177" i="1"/>
  <c r="P177" i="1"/>
  <c r="N177" i="1"/>
  <c r="L177" i="1"/>
  <c r="Q176" i="1"/>
  <c r="P176" i="1"/>
  <c r="N176" i="1"/>
  <c r="L176" i="1"/>
  <c r="Q175" i="1"/>
  <c r="P175" i="1"/>
  <c r="N175" i="1"/>
  <c r="L175" i="1"/>
  <c r="Q174" i="1"/>
  <c r="P174" i="1"/>
  <c r="N174" i="1"/>
  <c r="L174" i="1"/>
  <c r="Q173" i="1"/>
  <c r="P173" i="1"/>
  <c r="N173" i="1"/>
  <c r="L173" i="1"/>
  <c r="Q172" i="1"/>
  <c r="P172" i="1"/>
  <c r="N172" i="1"/>
  <c r="L172" i="1"/>
  <c r="Q171" i="1"/>
  <c r="P171" i="1"/>
  <c r="N171" i="1"/>
  <c r="L171" i="1"/>
  <c r="Q170" i="1"/>
  <c r="P170" i="1"/>
  <c r="N170" i="1"/>
  <c r="L170" i="1"/>
  <c r="Q169" i="1"/>
  <c r="P169" i="1"/>
  <c r="N169" i="1"/>
  <c r="L169" i="1"/>
  <c r="Q168" i="1"/>
  <c r="P168" i="1"/>
  <c r="N168" i="1"/>
  <c r="L168" i="1"/>
  <c r="Q167" i="1"/>
  <c r="P167" i="1"/>
  <c r="N167" i="1"/>
  <c r="L167" i="1"/>
  <c r="Q166" i="1"/>
  <c r="P166" i="1"/>
  <c r="N166" i="1"/>
  <c r="L166" i="1"/>
  <c r="Q165" i="1"/>
  <c r="P165" i="1"/>
  <c r="Q164" i="1"/>
  <c r="P164" i="1"/>
  <c r="N164" i="1"/>
  <c r="L164" i="1"/>
  <c r="Q163" i="1"/>
  <c r="P163" i="1"/>
  <c r="N163" i="1"/>
  <c r="L163" i="1"/>
  <c r="Q162" i="1"/>
  <c r="P162" i="1"/>
  <c r="Q161" i="1"/>
  <c r="P161" i="1"/>
  <c r="N161" i="1"/>
  <c r="L161" i="1"/>
  <c r="Q160" i="1"/>
  <c r="P160" i="1"/>
  <c r="N160" i="1"/>
  <c r="L160" i="1"/>
  <c r="Q159" i="1"/>
  <c r="P159" i="1"/>
  <c r="N159" i="1"/>
  <c r="L159" i="1"/>
  <c r="Q158" i="1"/>
  <c r="P158" i="1"/>
  <c r="N158" i="1"/>
  <c r="L158" i="1"/>
  <c r="Q157" i="1"/>
  <c r="P157" i="1"/>
  <c r="N157" i="1"/>
  <c r="L157" i="1"/>
  <c r="Q156" i="1"/>
  <c r="P156" i="1"/>
  <c r="N156" i="1"/>
  <c r="L156" i="1"/>
  <c r="Q155" i="1"/>
  <c r="P155" i="1"/>
  <c r="N155" i="1"/>
  <c r="L155" i="1"/>
  <c r="Q154" i="1"/>
  <c r="P154" i="1"/>
  <c r="N154" i="1"/>
  <c r="L154" i="1"/>
  <c r="Q153" i="1"/>
  <c r="P153" i="1"/>
  <c r="N153" i="1"/>
  <c r="L153" i="1"/>
  <c r="Q152" i="1"/>
  <c r="P152" i="1"/>
  <c r="N152" i="1"/>
  <c r="L152" i="1"/>
  <c r="Q151" i="1"/>
  <c r="P151" i="1"/>
  <c r="N151" i="1"/>
  <c r="L151" i="1"/>
  <c r="Q150" i="1"/>
  <c r="P150" i="1"/>
  <c r="N150" i="1"/>
  <c r="L150" i="1"/>
  <c r="Q149" i="1"/>
  <c r="P149" i="1"/>
  <c r="N149" i="1"/>
  <c r="L149" i="1"/>
  <c r="Q148" i="1"/>
  <c r="P148" i="1"/>
  <c r="N148" i="1"/>
  <c r="L148" i="1"/>
  <c r="Q147" i="1"/>
  <c r="P147" i="1"/>
  <c r="N147" i="1"/>
  <c r="L147" i="1"/>
  <c r="Q146" i="1"/>
  <c r="P146" i="1"/>
  <c r="N146" i="1"/>
  <c r="L146" i="1"/>
  <c r="Q145" i="1"/>
  <c r="P145" i="1"/>
  <c r="N145" i="1"/>
  <c r="L145" i="1"/>
  <c r="Q144" i="1"/>
  <c r="P144" i="1"/>
  <c r="N144" i="1"/>
  <c r="L144" i="1"/>
  <c r="Q143" i="1"/>
  <c r="P143" i="1"/>
  <c r="N143" i="1"/>
  <c r="L143" i="1"/>
  <c r="Q142" i="1"/>
  <c r="P142" i="1"/>
  <c r="N142" i="1"/>
  <c r="L142" i="1"/>
  <c r="Q141" i="1"/>
  <c r="P141" i="1"/>
  <c r="N141" i="1"/>
  <c r="L141" i="1"/>
  <c r="Q140" i="1"/>
  <c r="P140" i="1"/>
  <c r="N140" i="1"/>
  <c r="L140" i="1"/>
  <c r="Q139" i="1"/>
  <c r="P139" i="1"/>
  <c r="N139" i="1"/>
  <c r="L139" i="1"/>
  <c r="Q138" i="1"/>
  <c r="P138" i="1"/>
  <c r="N138" i="1"/>
  <c r="L138" i="1"/>
  <c r="Q137" i="1"/>
  <c r="P137" i="1"/>
  <c r="N137" i="1"/>
  <c r="L137" i="1"/>
  <c r="Q136" i="1"/>
  <c r="P136" i="1"/>
  <c r="N136" i="1"/>
  <c r="L136" i="1"/>
  <c r="Q135" i="1"/>
  <c r="P135" i="1"/>
  <c r="N135" i="1"/>
  <c r="L135" i="1"/>
  <c r="Q134" i="1"/>
  <c r="P134" i="1"/>
  <c r="N134" i="1"/>
  <c r="L134" i="1"/>
  <c r="Q133" i="1"/>
  <c r="P133" i="1"/>
  <c r="N133" i="1"/>
  <c r="L133" i="1"/>
  <c r="Q132" i="1"/>
  <c r="P132" i="1"/>
  <c r="N132" i="1"/>
  <c r="L132" i="1"/>
  <c r="Q131" i="1"/>
  <c r="P131" i="1"/>
  <c r="N131" i="1"/>
  <c r="L131" i="1"/>
  <c r="Q130" i="1"/>
  <c r="P130" i="1"/>
  <c r="N130" i="1"/>
  <c r="L130" i="1"/>
  <c r="Q129" i="1"/>
  <c r="P129" i="1"/>
  <c r="N129" i="1"/>
  <c r="L129" i="1"/>
  <c r="Q128" i="1"/>
  <c r="P128" i="1"/>
  <c r="N128" i="1"/>
  <c r="L128" i="1"/>
  <c r="Q127" i="1"/>
  <c r="P127" i="1"/>
  <c r="N127" i="1"/>
  <c r="L127" i="1"/>
  <c r="Q126" i="1"/>
  <c r="P126" i="1"/>
  <c r="N126" i="1"/>
  <c r="L126" i="1"/>
  <c r="Q125" i="1"/>
  <c r="P125" i="1"/>
  <c r="N125" i="1"/>
  <c r="L125" i="1"/>
  <c r="Q124" i="1"/>
  <c r="P124" i="1"/>
  <c r="N124" i="1"/>
  <c r="L124" i="1"/>
  <c r="Q123" i="1"/>
  <c r="P123" i="1"/>
  <c r="N123" i="1"/>
  <c r="L123" i="1"/>
  <c r="Q122" i="1"/>
  <c r="P122" i="1"/>
  <c r="N122" i="1"/>
  <c r="L122" i="1"/>
  <c r="Q121" i="1"/>
  <c r="P121" i="1"/>
  <c r="N121" i="1"/>
  <c r="L121" i="1"/>
  <c r="Q120" i="1"/>
  <c r="P120" i="1"/>
  <c r="N120" i="1"/>
  <c r="L120" i="1"/>
  <c r="Q119" i="1"/>
  <c r="P119" i="1"/>
  <c r="N119" i="1"/>
  <c r="L119" i="1"/>
  <c r="Q118" i="1"/>
  <c r="P118" i="1"/>
  <c r="N118" i="1"/>
  <c r="L118" i="1"/>
  <c r="Q117" i="1"/>
  <c r="P117" i="1"/>
  <c r="N117" i="1"/>
  <c r="L117" i="1"/>
  <c r="Q116" i="1"/>
  <c r="P116" i="1"/>
  <c r="N116" i="1"/>
  <c r="L116" i="1"/>
  <c r="Q115" i="1"/>
  <c r="P115" i="1"/>
  <c r="N115" i="1"/>
  <c r="L115" i="1"/>
  <c r="Q114" i="1"/>
  <c r="P114" i="1"/>
  <c r="N114" i="1"/>
  <c r="L114" i="1"/>
  <c r="Q113" i="1"/>
  <c r="P113" i="1"/>
  <c r="N113" i="1"/>
  <c r="L113" i="1"/>
  <c r="Q112" i="1"/>
  <c r="P112" i="1"/>
  <c r="N112" i="1"/>
  <c r="L112" i="1"/>
  <c r="Q111" i="1"/>
  <c r="P111" i="1"/>
  <c r="N111" i="1"/>
  <c r="L111" i="1"/>
  <c r="Q110" i="1"/>
  <c r="P110" i="1"/>
  <c r="N110" i="1"/>
  <c r="L110" i="1"/>
  <c r="Q109" i="1"/>
  <c r="P109" i="1"/>
  <c r="Q108" i="1"/>
  <c r="P108" i="1"/>
  <c r="N108" i="1"/>
  <c r="L108" i="1"/>
  <c r="Q107" i="1"/>
  <c r="P107" i="1"/>
  <c r="N107" i="1"/>
  <c r="L107" i="1"/>
  <c r="Q106" i="1"/>
  <c r="P106" i="1"/>
  <c r="N106" i="1"/>
  <c r="L106" i="1"/>
  <c r="Q105" i="1"/>
  <c r="P105" i="1"/>
  <c r="N105" i="1"/>
  <c r="L105" i="1"/>
  <c r="Q104" i="1"/>
  <c r="P104" i="1"/>
  <c r="N104" i="1"/>
  <c r="L104" i="1"/>
  <c r="Q103" i="1"/>
  <c r="P103" i="1"/>
  <c r="N103" i="1"/>
  <c r="L103" i="1"/>
  <c r="Q102" i="1"/>
  <c r="P102" i="1"/>
  <c r="Q101" i="1"/>
  <c r="P101" i="1"/>
  <c r="N101" i="1"/>
  <c r="L101" i="1"/>
  <c r="Q100" i="1"/>
  <c r="P100" i="1"/>
  <c r="N100" i="1"/>
  <c r="L100" i="1"/>
  <c r="Q99" i="1"/>
  <c r="P99" i="1"/>
  <c r="N99" i="1"/>
  <c r="L99" i="1"/>
  <c r="Q98" i="1"/>
  <c r="P98" i="1"/>
  <c r="N98" i="1"/>
  <c r="L98" i="1"/>
  <c r="Q97" i="1"/>
  <c r="P97" i="1"/>
  <c r="N97" i="1"/>
  <c r="L97" i="1"/>
  <c r="Q96" i="1"/>
  <c r="P96" i="1"/>
  <c r="N96" i="1"/>
  <c r="L96" i="1"/>
  <c r="Q95" i="1"/>
  <c r="P95" i="1"/>
  <c r="N95" i="1"/>
  <c r="L95" i="1"/>
  <c r="Q94" i="1"/>
  <c r="P94" i="1"/>
  <c r="N94" i="1"/>
  <c r="L94" i="1"/>
  <c r="Q93" i="1"/>
  <c r="P93" i="1"/>
  <c r="N93" i="1"/>
  <c r="L93" i="1"/>
  <c r="Q92" i="1"/>
  <c r="P92" i="1"/>
  <c r="N92" i="1"/>
  <c r="L92" i="1"/>
  <c r="Q91" i="1"/>
  <c r="P91" i="1"/>
  <c r="N91" i="1"/>
  <c r="L91" i="1"/>
  <c r="Q90" i="1"/>
  <c r="P90" i="1"/>
  <c r="N90" i="1"/>
  <c r="L90" i="1"/>
  <c r="Q89" i="1"/>
  <c r="P89" i="1"/>
  <c r="N89" i="1"/>
  <c r="L89" i="1"/>
  <c r="Q88" i="1"/>
  <c r="P88" i="1"/>
  <c r="Q87" i="1"/>
  <c r="P87" i="1"/>
  <c r="Q86" i="1"/>
  <c r="P86" i="1"/>
  <c r="N86" i="1"/>
  <c r="L86" i="1"/>
  <c r="Q85" i="1"/>
  <c r="P85" i="1"/>
  <c r="N85" i="1"/>
  <c r="L85" i="1"/>
  <c r="Q84" i="1"/>
  <c r="P84" i="1"/>
  <c r="N84" i="1"/>
  <c r="L84" i="1"/>
  <c r="Q83" i="1"/>
  <c r="P83" i="1"/>
  <c r="N83" i="1"/>
  <c r="L83" i="1"/>
  <c r="Q82" i="1"/>
  <c r="P82" i="1"/>
  <c r="N82" i="1"/>
  <c r="L82" i="1"/>
  <c r="Q81" i="1"/>
  <c r="P81" i="1"/>
  <c r="N81" i="1"/>
  <c r="L81" i="1"/>
  <c r="Q80" i="1"/>
  <c r="P80" i="1"/>
  <c r="N80" i="1"/>
  <c r="L80" i="1"/>
  <c r="Q79" i="1"/>
  <c r="P79" i="1"/>
  <c r="N79" i="1"/>
  <c r="L79" i="1"/>
  <c r="Q78" i="1"/>
  <c r="P78" i="1"/>
  <c r="N78" i="1"/>
  <c r="L78" i="1"/>
  <c r="Q77" i="1"/>
  <c r="P77" i="1"/>
  <c r="N77" i="1"/>
  <c r="L77" i="1"/>
  <c r="Q76" i="1"/>
  <c r="P76" i="1"/>
  <c r="N76" i="1"/>
  <c r="L76" i="1"/>
  <c r="Q75" i="1"/>
  <c r="P75" i="1"/>
  <c r="N75" i="1"/>
  <c r="L75" i="1"/>
  <c r="Q74" i="1"/>
  <c r="P74" i="1"/>
  <c r="N74" i="1"/>
  <c r="L74" i="1"/>
  <c r="Q73" i="1"/>
  <c r="P73" i="1"/>
  <c r="N73" i="1"/>
  <c r="L73" i="1"/>
  <c r="Q72" i="1"/>
  <c r="P72" i="1"/>
  <c r="N72" i="1"/>
  <c r="L72" i="1"/>
  <c r="Q71" i="1"/>
  <c r="P71" i="1"/>
  <c r="N71" i="1"/>
  <c r="L71" i="1"/>
  <c r="Q70" i="1"/>
  <c r="P70" i="1"/>
  <c r="N70" i="1"/>
  <c r="L70" i="1"/>
  <c r="O69" i="1"/>
  <c r="M69" i="1"/>
  <c r="K69" i="1"/>
  <c r="J69" i="1"/>
  <c r="I69" i="1"/>
  <c r="H69" i="1"/>
  <c r="Q68" i="1"/>
  <c r="P68" i="1"/>
  <c r="N68" i="1"/>
  <c r="L68" i="1"/>
  <c r="Q67" i="1"/>
  <c r="P67" i="1"/>
  <c r="N67" i="1"/>
  <c r="L67" i="1"/>
  <c r="Q66" i="1"/>
  <c r="P66" i="1"/>
  <c r="N66" i="1"/>
  <c r="L66" i="1"/>
  <c r="Q65" i="1"/>
  <c r="P65" i="1"/>
  <c r="N65" i="1"/>
  <c r="L65" i="1"/>
  <c r="Q64" i="1"/>
  <c r="P64" i="1"/>
  <c r="N64" i="1"/>
  <c r="L64" i="1"/>
  <c r="Q63" i="1"/>
  <c r="P63" i="1"/>
  <c r="N63" i="1"/>
  <c r="L63" i="1"/>
  <c r="Q62" i="1"/>
  <c r="P62" i="1"/>
  <c r="N62" i="1"/>
  <c r="L62" i="1"/>
  <c r="Q61" i="1"/>
  <c r="P61" i="1"/>
  <c r="N61" i="1"/>
  <c r="L61" i="1"/>
  <c r="Q60" i="1"/>
  <c r="P60" i="1"/>
  <c r="N60" i="1"/>
  <c r="L60" i="1"/>
  <c r="Q59" i="1"/>
  <c r="P59" i="1"/>
  <c r="N59" i="1"/>
  <c r="L59" i="1"/>
  <c r="Q58" i="1"/>
  <c r="P58" i="1"/>
  <c r="N58" i="1"/>
  <c r="L58" i="1"/>
  <c r="Q57" i="1"/>
  <c r="P57" i="1"/>
  <c r="N57" i="1"/>
  <c r="L57" i="1"/>
  <c r="O56" i="1"/>
  <c r="M56" i="1"/>
  <c r="K56" i="1"/>
  <c r="J56" i="1"/>
  <c r="I56" i="1"/>
  <c r="H56" i="1"/>
  <c r="Q55" i="1"/>
  <c r="P55" i="1"/>
  <c r="N55" i="1"/>
  <c r="L55" i="1"/>
  <c r="Q54" i="1"/>
  <c r="P54" i="1"/>
  <c r="N54" i="1"/>
  <c r="L54" i="1"/>
  <c r="Q53" i="1"/>
  <c r="P53" i="1"/>
  <c r="N53" i="1"/>
  <c r="L53" i="1"/>
  <c r="Q52" i="1"/>
  <c r="P52" i="1"/>
  <c r="Q51" i="1"/>
  <c r="P51" i="1"/>
  <c r="N51" i="1"/>
  <c r="L51" i="1"/>
  <c r="Q50" i="1"/>
  <c r="P50" i="1"/>
  <c r="N50" i="1"/>
  <c r="L50" i="1"/>
  <c r="Q49" i="1"/>
  <c r="P49" i="1"/>
  <c r="N49" i="1"/>
  <c r="L49" i="1"/>
  <c r="Q48" i="1"/>
  <c r="P48" i="1"/>
  <c r="N48" i="1"/>
  <c r="L48" i="1"/>
  <c r="Q47" i="1"/>
  <c r="P47" i="1"/>
  <c r="N47" i="1"/>
  <c r="L47" i="1"/>
  <c r="Q46" i="1"/>
  <c r="P46" i="1"/>
  <c r="N46" i="1"/>
  <c r="L46" i="1"/>
  <c r="Q45" i="1"/>
  <c r="P45" i="1"/>
  <c r="N45" i="1"/>
  <c r="L45" i="1"/>
  <c r="Q44" i="1"/>
  <c r="P44" i="1"/>
  <c r="N44" i="1"/>
  <c r="L44" i="1"/>
  <c r="Q43" i="1"/>
  <c r="P43" i="1"/>
  <c r="N43" i="1"/>
  <c r="L43" i="1"/>
  <c r="Q42" i="1"/>
  <c r="P42" i="1"/>
  <c r="N42" i="1"/>
  <c r="L42" i="1"/>
  <c r="Q41" i="1"/>
  <c r="P41" i="1"/>
  <c r="N41" i="1"/>
  <c r="L41" i="1"/>
  <c r="Q40" i="1"/>
  <c r="P40" i="1"/>
  <c r="N40" i="1"/>
  <c r="L40" i="1"/>
  <c r="Q39" i="1"/>
  <c r="P39" i="1"/>
  <c r="N39" i="1"/>
  <c r="L39" i="1"/>
  <c r="Q38" i="1"/>
  <c r="P38" i="1"/>
  <c r="N38" i="1"/>
  <c r="L38" i="1"/>
  <c r="Q37" i="1"/>
  <c r="P37" i="1"/>
  <c r="N37" i="1"/>
  <c r="L37" i="1"/>
  <c r="Q36" i="1"/>
  <c r="P36" i="1"/>
  <c r="N36" i="1"/>
  <c r="L36" i="1"/>
  <c r="Q35" i="1"/>
  <c r="P35" i="1"/>
  <c r="N35" i="1"/>
  <c r="L35" i="1"/>
  <c r="Q34" i="1"/>
  <c r="P34" i="1"/>
  <c r="N34" i="1"/>
  <c r="L34" i="1"/>
  <c r="Q33" i="1"/>
  <c r="P33" i="1"/>
  <c r="N33" i="1"/>
  <c r="L33" i="1"/>
  <c r="Q32" i="1"/>
  <c r="P32" i="1"/>
  <c r="N32" i="1"/>
  <c r="L32" i="1"/>
  <c r="Q31" i="1"/>
  <c r="P31" i="1"/>
  <c r="N31" i="1"/>
  <c r="L31" i="1"/>
  <c r="Q30" i="1"/>
  <c r="P30" i="1"/>
  <c r="N30" i="1"/>
  <c r="L30" i="1"/>
  <c r="Q29" i="1"/>
  <c r="P29" i="1"/>
  <c r="N29" i="1"/>
  <c r="L29" i="1"/>
  <c r="Q28" i="1"/>
  <c r="P28" i="1"/>
  <c r="N28" i="1"/>
  <c r="L28" i="1"/>
  <c r="Q27" i="1"/>
  <c r="P27" i="1"/>
  <c r="N27" i="1"/>
  <c r="L27" i="1"/>
  <c r="Q26" i="1"/>
  <c r="P26" i="1"/>
  <c r="N26" i="1"/>
  <c r="L26" i="1"/>
  <c r="Q25" i="1"/>
  <c r="P25" i="1"/>
  <c r="N25" i="1"/>
  <c r="L25" i="1"/>
  <c r="Q24" i="1"/>
  <c r="P24" i="1"/>
  <c r="N24" i="1"/>
  <c r="L24" i="1"/>
  <c r="Q23" i="1"/>
  <c r="P23" i="1"/>
  <c r="N23" i="1"/>
  <c r="L23" i="1"/>
  <c r="Q22" i="1"/>
  <c r="P22" i="1"/>
  <c r="N22" i="1"/>
  <c r="L22" i="1"/>
  <c r="Q21" i="1"/>
  <c r="P21" i="1"/>
  <c r="N21" i="1"/>
  <c r="L21" i="1"/>
  <c r="Q20" i="1"/>
  <c r="P20" i="1"/>
  <c r="N20" i="1"/>
  <c r="L20" i="1"/>
  <c r="Q19" i="1"/>
  <c r="P19" i="1"/>
  <c r="N19" i="1"/>
  <c r="L19" i="1"/>
  <c r="Q18" i="1"/>
  <c r="P18" i="1"/>
  <c r="N18" i="1"/>
  <c r="L18" i="1"/>
  <c r="Q17" i="1"/>
  <c r="P17" i="1"/>
  <c r="N17" i="1"/>
  <c r="L17" i="1"/>
  <c r="Q16" i="1"/>
  <c r="P16" i="1"/>
  <c r="N16" i="1"/>
  <c r="L16" i="1"/>
  <c r="Q15" i="1"/>
  <c r="P15" i="1"/>
  <c r="N15" i="1"/>
  <c r="L15" i="1"/>
  <c r="Q14" i="1"/>
  <c r="P14" i="1"/>
  <c r="N14" i="1"/>
  <c r="L14" i="1"/>
  <c r="O13" i="1"/>
  <c r="M13" i="1"/>
  <c r="K13" i="1"/>
  <c r="J13" i="1"/>
  <c r="I13" i="1"/>
  <c r="H13" i="1"/>
  <c r="Q12" i="1"/>
  <c r="P12" i="1"/>
  <c r="N12" i="1"/>
  <c r="L12" i="1"/>
  <c r="Q11" i="1"/>
  <c r="P11" i="1"/>
  <c r="N11" i="1"/>
  <c r="L11" i="1"/>
  <c r="O10" i="1"/>
  <c r="M10" i="1"/>
  <c r="K10" i="1"/>
  <c r="J10" i="1"/>
  <c r="I10" i="1"/>
  <c r="I9" i="1" s="1"/>
  <c r="I8" i="1" s="1"/>
  <c r="H10" i="1"/>
  <c r="H9" i="1" l="1"/>
  <c r="H8" i="1" s="1"/>
  <c r="P13" i="1"/>
  <c r="L13" i="1"/>
  <c r="P10" i="1"/>
  <c r="Q13" i="1"/>
  <c r="P56" i="1"/>
  <c r="Q69" i="1"/>
  <c r="N10" i="1"/>
  <c r="N13" i="1"/>
  <c r="P69" i="1"/>
  <c r="O9" i="1"/>
  <c r="O8" i="1" s="1"/>
  <c r="J9" i="1"/>
  <c r="J8" i="1" s="1"/>
  <c r="N56" i="1"/>
  <c r="Q56" i="1"/>
  <c r="N69" i="1"/>
  <c r="Q10" i="1"/>
  <c r="M9" i="1"/>
  <c r="L69" i="1"/>
  <c r="K9" i="1"/>
  <c r="L10" i="1"/>
  <c r="L56" i="1"/>
  <c r="N9" i="1" l="1"/>
  <c r="M8" i="1"/>
  <c r="Q9" i="1"/>
  <c r="P9" i="1"/>
  <c r="L9" i="1"/>
  <c r="K8" i="1"/>
  <c r="N8" i="1" l="1"/>
  <c r="Q8" i="1"/>
  <c r="P8" i="1"/>
  <c r="L8" i="1"/>
</calcChain>
</file>

<file path=xl/sharedStrings.xml><?xml version="1.0" encoding="utf-8"?>
<sst xmlns="http://schemas.openxmlformats.org/spreadsheetml/2006/main" count="1646" uniqueCount="321">
  <si>
    <t>FONDO DE TECNOLOGÍAS DE LA INFORMACIÓN Y LAS DE COMUNICACIONES</t>
  </si>
  <si>
    <t>SECCIÓN 23-06-00</t>
  </si>
  <si>
    <t>INFORME DE EJECUCION DEL PRESUPUESTO DE GASTOS</t>
  </si>
  <si>
    <t>VIGENCIA FISCAL 2018</t>
  </si>
  <si>
    <t>ENERO - DICIEMBRE</t>
  </si>
  <si>
    <t>TIPO</t>
  </si>
  <si>
    <t>CTA</t>
  </si>
  <si>
    <t>SUB
CTA</t>
  </si>
  <si>
    <t>OBJ</t>
  </si>
  <si>
    <t>ORD</t>
  </si>
  <si>
    <t>SOR
ORD</t>
  </si>
  <si>
    <t>DESCRIPCION</t>
  </si>
  <si>
    <t>APR. INICIAL</t>
  </si>
  <si>
    <t>APR. VIGENTE</t>
  </si>
  <si>
    <t>APR. DISPONIBLE</t>
  </si>
  <si>
    <t>COMPROMISO</t>
  </si>
  <si>
    <t>% COMP</t>
  </si>
  <si>
    <t>OBLIGACION</t>
  </si>
  <si>
    <t>% OBLIG</t>
  </si>
  <si>
    <t>PAGOS</t>
  </si>
  <si>
    <t>RESERVAS PRESUPUESTALES</t>
  </si>
  <si>
    <t>CUENTAS POR PAGAR</t>
  </si>
  <si>
    <t>GASTO</t>
  </si>
  <si>
    <t>A</t>
  </si>
  <si>
    <t>FUNCIONAMIENTO</t>
  </si>
  <si>
    <t>1</t>
  </si>
  <si>
    <t>GASTOS DE PERSONAL</t>
  </si>
  <si>
    <t>0</t>
  </si>
  <si>
    <t>2</t>
  </si>
  <si>
    <t>SERVICIOS PERSONALES INDIRECTOS</t>
  </si>
  <si>
    <t>14</t>
  </si>
  <si>
    <t>REMUNERACION SERVICIOS TECNICOS</t>
  </si>
  <si>
    <t>GASTOS GENERALES</t>
  </si>
  <si>
    <t>3</t>
  </si>
  <si>
    <t>IMPUESTOS Y MULTAS</t>
  </si>
  <si>
    <t>50</t>
  </si>
  <si>
    <t>IMPUESTO DE VEHICULO</t>
  </si>
  <si>
    <t>IMPUESTO PREDIAL</t>
  </si>
  <si>
    <t>5</t>
  </si>
  <si>
    <t>CONTRIBUCIONES</t>
  </si>
  <si>
    <t>4</t>
  </si>
  <si>
    <t>ADQUISICION DE BIENES Y SERVICIOS</t>
  </si>
  <si>
    <t>26</t>
  </si>
  <si>
    <t>EQUIPO DE COMUNICACIONES</t>
  </si>
  <si>
    <t>COMBUSTIBLE Y LUBRICANTES</t>
  </si>
  <si>
    <t>DOTACION</t>
  </si>
  <si>
    <t>6</t>
  </si>
  <si>
    <t>LLANTAS Y ACCESORIOS</t>
  </si>
  <si>
    <t>15</t>
  </si>
  <si>
    <t>PAPELERIA, UTILES DE ESCRITORIO Y OFICINA</t>
  </si>
  <si>
    <t>17</t>
  </si>
  <si>
    <t>PRODUCTOS DE ASEO Y LIMPIEZA</t>
  </si>
  <si>
    <t>18</t>
  </si>
  <si>
    <t>PRODUCTOS DE CAFETERIA Y RESTAURANTE</t>
  </si>
  <si>
    <t>20</t>
  </si>
  <si>
    <t>REPUESTOS</t>
  </si>
  <si>
    <t>23</t>
  </si>
  <si>
    <t>OTROS MATERIALES Y SUMINISTROS</t>
  </si>
  <si>
    <t>MANTENIMIENTO DE BIENES INMUEBLES</t>
  </si>
  <si>
    <t>MANTENIMIENTO DE BIENES MUEBLES, EQUIPOS Y ENSERES</t>
  </si>
  <si>
    <t>MANTENIMIENTO EQUIPO DE NAVEGACION Y TRANSPORTE</t>
  </si>
  <si>
    <t>8</t>
  </si>
  <si>
    <t>SERVICIO DE ASEO</t>
  </si>
  <si>
    <t>10</t>
  </si>
  <si>
    <t>SERVICIO DE SEGURIDAD Y VIGILANCIA</t>
  </si>
  <si>
    <t>12</t>
  </si>
  <si>
    <t>MANTENIMIENTO DE OTROS BIENES</t>
  </si>
  <si>
    <t>CORREO</t>
  </si>
  <si>
    <t>OTROS COMUNICACIONES Y TRANSPORTE</t>
  </si>
  <si>
    <t>7</t>
  </si>
  <si>
    <t>PUBLICIDAD Y PROPAGANDA</t>
  </si>
  <si>
    <t>SUSCRIPCIONES</t>
  </si>
  <si>
    <t>OTROS GASTOS POR IMPRESOS Y PUBLICACIONES</t>
  </si>
  <si>
    <t>ACUEDUCTO ALCANTARILLADO Y ASEO</t>
  </si>
  <si>
    <t>ENERGIA</t>
  </si>
  <si>
    <t>TELEFONIA MOVIL CELULAR</t>
  </si>
  <si>
    <t>TELEFONO,FAX Y OTROS</t>
  </si>
  <si>
    <t>9</t>
  </si>
  <si>
    <t>SEGURO DE INFIDILIDAD Y RIESGOS FINANCIEROS</t>
  </si>
  <si>
    <t>SEGURO RESPONSABILIDAD CIVIL</t>
  </si>
  <si>
    <t>11</t>
  </si>
  <si>
    <t>SEGUROS GENERALES</t>
  </si>
  <si>
    <t>13</t>
  </si>
  <si>
    <t>OTROS SEGUROS</t>
  </si>
  <si>
    <t>ARRENDAMIENTOS BIENES INMUEBLES</t>
  </si>
  <si>
    <t>VIATICOS Y GASTOS DE VIAJE AL INTERIOR</t>
  </si>
  <si>
    <t>GASTOS JUDICIALES</t>
  </si>
  <si>
    <t>21</t>
  </si>
  <si>
    <t>ELEMENTOS PARA BIENESTAR SOCIAL</t>
  </si>
  <si>
    <t>SERVICIOS DE BIENESTAR SOCIAL</t>
  </si>
  <si>
    <t>SERVICIOS DE CAPACITACION</t>
  </si>
  <si>
    <t>SERVICIOS PARA ESTIMULOS</t>
  </si>
  <si>
    <t>40</t>
  </si>
  <si>
    <t>OTROS GASTOS  ADQUISICION BIENES</t>
  </si>
  <si>
    <t>41</t>
  </si>
  <si>
    <t>OTROS GASTOS POR ADQUISICION DE SERVICIOS</t>
  </si>
  <si>
    <t>TRANSFERENCIAS CORRIENTES</t>
  </si>
  <si>
    <t>CUOTA DE AUDITAJE CONTRANAL</t>
  </si>
  <si>
    <t>EXCEDENTES FINANCIEROS -TRANSFERIR A LA NACION</t>
  </si>
  <si>
    <t>35</t>
  </si>
  <si>
    <t>TRANSFERIR A LA SUPERINTENDENCIA DE INDUSTRIA Y COMERCIO DECRETOS 1130 Y 1620 DE 1999 Y 2003.  LEYES 1341 Y 1369 DE 2009</t>
  </si>
  <si>
    <t>47</t>
  </si>
  <si>
    <t>RECURSOS A TRANSFERIR A LA NACION</t>
  </si>
  <si>
    <t>62</t>
  </si>
  <si>
    <t>UNION POSTAL DE LAS AMERICAS, ESPANA Y PORTUGAL. UPAEP. (LEYES 60/73 Y 50/77)</t>
  </si>
  <si>
    <t>63</t>
  </si>
  <si>
    <t>UNION POSTAL UNIVERSAL. UPU. (LEY 19/78)</t>
  </si>
  <si>
    <t>111</t>
  </si>
  <si>
    <t>UNION INTERNACIONAL DE TELECOMUNICACIONES-UIT-LEY 252 DE 1995</t>
  </si>
  <si>
    <t>33</t>
  </si>
  <si>
    <t>PLANES COMPLEMENTARIOS DE SALUD LEY 314 DE 1996</t>
  </si>
  <si>
    <t>SENTENCIAS Y CONCILIACIONES</t>
  </si>
  <si>
    <t>SENTENCIAS</t>
  </si>
  <si>
    <t>76</t>
  </si>
  <si>
    <t>TRANSFERIR AL OPERADOR OFICIAL DE LOS SERVICIOS DE FRANQUICIA POSTAL Y TELEGRAFICA</t>
  </si>
  <si>
    <t>146</t>
  </si>
  <si>
    <t>TRANSFERIR A LA AGENCIA NACIONAL DEL ESPECTRO ARTICULO 31 LEY 1341 DE 2009 Y ARTICULO 6o. DEL DECRETO 4169 DE 2011</t>
  </si>
  <si>
    <t>C</t>
  </si>
  <si>
    <t>INVERSIÓN</t>
  </si>
  <si>
    <t>2301</t>
  </si>
  <si>
    <t>0400</t>
  </si>
  <si>
    <t>ANALISIS INVESTIGACION EVALUACION CONTROL Y REGLAMENTACION DEL SECTOR DE COMUNICACIONES.</t>
  </si>
  <si>
    <t>03</t>
  </si>
  <si>
    <t>DEFINIR LOS MECANISMOS DE CONTROL PARA LOS PROVEEDORES DE REDES Y SERVICIOS MÓVILES</t>
  </si>
  <si>
    <t>04</t>
  </si>
  <si>
    <t>DEFINIR LOS MECANISMOS DE CONTROL PARA LOS PROVEEDORES DE REDES Y SERVICIOS NO MÓVIL, RDS Y POSTAL</t>
  </si>
  <si>
    <t>05</t>
  </si>
  <si>
    <t>DIAGNOSTICAR EL ESTADO DE LOS OPERADORES  NO MÓVIL, RDS Y POSTAL</t>
  </si>
  <si>
    <t>AMPLIACION   PROGRAMA DE TELECOMUNICACIONES SOCIALES</t>
  </si>
  <si>
    <t>01</t>
  </si>
  <si>
    <t>DESPLEGAR INFRAESTRUCTURA DE ACCESO A  USUARIOS</t>
  </si>
  <si>
    <t>IMPLEMENTAR EL CENTRO DE ACCESO COMUNITARIO</t>
  </si>
  <si>
    <t>IMPLEMENTAR INFRAESTRUCTURA PARA SERVICIO PORTADOR</t>
  </si>
  <si>
    <t>CONTRATAR INTERVENTORIAS</t>
  </si>
  <si>
    <t>06</t>
  </si>
  <si>
    <t>PROVEER CONECTIVIDAD EN INSTITUCIONES PÚBLICAS</t>
  </si>
  <si>
    <t>07</t>
  </si>
  <si>
    <t>APLICAR PLANES DE APROPIACION</t>
  </si>
  <si>
    <t>CONSTRUCCION Y DIVULGACION DE LINEAMIENTOS DE POLITICA DEL SECTOR COMUNICACIONES EN COLOMBIA</t>
  </si>
  <si>
    <t>PROMOVER LA MEJORA CONTINUA DE LOS PROCESOS PARA IMPLEMENTACIÓN DE POLITICAS, REGULACIÓN Y ASIGNACIÓN DEL ESPECTRO</t>
  </si>
  <si>
    <t>DIVULGAR NORMAS NACIONALES DE COMUNICACIONES, NUEVAS TENDENCIAS TECNOLOGIAS Y DE GESTIÓN REALIZADAS EN EL SECTOR</t>
  </si>
  <si>
    <t>EXPEDIR NORMAS PARA EL SECTOR TIC</t>
  </si>
  <si>
    <t>REALIZAR ESTUDIOS DE MERCADEO, ESTADÍSTICOS, SOCIALES, JURÍDICOS Y ECONÓMICOS DEL SECTOR TIC, INVESTIGACIONES DE NUEVAS TENDENCIAS NACIONALES E INTERNACIONALES</t>
  </si>
  <si>
    <t>IMPLEMENTACION DE UN PLAN DE CONTINGENCIA PARA EL FORTALECIMIENTO EN COMUNICACIONES  Y ENTREGA DE EQUIPOS A NIVEL NACIONAL</t>
  </si>
  <si>
    <t>ADQUISICIÓN, DISTRIBUCIÓN E INSTALACIÓN DE EQUIPOS REPETIDORES, EQUIPOS RADIO BASE Y LA ENTREGA DE RADIOS MÓVILES EN LA ZONAS PACÍFICA, TERRITORIOS NACIONALES, ATLÁNTICA Y ANDINA, PARA  AMPLIACIÓN DE</t>
  </si>
  <si>
    <t>02</t>
  </si>
  <si>
    <t>ADQUISICIÓN E INSTALACIÓN DE EQUIPOS PARA INTERCONECTAR LOS RADIOS EN BANDA HF DE LOS CDGRD, LOS RADIOS EN BANDA VHF DE LA UNGRD, LOS CDGRD Y LOS CMGRD Y LAS REDES DE OTRAS ENTIDADES QUE INTERVIENEN E</t>
  </si>
  <si>
    <t>ENTREGAR EQUIPOS PARA EL SISTEMA NACIONAL DE EMERGENCIAS</t>
  </si>
  <si>
    <t>AMPLIACION  PROGRAMA COMPUTADORES PARA EDUCAR</t>
  </si>
  <si>
    <t>FORMAR EN INCORPORACIÓN DE TIC EN LA EDUCACION A DOCENTES Y CAPACITAR EN COMPETENCIAS BASICAS TIC A RESPONSABLES Y USUARIOS DE BIBLIOTECAS PUBLICAS</t>
  </si>
  <si>
    <t>ADQUIRIR Y ENTREGAR COMPUTADORES Y TERMINALES NUEVOS PARA ENTREGA A SEDES EDUCATIVAS OFICIALES (ESTA INCLUYE TODO LO RELACIONADO CON EL EMPAQUE Y EMBALAJE DE LOS EQUIPOS HASTA SU DESTINO FINAL)</t>
  </si>
  <si>
    <t>BRINDAR SERVICIO DE GARANTÍA Y MANTENIMIENTO DE LOS TERMINALES ENTREGADOS</t>
  </si>
  <si>
    <t>08</t>
  </si>
  <si>
    <t>DEMANUFACTURAR EQUIPOS PARA VALORIZAR CORRIENTES LIMPIAS (INCLUYE RETOMA DE RESIDUOS ELECTRÓNICOS)</t>
  </si>
  <si>
    <t>ADMINISTRACIÓN Y GESTION PARA EL DESARROLLO Y COMPETITIVIDAD DEL SECTOR POSTAL Y LA PRESTACIÓN DEL SERVICIO POSTAL UNIVERSAL  A NIVEL NACIONAL</t>
  </si>
  <si>
    <t>REALIZAR ESTUDIOS, APOYO Y ASESORIAS PARA FORTALECIMIENTO DEL SECTOR POSTAL</t>
  </si>
  <si>
    <t>ADMINISTRAR Y ACTUALIZAR LA PLATAFORMA DEL SISTEMA DE INFORMACIÓN DEL CODIGO POSTAL</t>
  </si>
  <si>
    <t>APOYO AL DESARROLLO DEL SERVICIO POSTAL UNIVERSAL (SPU)</t>
  </si>
  <si>
    <t>EVALUAR, VALIDAR Y VERIFICAR REQUISITOS DE POSTULADOS PROPUESTOS/ CUENTAS Y CONTRIBUCIONES FACTURADAS.</t>
  </si>
  <si>
    <t>EXTENSIÓN DE LA COBERTURA DE LA RADIO PUBLICA NACIONAL , NACIONAL</t>
  </si>
  <si>
    <t>AMPLIAR LA COBERTURA DE LA RED DE TRANSMISION</t>
  </si>
  <si>
    <t>INSTALAR ESTUDIOS DE CONVIVENCIA Y RECONCILIACION</t>
  </si>
  <si>
    <t>APROVECHAMIENTO PROMOCIÓN, ACCESO Y APROPIACION DE LAS TIC EN LAS REGIONES DE COLOMBIA</t>
  </si>
  <si>
    <t>REALIZAR INFORMES PERIODICOS SOBRE EL DESARROLLO DE LA INTERVENTORÍA INTEGRAL</t>
  </si>
  <si>
    <t>PROMOVER LOS PROGRAMAS, PLANES Y PROYECTOS Y LA REALIZACIÓN DE LA ESTRATEGIA DE ACOMPAÑAMIENTO EN LA FORMULACIÓN Y EN LA CREACIÓN DE LA INSTITUCIONALIDAD A NIVEL REGIONAL</t>
  </si>
  <si>
    <t>PROMOCIONAR LA IMPLEMENTACIÓN DE ECOSISTEMAS DIGITALES REGIONALES</t>
  </si>
  <si>
    <t>DESARROLLAR UNA ESTRATEGÍA DE ACOMPAÑAMIENTO EN LA EJECUCIÓN DE CONVENIOS Y CONTRATOS REGIONALES</t>
  </si>
  <si>
    <t>DESARROLLAR ESTRATEGIAS REGIONALES QUE MULTIPLIQUEN LOS MODELOS MÁS EXITOSOS EN LOS PROCESOS DE PROMOCIÓN</t>
  </si>
  <si>
    <t>REALIZACIÓN DE ESTUDIOS QUE EVALUEN EL IMPACTO DE LA EJECUCIÓN DE LOS PROYECTOS REGIONALES Y QUE GENEREN INSUMOS PARA LA TOMA DE DECISIONES EN EL DESARROLLO DE POLÍTICAS PÚBLICAS TIC</t>
  </si>
  <si>
    <t>REALIZAR INFORMES PERIÓDICOS SOBRE EL SEGUIMIENTO Y AVANCE DE LOS ESTUDIOS EN DESARROLLO</t>
  </si>
  <si>
    <t>PROMOCIÓN DE LA OFERTA DEL MINISTERIO TIC EN LA REGIONES MEDIANTE EL DESARROLLO DE EVENTOS</t>
  </si>
  <si>
    <t>09</t>
  </si>
  <si>
    <t>MONITOREAR EL APROVECHAMIENTO DE LA INFRAESTRUCTURA INSTALADA PARA EL ACCESO GENERALIZADO A INTERNET</t>
  </si>
  <si>
    <t>ANÁLISIS Y CONTROL EN LOS SERVICIOS DE TELECOMUNICACIONES Y SERVICIOS POSTALES A NIVEL  NACIONAL</t>
  </si>
  <si>
    <t>REVISAR EL CUMPLIMIENTO DE ALARMAS DE LOS PROVEEDORES DE REDES Y SERVICIOS MÓVIL Y NO MÓVIL</t>
  </si>
  <si>
    <t>ADELANTAR EL CONTROL DE LA GESTIÓN DE ALARMAS DE LOS PROVEEDORES DE REDES Y SERVICIOS MÓVIL Y NO MOVIL</t>
  </si>
  <si>
    <t>REVISAR EL CUMPLIMIENTO DE LAS OBLIGACIONES DE LOS OPERADORES DE RADIODIFUSIÓN SONORA Y POSTAL</t>
  </si>
  <si>
    <t>ADELANTAR LA VERIFICACIÓN DE LA PRESTACIÓN DEL SERVICIO DE LOS OPERADORES DE RADIODIFUSIÓN SONORA Y POSTAL</t>
  </si>
  <si>
    <t>REALIZAR ESTUDIOS, ENCUESTAS, INVESTIGACIONES, ESTIMACIONES Y EVALUACIONES DE IMPACTO SOBRE LA PRESTACIÓN DE LOS SERVICIOS DE RADIO DIFUSIÓN SONORA</t>
  </si>
  <si>
    <t>2302</t>
  </si>
  <si>
    <t>FORTALECIMIENTO DE LAS TECNOLOGÍAS DE  LA INFORMACIÓN EN LA GESTION DEL ESTADO Y LA INFORMACIÓN PUBLICA</t>
  </si>
  <si>
    <t>FORMULAR POLÍTICA PÚBLICA, LINEAMIENTOS Y ESTÁNDARES DE LA GESTIÓN, SEGURIDAD Y PRIVACIDAD DE TI EN EL ESTADO</t>
  </si>
  <si>
    <t>DESARROLLAR COMPETENCIAS Y CAPACIDADES TRANSVERSALES EN LA GESTIÓN, SEGURIDAD Y PRIVACIDAD DE TI EN EL ESTADO</t>
  </si>
  <si>
    <t>ACOMPAÑAR Y FACILITAR PROCESOS DE ADOPCIÓN E IMPLEMENTACIÓN DE BUENAS PRÁCTICAS EN LA GESTIÓN, SEGURIDAD Y PRIVACIDAD DE TI EN LOS SECTORES Y ENTIDADES DEL ESTADO</t>
  </si>
  <si>
    <t>MARCO DE REFERENCIA - COMUNICAR LAS POLÍTICAS PÚBLICAS, LAS BUENAS PRÁCTICAS, FACILITAR LA PARTICIPACIÓN EN LA GESTIÓN, SEGURIDAD Y PRIVACIDAD DE TI Y PROMOCIONAR LOS SERVICIOS TI DISPONIBLES</t>
  </si>
  <si>
    <t>HERRAMIENTAS TECNOLÓGICAS - COMUNICAR LAS POLÍTICAS PÚBLICAS, LAS BUENAS PRÁCTICAS, FACILITAR LA PARTICIPACIÓN EN LA GESTIÓN, SEGURIDAD Y PRIVACIDAD DE TI Y PROMOCIONAR LOS SERVICIOS TI DISPONIBLES.</t>
  </si>
  <si>
    <t>PROCESOS ACOMPAÑAMIENTO - COMUNICAR LAS POLÍTICAS PÚBLICAS, LAS BUENAS PRÁCTICAS, FACILITAR LA PARTICIPACIÓN EN LA GESTIÓN, SEGURIDAD Y PRIVACIDAD DE TI Y PROMOCIONAR LOS SERVICIOS TI DISPONIBLES</t>
  </si>
  <si>
    <t>MODELO DE SEGUIMIENTO - COMUNICAR LAS POLITICAS PUBLICAS, LAS BUENAS PRACTICAS, FACILITAR LA PARTICIPACION EN LA GESTION, SEGURIDAD Y PRIVACIDAD DE TI Y PROMOCIONAR LOS SERVICIOS TI DISPONIBLES</t>
  </si>
  <si>
    <t>APLICACIÓN MODELO DE FORTALECIMIENTO DE LA INDUSTRIA TI&amp;BPO COLOMBIA</t>
  </si>
  <si>
    <t>GESTIONAR ASESORÍAS, ESTUDIOS, Y PROCESOS DE APOYO EN TEMAS JURÍDICOS, TÉCNICO, FINANCIERO Y ADMINISTRATIVO QUE PERMITAN ORIENTAR LA ESTRATEGIA DE FORTALECIMIENTO DE LA INDUSTRIA TI</t>
  </si>
  <si>
    <t>CONSOLIDAR UNA HERRAMIENTA DE MONITOREO DE INDICADORES DE GESTIÓN Y PROSPECTIVA DE LA INDUSTRIA</t>
  </si>
  <si>
    <t>DESARROLLAR UNA ESTRATEGIA DE INTEGRACIÓN ENTRE LA OFERTA Y LA DEMANDA DE OFERTA TI</t>
  </si>
  <si>
    <t>GENERAR CAPACIDADES ORGANIZACIONALES PARA LA INTERNACIONALIZACIÓN DE LAS EMPRESAS</t>
  </si>
  <si>
    <t>PROMOVER EL DESARROLLO DE COMPETENCIAS TRANSVERSALES PARA LA INDUSTRIA TI</t>
  </si>
  <si>
    <t>FORTALECIMIENTO DEL SECTOR DE CONTENIDOS Y APLICACIONES DIGITALES, NACIONAL</t>
  </si>
  <si>
    <t>APOYAR EL DESARROLLO DE PROYECTOS DE EMPRENDIMIENTO EN ETAPA AVANZADA PARA EL FORTALECIMIENTO DE HABILIDADES DE NEGOCIO</t>
  </si>
  <si>
    <t>APOYAR Y DESARROLLAR LOS PROYECTOS Y EQUIPOS DE EMPRENDEDORES POTENCIALES DE CONTENIDOS DIGITALES EN ETAPA TEMPRANA</t>
  </si>
  <si>
    <t>IMPLEMENTACIÓN Y DESARROLLO DE LA ESTRATEGIA DE GOBIERNO EN LÍNEA A NIVEL NACIONAL</t>
  </si>
  <si>
    <t>DISEÑAR Y EJECUTAR ESTRATEGIAS DE PROMOCIÓN DE LA PARTICIPACIÓN CIUDADANA.</t>
  </si>
  <si>
    <t>DISEÑAR, IMPLEMENTAR Y OPERAR HERRAMIENTAS Y SOLUCIONES QUE FACILITEN LA PARTICIPACIÓN CIUDADANA.</t>
  </si>
  <si>
    <t>DISEÑAR, IMPLEMENTAR Y OPERAR SERVICIOS Y PLATAFORMAS ESTRATÉGICAS PARA LA INTERACCIÓN ELECTRÓNICA DEL CIUDADANO.</t>
  </si>
  <si>
    <t>DISEÑAR Y EJECUTAR ESTRATEGIAS DE COMUNICACIÓN, POSICIONAMIENTO Y SENSIBILIZACIÓN DE SERVICIOS ELECTRÓNICOS CON LA CIUDADANÍA Y DEMÁS ACTORES INTERESADOS</t>
  </si>
  <si>
    <t>DEFINIR Y EJECUTAR ESQUEMAS DE INCENTIVOS Y NUEVOS MODELOS DE NEGOCIO PARA LA IMPLEMENTACIÓN DE LA ESTRATEGIA POR PARTE DE LAS ENTIDADES CON COLABORACIÓN DE LA INDUSTRIA TI.</t>
  </si>
  <si>
    <t>DISEÑAR Y EJECUTAR ESTRATEGIAS DE CAPACITACIÓN, FORMACIÓN Y ASESORÍA A SERVIDORES Y ENTIDADES PÚBLICAS.</t>
  </si>
  <si>
    <t>INNOVAR EN GOBIERNO EN LÍNEA O ADELANTAR EJERCICIOS DE COCREACIÓN E IMPLEMENTAR LOS SERVICIOS DEL CENTRO DE INNOVACIÓN EN GOBIERNO ELECTRÓNICO</t>
  </si>
  <si>
    <t>ADELANTAR LA FORMULACIÓN Y DIFUSIÓN DE LINEAMIENTOS Y MARCO REGULATORIO DE LA ESTRATEGIA DE GOBIERNO EN LÍNEA.</t>
  </si>
  <si>
    <t>OPERAR SERVICIOS  Y PLATAFORMAS ESTRATÉGICAS PARA LA OFERTA DE TRÁMITES Y SERVICIOS EN LÍNEA.</t>
  </si>
  <si>
    <t>MONITOREAR Y EVALUAR LA IMPLEMENTACIÓN DE LA ESTRATEGIA DE GOBIERNO EN LÍNEA Y LA SATISFACCIÓN CIUDADANA.</t>
  </si>
  <si>
    <t>DISEÑAR, DESARROLLAR, MEJORAR E IMPLEMENTAR SERVICIOS Y PLATAFORMAS ESTRATÉGICAS PARA LA OFERTA DE TRÁMITES Y SERVICIOS EN LÍNEA.</t>
  </si>
  <si>
    <t>APROVECHAMIENTO PROMOCION, USO Y APROPIACION DE PRODUCTOS Y SERVICIOS DE TIC EN COLOMBIA</t>
  </si>
  <si>
    <t>IMPLEMENTACION DE CONVENIOS QUE PERMITAN LA ADOPCION Y USO PRODUCTIVO DE LAS TIC</t>
  </si>
  <si>
    <t>DESARROLLAR INICIATIVAS QUE CONTRIBUYAN A LA GENERACIÓN DE CAPACIDADES EN EL USO DE LAS TIC EN LOS EMPRESARIOS COLOMBIANOS</t>
  </si>
  <si>
    <t>DESARROLLAR PROYECTOS QUE INCENTIVEN LA ADOPCION Y USO PRODUCTIVO DE LAS TIC</t>
  </si>
  <si>
    <t>DESARROLLAR CAMPAÑAS DE DIVULGACION Y COORDINAR EVENTOS</t>
  </si>
  <si>
    <t>ASISTENCIA CAPACITACION Y APOYO PARA EL ACCESO, USO Y BENEFICIO SOCIAL DE TECNOLOGIAS Y SERVICIOS DE TELECOMUNICACIONES</t>
  </si>
  <si>
    <t>REALIZAR CAPACITACIÓN EN ALFABETIZACIÓN DIGITAL</t>
  </si>
  <si>
    <t>DESARROLLAR ACTIVIDADES DE SEGUIMIENTO Y EVALUACIÓN</t>
  </si>
  <si>
    <t>ADQUIRIR E IMPLANTAR TECNOLOGÍAS PARA PERSONAS CON DISCAPACIDAD</t>
  </si>
  <si>
    <t>GENERAR ESPACIOS DE INLCUSIÓN CON ENFOQUE DIFERENCIAL</t>
  </si>
  <si>
    <t>IMPLEMENTAR ESTRATEGIAS Y MODELOS QUE PROMUEVAN LA CULTURA DIGITAL.</t>
  </si>
  <si>
    <t>GENERAR ACTIVIDADES Y ESTRATEGIAS DE DESARROLLO INCLUSIVO Y PRODUCTIVO A TRAVÉS DE LA INNOVACIÓN SOCIAL Y LAS TIC</t>
  </si>
  <si>
    <t>DESARROLLAR ACCIONES QUE INSPIREN A NUEVOS USUARIOS EN EL USO DE INTERNET</t>
  </si>
  <si>
    <t>DESARROLLAR ESTRATEGIAS QUE INCENTIVEN EL USO RESPONSABLE DE LAS TIC</t>
  </si>
  <si>
    <t>DESARROLLAR INTERVENTORÍAS QUE PROPENDAN POR LA SOSTENIBILIDAD DE LOS PROYECTOS / PROGRAMAS.</t>
  </si>
  <si>
    <t>APOYO A LA INNOVACION DESARROLLO E INVESTIGACION DE EXCELENCIA EN TIC EN COLOMBIA</t>
  </si>
  <si>
    <t>APORTAR RECURSOS Y APOYAR CEA / CI / BIOS / RENATA</t>
  </si>
  <si>
    <t>PROYECTOS CON CEA / CI / BIOS / RENATA</t>
  </si>
  <si>
    <t>DESARROLLAR Y FINANCIAR ECOSISTEMAS PARA LA INNOVACIÓN Y LA COMPETITIVIDAD</t>
  </si>
  <si>
    <t>RECUPERACIÓN  DEL PATRIMONIO DIGITAL DE LA RADIO Y LA TELEVISIÓN PÚBLICA NACIONAL</t>
  </si>
  <si>
    <t>PRODUCIR  CONTENIDOS DIGITALES (POTCAST, VIDEOCAST, TEXTOS, FOTOGRAFIAS,INFORMACIÓN) CON LA MEMORIA AUDIOVISUAL EN PLATAFORMAS DIGITALES</t>
  </si>
  <si>
    <t>PRESTAR SERVICIOS A USUARIOS EN VISITA PRESENCIAL EN LAS INSTALACIONES DEL PROYECTO</t>
  </si>
  <si>
    <t>PRESTAR SERVICIOS A USUARIOS INTERNOS Y EXTERNOS, A TRAVÉS DE PLATAFORMAS DIGITALES Y EN VISITA  PRESENCIAL EN LAS INSTALACIONES DEL PROYECTO</t>
  </si>
  <si>
    <t>ADECUAR ESPACIOS FÍSICOS PARA LA CONSERVACIÓN DE LOS ARCHIVOS</t>
  </si>
  <si>
    <t>CATALOGAR Y PUBLICAR LOS DOCUMENTOS EN UN PLATAFORMA DIGITAL DE FÁCIL ACCESO PARA LOS USUARIOS INTERNOS Y EXTERNOS</t>
  </si>
  <si>
    <t>16</t>
  </si>
  <si>
    <t>DIGITALIZAR Y CATALOGAR LOS ARCHIVOS SONOROS</t>
  </si>
  <si>
    <t>DIGITALIZAR LOS SOPORTES Y/O CONTENIDOS ANÁLOGOS</t>
  </si>
  <si>
    <t>19</t>
  </si>
  <si>
    <t>REALIZAR LA CURADURÍA DE FRIOS Y RUSHES</t>
  </si>
  <si>
    <t>CONSERVAR LOS ARCHIVOS SONOROS</t>
  </si>
  <si>
    <t>IMPLEMENTACIÓN DE MEDIOS CONVERGENTES COMO HERRAMIENTA PARA LLEGAR A LOS GRUPOS DE INTERÉS A NIVEL  NACIONAL</t>
  </si>
  <si>
    <t>REALIZAR ASISTENCIA TÉCNICA PARA INFRAESTRUCTURA TECNOLÓGICA DE CONVERGENCIA</t>
  </si>
  <si>
    <t>HABILITAR EL USO DE LA INFRAESTRUCTURA TECNOLÓGICA LOCAL</t>
  </si>
  <si>
    <t>FORTALECER EL CENTRO DE POST PRODUCCIÓN DE CONTENIDOS DIGITALES PARA LA CONVERGENCIA</t>
  </si>
  <si>
    <t>IMPLEMENTAR LA INFRAESTRUCTURA TECNOLÓGICA EN LA NUBE PARA LA TRANSFERENCIA DE CONTENIDOS</t>
  </si>
  <si>
    <t>IMPLEMENTAR LA INFRAESTRUCTURA TECNOLÓGICA DE ALMACENAMIENTO DE CONTENIDOS EN LA NUBE</t>
  </si>
  <si>
    <t>IMPLEMENTAR RECURSOS TECNOLÓGICOS Y LAS CONFIGURACIONES NECESARIAS PARA EL ADECUADO FUNCIONAMIENTO DE LAS PLATAFORMAS Y APLICACIONES</t>
  </si>
  <si>
    <t>IMPLEMENTACIÓN DEL MODELO CONVERGENTE EN LA TELEVISIÓN PÚBICA EN COLOMBIA</t>
  </si>
  <si>
    <t>DESARROLLAR LOS CONVENIOS Y CONTRATOS  PARA LA PRODUCCIÓN DE CONTENIDOS CONVERGENTES MISIONALES</t>
  </si>
  <si>
    <t>FORTALECIMIENTO DE LA PROGRAMACIÓN  Y CONSERVACIÓN DE LOS ARCHIVOS DE LA RADIO PÚBLICA NACIONAL</t>
  </si>
  <si>
    <t>REALIZAR ENCUESTAS</t>
  </si>
  <si>
    <t>CREAR CONTENIDOS PARA LA RADIO PÚBLICA DESDE LAS REGIONES EN VIVO</t>
  </si>
  <si>
    <t>CREAR CONTENIDOS PARA LA RADIO PÚBLICA DESDE LAS REGIONES PREGRABADOS</t>
  </si>
  <si>
    <t>PROGRAMAR EMISORAS ONLINE</t>
  </si>
  <si>
    <t>PRODUCIR CONTENIDOS DÍGITALES EN PÁGINAS WEB</t>
  </si>
  <si>
    <t>DESARROLLAR CONTENIDOS MUSICALES</t>
  </si>
  <si>
    <t>DESARROLLAR CONTENIDOS HABLADOS</t>
  </si>
  <si>
    <t>DESARROLLAR ACTIVIDADES PARA EL POSICIONAMIENTO DE LA RADIO PÚBLICA</t>
  </si>
  <si>
    <t>DISEÑAR ESTRATEGIAS PARA EL POSICIONAMIENTO DE MARCA.</t>
  </si>
  <si>
    <t>DESARROLLO DE ECOSISTEMA DE CONTENIDOS CONVERGENTES NACIONAL</t>
  </si>
  <si>
    <t>CARACTERIZAR LOS HÁBITOS DE CONSUMO (CONSUMIDORES Y/O PROSUMIDORES) ENRELACIÓN CON LAS NUEVAS DINÁMICAS DE CONSUMO Y PRODUCCIÓN DE CONTENIDOS</t>
  </si>
  <si>
    <t>DISEÑAR ACTIVIDADES PARA LA PROMOCIÓN, DIVULGACIÓN, APROPIACIÓN Y PUBLICACIÓN POR PARTE DE LOS USUARIOS DE LOS CONTENIDOS EN LAS DIFERENTES PLATAFORMAS Y DISPOSITIVOS</t>
  </si>
  <si>
    <t>PARTICIPAR EN EVENTOS, MERCADOS, FESTIVALES, MUESTRAS Y CONCURSOS NACIONALES E INTERNACIONALES</t>
  </si>
  <si>
    <t>CREAR, PRODUCIR O COPRODUCIR PRODUCTOS QUE INCLUYEN: PROYECTOS TRANSMEDIA, FICCIONES, DOCUMENTALES, ANIMACIONES Y APLICACIONES PARA DIFERENTES PLATADORMAS Y DISPOSITIVOS, VIDEOJUEGOS, LIBROS INTERACTI</t>
  </si>
  <si>
    <t>"DISEÑAR CONVOCATORIAS PARA PRODUCCIONES POR ENCARGO; DISEÑAR Y CONVOCAR UN MERCADO DE COPRODUCCIONES WEB; HACER EL SEGUIMIENTO DE LOS PROYECTOS CONVERGENTES PRODUCIDOS Y COPRODUCIDOS"</t>
  </si>
  <si>
    <t>FORTALECIMIENTO DE LA INDUSTRIA DE APLICACIONES Y CONTENIDOS DIGITALES A NIVEL NACIONAL</t>
  </si>
  <si>
    <t>APOYAR PROYECTOS PARA LA GENERACIÓN DE CONTENIDOS Y APLICACIONES DIGITALES A TRAVÉS DE ALIANZAS CON DIFERENTES SECTORES</t>
  </si>
  <si>
    <t>IMPLEMENTAR EL PLAN DE TRABAJO DE EVENTOS DE DIFUSIÓN</t>
  </si>
  <si>
    <t>APOYAR LOS PROYECTOS POTENCIALES PARA EL DESARROLLO DE CONTENIDOS DIGITALES</t>
  </si>
  <si>
    <t>EJECUTAR PILOTOS PARA FORTALECIMIENTO DE INDUSTRIAS CREATIVAS</t>
  </si>
  <si>
    <t>IMPLEMENTAR LA ESTRATEGIA PARA ABRIR ESPACIOS DE INTERNACIONALIZACIÓN</t>
  </si>
  <si>
    <t>DISEÑAR E IMPLEMENTAR LA ESTRATEGIA DE FORTALECIMIENTO DEL SECTOR DE CONTENIDOS DIGITALES</t>
  </si>
  <si>
    <t>2399</t>
  </si>
  <si>
    <t>FORTALECIMIENTO DE INFORMACIÓN AL SERVICIO DEL SECTOR TIC  Y LOS CIUDADANOS , , BOGOTÁ</t>
  </si>
  <si>
    <t>EVOLUCIONAR E IMPLEMENTAR EL  PETI (PLAN ESTRATÉGICO DE T.I Y MODELO DE GESTIÓN DE TI PARA EL SECTOR TIC, PROCESO Y PROCEDIMIENTOS)</t>
  </si>
  <si>
    <t>DEFINIR   LA ESTRATEGIA PARA  ESTABLECER E IMPLEMENTAR  LA ARQUITECTURA EMPRESARIAL  DEL SECTOR TIC</t>
  </si>
  <si>
    <t>EVOLUCIONAR E IMPLEMENTAR SERVICIOS TECNOLOGICOS DE CALIDAD</t>
  </si>
  <si>
    <t>IMPLANTAR FUNCIONALIDADES EN  LOS SISTEMAS DE INFORMACIÓN</t>
  </si>
  <si>
    <t>APROVECHAMIENTO ASISTENCIA AL SECTOR DE LAS TICS NACIONAL</t>
  </si>
  <si>
    <t>DESARROLLAR ESTUDIOS PARA LA TOMA DE DECISIONES EN ACTIVIDADES ESPECIFICAS QUE SIRVAN DE INSUMO PARA LA DEFINICION DE POLITICAS EN TIC.</t>
  </si>
  <si>
    <t>PARTICIPAR EN JORNADAS DE SOCIALIZACION  Y ASISTIR A COMPROMISOS A NIVEL NACIONAL E INTERNACIONAL</t>
  </si>
  <si>
    <t>DIVULGACIÓN Y MANEJO DE LA INFORMACION QUE PRODUCE EL MINISTERIO EN SUS DIFERENTES PROGRAMAS A NIVEL NACIONAL</t>
  </si>
  <si>
    <t>DISEÑAR HERRAMIENTAS PARA LA INTERACCIÓN CON LA CIUDADANÍA</t>
  </si>
  <si>
    <t>ELABORACIÓN DE BOLETINES INFORMATIVOS</t>
  </si>
  <si>
    <t>ACTUALIZACIÓN DE NOTICIAS Y EVENTOS EN LA INTRANET</t>
  </si>
  <si>
    <t>DESARROLLAR CAMPAÑAS INFORMATIVAS</t>
  </si>
  <si>
    <t>PRODUCCIÓN Y EMISIÓN DE CONTENIDOS AUDIOVISUALES (PROGRAMAS DE TV)</t>
  </si>
  <si>
    <t>ELABORAR CONTENIDOS ESCRITOS (COMUNICADOS O BOLETINES DE PRENSA)</t>
  </si>
  <si>
    <t>DESARROLLAR CAMPAÑAS DE DIVULGACIÓN Y COORDINAR EVENTOS</t>
  </si>
  <si>
    <t>PRODUCCIÓN Y TRANSMISIÓN DE EVENTOS DEL SECTOR EN DONDE PARTICIPA LA ENTIDAD.</t>
  </si>
  <si>
    <t>ASISTENCIA PARA EL FORTALECIMIENTO DE LA GESTIÓN INSTITUCIONAL DEL SECTOR TIC A NIVEL NACIONAL</t>
  </si>
  <si>
    <t>REALIZAR ANÁLISIS, ASESORÍAS, DIAGNÓSTICOS DE LA INFORMACIÓN MISIONAL Y DE GESTIÓN INSTITUCIONAL DEL MINTIC Y FONTIC</t>
  </si>
  <si>
    <t>ELABORAR, ANALIZAR Y CONSOLIDAR LA INFORMACIÓN ESTRATÉGICA QUE PERMITA REALIZAR EL SEGUIMIENTO Y LA EVALUACIÓN A LOS PROGRAMAS, PLANES Y PROYECTOS DEL MINISTERIO TIC.</t>
  </si>
  <si>
    <t>REALIZAR EL SEGUIMIENTO A LAS ESTADÍSTICAS DEL SECTOR TIC,ANALIZAR Y DIVULGAR SUS RESULTADOS PARA ELABORAR ESTUDIOS, INVESTIGACIONES Y EVALUACIONES DE POLÍTICA PÚBLICA DEL MINTIC</t>
  </si>
  <si>
    <t>FORTALECIMIENTO CULTURA ORGANIZACIONAL DEL MINISTERIO TIC BOGOTÁ</t>
  </si>
  <si>
    <t>DESARROLLAR ACTIVIDADES DE CAPACITACIÓN PARA EL CIERRE DE BRECHAS DE COMPETENCIAS</t>
  </si>
  <si>
    <t>SENSIBILIZAR, EVALUAR Y RETROALIMENTAR LAS COMPETENCIAS</t>
  </si>
  <si>
    <t>APROPIAR LAS METODOLOGÍAS DE ORGANIZACIÓN DEL TRABAJO</t>
  </si>
  <si>
    <t>DESARROLLAR E IMPLEMENTAR METODOLOGÍAS DE ORGANIZACIÓN DEL TRABAJO</t>
  </si>
  <si>
    <t>DESARROLLAR LA CAMARADERÍA ENTRE LOS SERVIDORES DEL MINISTERIO</t>
  </si>
  <si>
    <t>DISEÑAR Y CAPACITAR CON LOS MODULOS  VIRTUALIZADOS</t>
  </si>
  <si>
    <t>REALIZAR ACTIVIDADES QUE LLEVEN A UN CONOCIMIENTO ORGANIZACIONAL</t>
  </si>
  <si>
    <t>DESARROLLAR EVENTOS QUE FOMENTEN EL ORGULLO ORGANIZACIONAL</t>
  </si>
  <si>
    <t>OPERAR  FUNCIONAL Y ACADEMICAMENTE LA ESCUELA CORPORATIVA</t>
  </si>
  <si>
    <t>REALIZAR MEDICIONES DE AMBIENTE LABORAL Y CULTURA ORGANIZACIONAL</t>
  </si>
  <si>
    <t>ORIENTAR ACCIONES DE MEJORA DEL AMBIENTE LABORAL Y LA CULTURA</t>
  </si>
  <si>
    <t>CONSOLIDACIÓN DEL VALOR COMPARTIDO EN EL MINTIC   BOGOTÁ</t>
  </si>
  <si>
    <t>CAPACITAR EN PRACTICAS JUSTAS DE OPERACIÓN</t>
  </si>
  <si>
    <t>CAPACITAR EN DERECHOS HUMANOS</t>
  </si>
  <si>
    <t>CAPACITAR EN POLÍTICAS DE GOBIERNO CORPORATIVO</t>
  </si>
  <si>
    <t>DISEÑAR LA CAMPAÑA DE COMUNICACIÓN PARA LA GOBERNANZA CORPORATIVA</t>
  </si>
  <si>
    <t>DIAGNOSTICAR EL ESTADO DE LAS PRACTICAS JUSTAS DE OPERACIÓN EN LOS TÉRMINOS DE RELACIONES AMBIENTALES, RELACIONES LABORALES, INNOVACIÓN, ADMINISTRACIÓN DE ACTIVOS DE LA INFORMACIÓN, DERECHOS HUMANOS Y POLÍTICAS DE GOBERNANZA CORPORATIVA</t>
  </si>
  <si>
    <t>ELABORAR EL DOCUMENTO METODOLÓGICO PARA LA GESTIÓN DE ACCIONES DE GOBERNANZA CORPORATIVA</t>
  </si>
  <si>
    <t>PLANEAR LA ARTICULACIÓN DE LOS COMPONENTES DE LA GOBERNANZA CORPORATIVA EN LOS PROCESOS MISIONALES DE LA ENTIDAD, ASÍ COMO LA IMPLEMENTACIÓN DE SUS ACCIONES</t>
  </si>
  <si>
    <t>ESTABLECER LOS LINEAMIENTOS TÉCNICOS PARA GESTIONAR LAS ACCIONES DE LOS IMPACTOS NEGATIVOS EN LOS AMBITOS DE LA RESPONSABILIDAD SOCIAL INSTITUCIONAL (SOCIAL, AMBIENTAL, ECONÓMICO Y DE SERVICIO AL CIUDADANO)</t>
  </si>
  <si>
    <t>MEDIR LA SATISFACCIÓN DE LOS GRUPOS DE INTERÉS</t>
  </si>
  <si>
    <t>CONSERVACIÓN DE LA INFRAESTRUCTURA FÍSICA DEL EDIFICIO MURILLO TORO - MINTIC   BOGOTÁ</t>
  </si>
  <si>
    <t>REALIZAR EL DESMONTE, ADQUISICIÓN, INSTALACIÓN Y ACTIVIDADES RELACIONADAS EN LA CONSERVACIÓN DE LA VENTANERÍA DE LA FACHADA DEL EDIFICIO MURILLO TORO</t>
  </si>
  <si>
    <t>REALIZAR LA INTERVENTORÍA TÉCNICA Y ESPECIALIZADA A LAS A LAS ACTIVIDADES DE CONSERVACIÓN</t>
  </si>
  <si>
    <t>Fuente: Subdirección Financiera - G.I.T de Presupuesto.</t>
  </si>
  <si>
    <t>La constitución de Reservas Presupuestales y Cuentas por Pagar se encuentra en proceso de homologación por la implementación del nuevo Catálogo de Clasificación Presupuestal, por parte del Ministerio de Hacienda y Crédito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</si>
</sst>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Calibri"/>
      <family val="2"/>
    </font>
    <font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" fillId="0" borderId="0" xfId="2" applyFill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5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5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5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5" fontId="9" fillId="0" borderId="9" xfId="0" applyNumberFormat="1" applyFont="1" applyFill="1" applyBorder="1" applyAlignment="1">
      <alignment horizontal="right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165" fontId="7" fillId="0" borderId="9" xfId="0" applyNumberFormat="1" applyFont="1" applyFill="1" applyBorder="1" applyAlignment="1">
      <alignment horizontal="right" vertical="center" wrapText="1" readingOrder="1"/>
    </xf>
    <xf numFmtId="10" fontId="7" fillId="0" borderId="9" xfId="1" applyNumberFormat="1" applyFont="1" applyFill="1" applyBorder="1" applyAlignment="1">
      <alignment horizontal="right" vertical="center" wrapText="1" readingOrder="1"/>
    </xf>
    <xf numFmtId="165" fontId="9" fillId="0" borderId="0" xfId="0" applyNumberFormat="1" applyFont="1" applyFill="1" applyBorder="1" applyAlignment="1">
      <alignment horizontal="right" vertical="center" wrapText="1" readingOrder="1"/>
    </xf>
    <xf numFmtId="10" fontId="8" fillId="0" borderId="0" xfId="1" applyNumberFormat="1" applyFont="1" applyFill="1" applyBorder="1" applyAlignment="1">
      <alignment horizontal="right" vertical="center" wrapText="1" readingOrder="1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142525</xdr:colOff>
      <xdr:row>0</xdr:row>
      <xdr:rowOff>144640</xdr:rowOff>
    </xdr:from>
    <xdr:to>
      <xdr:col>7</xdr:col>
      <xdr:colOff>152401</xdr:colOff>
      <xdr:row>4</xdr:row>
      <xdr:rowOff>6350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DD520-FBDD-46AD-9CF9-547706C86D2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525" y="144640"/>
          <a:ext cx="4188176" cy="826910"/>
        </a:xfrm>
        <a:prstGeom prst="rect">
          <a:avLst/>
        </a:prstGeom>
      </xdr:spPr>
    </xdr:pic>
    <xdr:clientData/>
  </xdr:twoCellAnchor>
  <xdr:twoCellAnchor editAs="oneCell">
    <xdr:from>
      <xdr:col>14</xdr:col>
      <xdr:colOff>1196623</xdr:colOff>
      <xdr:row>0</xdr:row>
      <xdr:rowOff>186973</xdr:rowOff>
    </xdr:from>
    <xdr:to>
      <xdr:col>16</xdr:col>
      <xdr:colOff>965200</xdr:colOff>
      <xdr:row>3</xdr:row>
      <xdr:rowOff>209551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05CC10-C270-4AEF-8011-DB122D5F9F21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58773" y="186973"/>
          <a:ext cx="2607027" cy="7464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8"/>
  <sheetViews>
    <sheetView showGridLines="0" tabSelected="1" workbookViewId="0">
      <pane ySplit="7" topLeftCell="A8" activePane="bottomLeft" state="frozen"/>
      <selection pane="bottomLeft" activeCell="G230" sqref="G230"/>
    </sheetView>
  </sheetViews>
  <sheetFormatPr baseColWidth="10" defaultColWidth="10.88671875" defaultRowHeight="14.4" x14ac:dyDescent="0.3"/>
  <cols>
    <col min="1" max="6" width="5.33203125" style="2" customWidth="1"/>
    <col min="7" max="7" width="27.6640625" style="2" customWidth="1"/>
    <col min="8" max="8" width="22.44140625" style="2" customWidth="1"/>
    <col min="9" max="9" width="20.77734375" style="2" customWidth="1"/>
    <col min="10" max="10" width="19.6640625" style="2" customWidth="1"/>
    <col min="11" max="11" width="20.77734375" style="2" customWidth="1"/>
    <col min="12" max="12" width="12.33203125" style="2" customWidth="1"/>
    <col min="13" max="13" width="20.77734375" style="2" customWidth="1"/>
    <col min="14" max="14" width="12.77734375" style="2" customWidth="1"/>
    <col min="15" max="15" width="20.77734375" style="2" customWidth="1"/>
    <col min="16" max="16" width="19.88671875" style="2" bestFit="1" customWidth="1"/>
    <col min="17" max="17" width="23.21875" style="2" bestFit="1" customWidth="1"/>
    <col min="18" max="16384" width="10.88671875" style="2"/>
  </cols>
  <sheetData>
    <row r="1" spans="1:17" s="1" customFormat="1" ht="18.600000000000001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s="1" customFormat="1" ht="18.600000000000001" x14ac:dyDescent="0.3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3"/>
    </row>
    <row r="3" spans="1:17" s="1" customFormat="1" ht="18.600000000000001" x14ac:dyDescent="0.3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1:17" s="1" customFormat="1" ht="18.600000000000001" x14ac:dyDescent="0.3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1:17" s="1" customFormat="1" ht="19.2" thickBot="1" x14ac:dyDescent="0.35">
      <c r="A5" s="34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1:17" x14ac:dyDescent="0.3">
      <c r="H6" s="3"/>
    </row>
    <row r="7" spans="1:17" ht="22.8" x14ac:dyDescent="0.3">
      <c r="A7" s="4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4" t="s">
        <v>14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19</v>
      </c>
      <c r="P7" s="4" t="s">
        <v>20</v>
      </c>
      <c r="Q7" s="4" t="s">
        <v>21</v>
      </c>
    </row>
    <row r="8" spans="1:17" ht="16.2" x14ac:dyDescent="0.3">
      <c r="A8" s="5"/>
      <c r="B8" s="5"/>
      <c r="C8" s="5"/>
      <c r="D8" s="5"/>
      <c r="E8" s="5"/>
      <c r="F8" s="5"/>
      <c r="G8" s="6" t="s">
        <v>22</v>
      </c>
      <c r="H8" s="7">
        <f>+H9+H69</f>
        <v>1154237400000</v>
      </c>
      <c r="I8" s="7">
        <f t="shared" ref="I8:O8" si="0">+I9+I69</f>
        <v>972003641125</v>
      </c>
      <c r="J8" s="7">
        <f t="shared" si="0"/>
        <v>95527293123.860001</v>
      </c>
      <c r="K8" s="7">
        <f t="shared" si="0"/>
        <v>859881442452.25</v>
      </c>
      <c r="L8" s="8">
        <f>+K8/I8</f>
        <v>0.88464837586104161</v>
      </c>
      <c r="M8" s="7">
        <f t="shared" si="0"/>
        <v>838613209830.25</v>
      </c>
      <c r="N8" s="8">
        <f>+M8/I8</f>
        <v>0.86276756006761091</v>
      </c>
      <c r="O8" s="7">
        <f t="shared" si="0"/>
        <v>799851968295.25</v>
      </c>
      <c r="P8" s="7">
        <f>+K8-M8</f>
        <v>21268232622</v>
      </c>
      <c r="Q8" s="7">
        <f>+M8-O8</f>
        <v>38761241535</v>
      </c>
    </row>
    <row r="9" spans="1:17" ht="15.6" x14ac:dyDescent="0.3">
      <c r="A9" s="9" t="s">
        <v>23</v>
      </c>
      <c r="B9" s="9"/>
      <c r="C9" s="9"/>
      <c r="D9" s="9"/>
      <c r="E9" s="9"/>
      <c r="F9" s="9"/>
      <c r="G9" s="10" t="s">
        <v>24</v>
      </c>
      <c r="H9" s="11">
        <f>+H10+H13+H56</f>
        <v>408848907338</v>
      </c>
      <c r="I9" s="11">
        <f t="shared" ref="I9:O9" si="1">+I10+I13+I56</f>
        <v>237992707338</v>
      </c>
      <c r="J9" s="11">
        <f t="shared" si="1"/>
        <v>56970943066.440002</v>
      </c>
      <c r="K9" s="11">
        <f t="shared" si="1"/>
        <v>180483070308.36002</v>
      </c>
      <c r="L9" s="12">
        <f>+K9/I9</f>
        <v>0.75835546528758069</v>
      </c>
      <c r="M9" s="11">
        <f t="shared" si="1"/>
        <v>180383005581.36002</v>
      </c>
      <c r="N9" s="12">
        <f>+M9/I9</f>
        <v>0.75793501237488747</v>
      </c>
      <c r="O9" s="11">
        <f t="shared" si="1"/>
        <v>174904352553.36002</v>
      </c>
      <c r="P9" s="11">
        <f t="shared" ref="P9:P72" si="2">+K9-M9</f>
        <v>100064727</v>
      </c>
      <c r="Q9" s="11">
        <f t="shared" ref="Q9:Q72" si="3">+M9-O9</f>
        <v>5478653028</v>
      </c>
    </row>
    <row r="10" spans="1:17" ht="15.6" x14ac:dyDescent="0.3">
      <c r="A10" s="13" t="s">
        <v>23</v>
      </c>
      <c r="B10" s="13" t="s">
        <v>25</v>
      </c>
      <c r="C10" s="13"/>
      <c r="D10" s="13"/>
      <c r="E10" s="13"/>
      <c r="F10" s="13"/>
      <c r="G10" s="14" t="s">
        <v>26</v>
      </c>
      <c r="H10" s="15">
        <f>+H11</f>
        <v>271731350</v>
      </c>
      <c r="I10" s="15">
        <f t="shared" ref="I10:O10" si="4">+I11</f>
        <v>271731350</v>
      </c>
      <c r="J10" s="15">
        <f t="shared" si="4"/>
        <v>0</v>
      </c>
      <c r="K10" s="15">
        <f t="shared" si="4"/>
        <v>271731350</v>
      </c>
      <c r="L10" s="16">
        <f>+K10/I10</f>
        <v>1</v>
      </c>
      <c r="M10" s="15">
        <f t="shared" si="4"/>
        <v>271731350</v>
      </c>
      <c r="N10" s="16">
        <f>+M10/I10</f>
        <v>1</v>
      </c>
      <c r="O10" s="15">
        <f t="shared" si="4"/>
        <v>271731350</v>
      </c>
      <c r="P10" s="15">
        <f t="shared" si="2"/>
        <v>0</v>
      </c>
      <c r="Q10" s="15">
        <f t="shared" si="3"/>
        <v>0</v>
      </c>
    </row>
    <row r="11" spans="1:17" ht="46.8" x14ac:dyDescent="0.3">
      <c r="A11" s="13" t="s">
        <v>23</v>
      </c>
      <c r="B11" s="13" t="s">
        <v>25</v>
      </c>
      <c r="C11" s="13" t="s">
        <v>27</v>
      </c>
      <c r="D11" s="13" t="s">
        <v>28</v>
      </c>
      <c r="E11" s="13"/>
      <c r="F11" s="13"/>
      <c r="G11" s="14" t="s">
        <v>29</v>
      </c>
      <c r="H11" s="15">
        <v>271731350</v>
      </c>
      <c r="I11" s="15">
        <v>271731350</v>
      </c>
      <c r="J11" s="15">
        <v>0</v>
      </c>
      <c r="K11" s="15">
        <v>271731350</v>
      </c>
      <c r="L11" s="16">
        <f>+K11/I11</f>
        <v>1</v>
      </c>
      <c r="M11" s="15">
        <v>271731350</v>
      </c>
      <c r="N11" s="16">
        <f>+M11/I11</f>
        <v>1</v>
      </c>
      <c r="O11" s="15">
        <v>271731350</v>
      </c>
      <c r="P11" s="15">
        <f t="shared" si="2"/>
        <v>0</v>
      </c>
      <c r="Q11" s="15">
        <f t="shared" si="3"/>
        <v>0</v>
      </c>
    </row>
    <row r="12" spans="1:17" ht="31.2" x14ac:dyDescent="0.3">
      <c r="A12" s="17" t="s">
        <v>23</v>
      </c>
      <c r="B12" s="17" t="s">
        <v>25</v>
      </c>
      <c r="C12" s="17" t="s">
        <v>27</v>
      </c>
      <c r="D12" s="17" t="s">
        <v>28</v>
      </c>
      <c r="E12" s="17" t="s">
        <v>30</v>
      </c>
      <c r="F12" s="17"/>
      <c r="G12" s="18" t="s">
        <v>31</v>
      </c>
      <c r="H12" s="19">
        <v>271731350</v>
      </c>
      <c r="I12" s="19">
        <v>271731350</v>
      </c>
      <c r="J12" s="19">
        <v>0</v>
      </c>
      <c r="K12" s="19">
        <v>271731350</v>
      </c>
      <c r="L12" s="16">
        <f>+K12/I12</f>
        <v>1</v>
      </c>
      <c r="M12" s="19">
        <v>271731350</v>
      </c>
      <c r="N12" s="16">
        <f>+M12/I12</f>
        <v>1</v>
      </c>
      <c r="O12" s="19">
        <v>271731350</v>
      </c>
      <c r="P12" s="19">
        <f t="shared" si="2"/>
        <v>0</v>
      </c>
      <c r="Q12" s="19">
        <f t="shared" si="3"/>
        <v>0</v>
      </c>
    </row>
    <row r="13" spans="1:17" ht="15.6" x14ac:dyDescent="0.3">
      <c r="A13" s="13" t="s">
        <v>23</v>
      </c>
      <c r="B13" s="13" t="s">
        <v>28</v>
      </c>
      <c r="C13" s="13"/>
      <c r="D13" s="13"/>
      <c r="E13" s="13"/>
      <c r="F13" s="13"/>
      <c r="G13" s="14" t="s">
        <v>32</v>
      </c>
      <c r="H13" s="15">
        <f>+H14+H18</f>
        <v>8602042973</v>
      </c>
      <c r="I13" s="15">
        <f t="shared" ref="I13:O13" si="5">+I14+I18</f>
        <v>9302042973</v>
      </c>
      <c r="J13" s="15">
        <f t="shared" si="5"/>
        <v>473038578.95999998</v>
      </c>
      <c r="K13" s="15">
        <f t="shared" si="5"/>
        <v>8787991304.8400002</v>
      </c>
      <c r="L13" s="16">
        <f>+K13/I13</f>
        <v>0.94473776678391186</v>
      </c>
      <c r="M13" s="15">
        <f t="shared" si="5"/>
        <v>8687926577.8400002</v>
      </c>
      <c r="N13" s="16">
        <f>+M13/I13</f>
        <v>0.93398048182076487</v>
      </c>
      <c r="O13" s="15">
        <f t="shared" si="5"/>
        <v>8107020861.8400002</v>
      </c>
      <c r="P13" s="15">
        <f t="shared" si="2"/>
        <v>100064727</v>
      </c>
      <c r="Q13" s="15">
        <f t="shared" si="3"/>
        <v>580905716</v>
      </c>
    </row>
    <row r="14" spans="1:17" ht="15.6" x14ac:dyDescent="0.3">
      <c r="A14" s="13" t="s">
        <v>23</v>
      </c>
      <c r="B14" s="13" t="s">
        <v>28</v>
      </c>
      <c r="C14" s="13" t="s">
        <v>27</v>
      </c>
      <c r="D14" s="13" t="s">
        <v>33</v>
      </c>
      <c r="E14" s="13"/>
      <c r="F14" s="13"/>
      <c r="G14" s="14" t="s">
        <v>34</v>
      </c>
      <c r="H14" s="15">
        <v>199305000</v>
      </c>
      <c r="I14" s="15">
        <v>199305000</v>
      </c>
      <c r="J14" s="15">
        <v>24725398</v>
      </c>
      <c r="K14" s="15">
        <v>173579602</v>
      </c>
      <c r="L14" s="16">
        <f>+K14/I14</f>
        <v>0.87092447254208372</v>
      </c>
      <c r="M14" s="15">
        <v>173579602</v>
      </c>
      <c r="N14" s="16">
        <f>+M14/I14</f>
        <v>0.87092447254208372</v>
      </c>
      <c r="O14" s="15">
        <v>173579602</v>
      </c>
      <c r="P14" s="15">
        <f t="shared" si="2"/>
        <v>0</v>
      </c>
      <c r="Q14" s="15">
        <f t="shared" si="3"/>
        <v>0</v>
      </c>
    </row>
    <row r="15" spans="1:17" ht="15.6" x14ac:dyDescent="0.3">
      <c r="A15" s="17" t="s">
        <v>23</v>
      </c>
      <c r="B15" s="17" t="s">
        <v>28</v>
      </c>
      <c r="C15" s="17" t="s">
        <v>27</v>
      </c>
      <c r="D15" s="17" t="s">
        <v>33</v>
      </c>
      <c r="E15" s="17" t="s">
        <v>35</v>
      </c>
      <c r="F15" s="17" t="s">
        <v>28</v>
      </c>
      <c r="G15" s="18" t="s">
        <v>36</v>
      </c>
      <c r="H15" s="19">
        <v>2000000</v>
      </c>
      <c r="I15" s="19">
        <v>2000000</v>
      </c>
      <c r="J15" s="19">
        <v>975800</v>
      </c>
      <c r="K15" s="19">
        <v>1024200</v>
      </c>
      <c r="L15" s="16">
        <f>+K15/I15</f>
        <v>0.5121</v>
      </c>
      <c r="M15" s="19">
        <v>1024200</v>
      </c>
      <c r="N15" s="16">
        <f>+M15/I15</f>
        <v>0.5121</v>
      </c>
      <c r="O15" s="19">
        <v>1024200</v>
      </c>
      <c r="P15" s="19">
        <f t="shared" si="2"/>
        <v>0</v>
      </c>
      <c r="Q15" s="19">
        <f t="shared" si="3"/>
        <v>0</v>
      </c>
    </row>
    <row r="16" spans="1:17" ht="15.6" x14ac:dyDescent="0.3">
      <c r="A16" s="17" t="s">
        <v>23</v>
      </c>
      <c r="B16" s="17" t="s">
        <v>28</v>
      </c>
      <c r="C16" s="17" t="s">
        <v>27</v>
      </c>
      <c r="D16" s="17" t="s">
        <v>33</v>
      </c>
      <c r="E16" s="17" t="s">
        <v>35</v>
      </c>
      <c r="F16" s="17" t="s">
        <v>33</v>
      </c>
      <c r="G16" s="18" t="s">
        <v>37</v>
      </c>
      <c r="H16" s="19">
        <v>190000000</v>
      </c>
      <c r="I16" s="19">
        <v>190000000</v>
      </c>
      <c r="J16" s="19">
        <v>17784598</v>
      </c>
      <c r="K16" s="19">
        <v>172215402</v>
      </c>
      <c r="L16" s="16">
        <f>+K16/I16</f>
        <v>0.90639685263157899</v>
      </c>
      <c r="M16" s="19">
        <v>172215402</v>
      </c>
      <c r="N16" s="16">
        <f>+M16/I16</f>
        <v>0.90639685263157899</v>
      </c>
      <c r="O16" s="19">
        <v>172215402</v>
      </c>
      <c r="P16" s="19">
        <f t="shared" si="2"/>
        <v>0</v>
      </c>
      <c r="Q16" s="19">
        <f t="shared" si="3"/>
        <v>0</v>
      </c>
    </row>
    <row r="17" spans="1:17" ht="15.6" x14ac:dyDescent="0.3">
      <c r="A17" s="17" t="s">
        <v>23</v>
      </c>
      <c r="B17" s="17" t="s">
        <v>28</v>
      </c>
      <c r="C17" s="17" t="s">
        <v>27</v>
      </c>
      <c r="D17" s="17" t="s">
        <v>33</v>
      </c>
      <c r="E17" s="17" t="s">
        <v>35</v>
      </c>
      <c r="F17" s="17" t="s">
        <v>38</v>
      </c>
      <c r="G17" s="18" t="s">
        <v>39</v>
      </c>
      <c r="H17" s="19">
        <v>7305000</v>
      </c>
      <c r="I17" s="19">
        <v>7305000</v>
      </c>
      <c r="J17" s="19">
        <v>5965000</v>
      </c>
      <c r="K17" s="19">
        <v>340000</v>
      </c>
      <c r="L17" s="16">
        <f>+K17/I17</f>
        <v>4.6543463381245723E-2</v>
      </c>
      <c r="M17" s="19">
        <v>340000</v>
      </c>
      <c r="N17" s="16">
        <f>+M17/I17</f>
        <v>4.6543463381245723E-2</v>
      </c>
      <c r="O17" s="19">
        <v>340000</v>
      </c>
      <c r="P17" s="19">
        <f t="shared" si="2"/>
        <v>0</v>
      </c>
      <c r="Q17" s="19">
        <f t="shared" si="3"/>
        <v>0</v>
      </c>
    </row>
    <row r="18" spans="1:17" ht="31.2" x14ac:dyDescent="0.3">
      <c r="A18" s="13" t="s">
        <v>23</v>
      </c>
      <c r="B18" s="13" t="s">
        <v>28</v>
      </c>
      <c r="C18" s="13" t="s">
        <v>27</v>
      </c>
      <c r="D18" s="13" t="s">
        <v>40</v>
      </c>
      <c r="E18" s="13"/>
      <c r="F18" s="13"/>
      <c r="G18" s="14" t="s">
        <v>41</v>
      </c>
      <c r="H18" s="15">
        <v>8402737973</v>
      </c>
      <c r="I18" s="15">
        <v>9102737973</v>
      </c>
      <c r="J18" s="15">
        <v>448313180.95999998</v>
      </c>
      <c r="K18" s="15">
        <v>8614411702.8400002</v>
      </c>
      <c r="L18" s="16">
        <f>+K18/I18</f>
        <v>0.94635391333811381</v>
      </c>
      <c r="M18" s="15">
        <v>8514346975.8400002</v>
      </c>
      <c r="N18" s="16">
        <f>+M18/I18</f>
        <v>0.9353610969682693</v>
      </c>
      <c r="O18" s="15">
        <v>7933441259.8400002</v>
      </c>
      <c r="P18" s="15">
        <f t="shared" si="2"/>
        <v>100064727</v>
      </c>
      <c r="Q18" s="15">
        <f t="shared" si="3"/>
        <v>580905716</v>
      </c>
    </row>
    <row r="19" spans="1:17" ht="31.2" x14ac:dyDescent="0.3">
      <c r="A19" s="17" t="s">
        <v>23</v>
      </c>
      <c r="B19" s="17" t="s">
        <v>28</v>
      </c>
      <c r="C19" s="17" t="s">
        <v>27</v>
      </c>
      <c r="D19" s="17" t="s">
        <v>40</v>
      </c>
      <c r="E19" s="17" t="s">
        <v>25</v>
      </c>
      <c r="F19" s="17" t="s">
        <v>42</v>
      </c>
      <c r="G19" s="18" t="s">
        <v>43</v>
      </c>
      <c r="H19" s="19">
        <v>6000000</v>
      </c>
      <c r="I19" s="19">
        <v>5000000</v>
      </c>
      <c r="J19" s="19">
        <v>5000000</v>
      </c>
      <c r="K19" s="19">
        <v>0</v>
      </c>
      <c r="L19" s="16">
        <f>+K19/I19</f>
        <v>0</v>
      </c>
      <c r="M19" s="19">
        <v>0</v>
      </c>
      <c r="N19" s="16">
        <f>+M19/I19</f>
        <v>0</v>
      </c>
      <c r="O19" s="19">
        <v>0</v>
      </c>
      <c r="P19" s="19">
        <f t="shared" si="2"/>
        <v>0</v>
      </c>
      <c r="Q19" s="19">
        <f t="shared" si="3"/>
        <v>0</v>
      </c>
    </row>
    <row r="20" spans="1:17" ht="31.2" x14ac:dyDescent="0.3">
      <c r="A20" s="17" t="s">
        <v>23</v>
      </c>
      <c r="B20" s="17" t="s">
        <v>28</v>
      </c>
      <c r="C20" s="17" t="s">
        <v>27</v>
      </c>
      <c r="D20" s="17" t="s">
        <v>40</v>
      </c>
      <c r="E20" s="17" t="s">
        <v>40</v>
      </c>
      <c r="F20" s="17" t="s">
        <v>25</v>
      </c>
      <c r="G20" s="18" t="s">
        <v>44</v>
      </c>
      <c r="H20" s="19">
        <v>102000000</v>
      </c>
      <c r="I20" s="19">
        <v>107000000</v>
      </c>
      <c r="J20" s="19">
        <v>15857191</v>
      </c>
      <c r="K20" s="19">
        <v>87142809</v>
      </c>
      <c r="L20" s="16">
        <f>+K20/I20</f>
        <v>0.81441877570093457</v>
      </c>
      <c r="M20" s="19">
        <v>87142809</v>
      </c>
      <c r="N20" s="16">
        <f>+M20/I20</f>
        <v>0.81441877570093457</v>
      </c>
      <c r="O20" s="19">
        <v>80574355</v>
      </c>
      <c r="P20" s="19">
        <f t="shared" si="2"/>
        <v>0</v>
      </c>
      <c r="Q20" s="19">
        <f t="shared" si="3"/>
        <v>6568454</v>
      </c>
    </row>
    <row r="21" spans="1:17" ht="15.6" x14ac:dyDescent="0.3">
      <c r="A21" s="17" t="s">
        <v>23</v>
      </c>
      <c r="B21" s="17" t="s">
        <v>28</v>
      </c>
      <c r="C21" s="17" t="s">
        <v>27</v>
      </c>
      <c r="D21" s="17" t="s">
        <v>40</v>
      </c>
      <c r="E21" s="17" t="s">
        <v>40</v>
      </c>
      <c r="F21" s="17" t="s">
        <v>28</v>
      </c>
      <c r="G21" s="18" t="s">
        <v>45</v>
      </c>
      <c r="H21" s="19">
        <v>50000000</v>
      </c>
      <c r="I21" s="19">
        <v>38955000</v>
      </c>
      <c r="J21" s="19">
        <v>329000</v>
      </c>
      <c r="K21" s="19">
        <v>38626000</v>
      </c>
      <c r="L21" s="16">
        <f>+K21/I21</f>
        <v>0.99155435759209343</v>
      </c>
      <c r="M21" s="19">
        <v>38626000</v>
      </c>
      <c r="N21" s="16">
        <f>+M21/I21</f>
        <v>0.99155435759209343</v>
      </c>
      <c r="O21" s="19">
        <v>38626000</v>
      </c>
      <c r="P21" s="19">
        <f t="shared" si="2"/>
        <v>0</v>
      </c>
      <c r="Q21" s="19">
        <f t="shared" si="3"/>
        <v>0</v>
      </c>
    </row>
    <row r="22" spans="1:17" ht="15.6" x14ac:dyDescent="0.3">
      <c r="A22" s="17" t="s">
        <v>23</v>
      </c>
      <c r="B22" s="17" t="s">
        <v>28</v>
      </c>
      <c r="C22" s="17" t="s">
        <v>27</v>
      </c>
      <c r="D22" s="17" t="s">
        <v>40</v>
      </c>
      <c r="E22" s="17" t="s">
        <v>40</v>
      </c>
      <c r="F22" s="17" t="s">
        <v>46</v>
      </c>
      <c r="G22" s="18" t="s">
        <v>47</v>
      </c>
      <c r="H22" s="19">
        <v>7000000</v>
      </c>
      <c r="I22" s="19">
        <v>17739590</v>
      </c>
      <c r="J22" s="19">
        <v>5141134</v>
      </c>
      <c r="K22" s="19">
        <v>12598456</v>
      </c>
      <c r="L22" s="16">
        <f>+K22/I22</f>
        <v>0.71018867967072519</v>
      </c>
      <c r="M22" s="19">
        <v>12598456</v>
      </c>
      <c r="N22" s="16">
        <f>+M22/I22</f>
        <v>0.71018867967072519</v>
      </c>
      <c r="O22" s="19">
        <v>12262950</v>
      </c>
      <c r="P22" s="19">
        <f t="shared" si="2"/>
        <v>0</v>
      </c>
      <c r="Q22" s="19">
        <f t="shared" si="3"/>
        <v>335506</v>
      </c>
    </row>
    <row r="23" spans="1:17" ht="31.2" x14ac:dyDescent="0.3">
      <c r="A23" s="17" t="s">
        <v>23</v>
      </c>
      <c r="B23" s="17" t="s">
        <v>28</v>
      </c>
      <c r="C23" s="17" t="s">
        <v>27</v>
      </c>
      <c r="D23" s="17" t="s">
        <v>40</v>
      </c>
      <c r="E23" s="17" t="s">
        <v>40</v>
      </c>
      <c r="F23" s="17" t="s">
        <v>48</v>
      </c>
      <c r="G23" s="18" t="s">
        <v>49</v>
      </c>
      <c r="H23" s="19">
        <v>35000000</v>
      </c>
      <c r="I23" s="19">
        <v>32276785</v>
      </c>
      <c r="J23" s="19">
        <v>0</v>
      </c>
      <c r="K23" s="19">
        <v>32276785</v>
      </c>
      <c r="L23" s="16">
        <f>+K23/I23</f>
        <v>1</v>
      </c>
      <c r="M23" s="19">
        <v>32276785</v>
      </c>
      <c r="N23" s="16">
        <f>+M23/I23</f>
        <v>1</v>
      </c>
      <c r="O23" s="19">
        <v>32276785</v>
      </c>
      <c r="P23" s="19">
        <f t="shared" si="2"/>
        <v>0</v>
      </c>
      <c r="Q23" s="19">
        <f t="shared" si="3"/>
        <v>0</v>
      </c>
    </row>
    <row r="24" spans="1:17" ht="31.2" x14ac:dyDescent="0.3">
      <c r="A24" s="17" t="s">
        <v>23</v>
      </c>
      <c r="B24" s="17" t="s">
        <v>28</v>
      </c>
      <c r="C24" s="17" t="s">
        <v>27</v>
      </c>
      <c r="D24" s="17" t="s">
        <v>40</v>
      </c>
      <c r="E24" s="17" t="s">
        <v>40</v>
      </c>
      <c r="F24" s="17" t="s">
        <v>50</v>
      </c>
      <c r="G24" s="18" t="s">
        <v>51</v>
      </c>
      <c r="H24" s="19">
        <v>50000000</v>
      </c>
      <c r="I24" s="19">
        <v>41710584.450000003</v>
      </c>
      <c r="J24" s="19">
        <v>728764.12</v>
      </c>
      <c r="K24" s="19">
        <v>40981820.329999998</v>
      </c>
      <c r="L24" s="16">
        <f>+K24/I24</f>
        <v>0.98252807699509459</v>
      </c>
      <c r="M24" s="19">
        <v>40981820.329999998</v>
      </c>
      <c r="N24" s="16">
        <f>+M24/I24</f>
        <v>0.98252807699509459</v>
      </c>
      <c r="O24" s="19">
        <v>37277259.329999998</v>
      </c>
      <c r="P24" s="19">
        <f t="shared" si="2"/>
        <v>0</v>
      </c>
      <c r="Q24" s="19">
        <f t="shared" si="3"/>
        <v>3704561</v>
      </c>
    </row>
    <row r="25" spans="1:17" ht="46.8" x14ac:dyDescent="0.3">
      <c r="A25" s="17" t="s">
        <v>23</v>
      </c>
      <c r="B25" s="17" t="s">
        <v>28</v>
      </c>
      <c r="C25" s="17" t="s">
        <v>27</v>
      </c>
      <c r="D25" s="17" t="s">
        <v>40</v>
      </c>
      <c r="E25" s="17" t="s">
        <v>40</v>
      </c>
      <c r="F25" s="17" t="s">
        <v>52</v>
      </c>
      <c r="G25" s="18" t="s">
        <v>53</v>
      </c>
      <c r="H25" s="19">
        <v>65000000</v>
      </c>
      <c r="I25" s="19">
        <v>49000000</v>
      </c>
      <c r="J25" s="19">
        <v>5455949.46</v>
      </c>
      <c r="K25" s="19">
        <v>36714350.539999999</v>
      </c>
      <c r="L25" s="16">
        <f>+K25/I25</f>
        <v>0.74927246000000003</v>
      </c>
      <c r="M25" s="19">
        <v>36714350.539999999</v>
      </c>
      <c r="N25" s="16">
        <f>+M25/I25</f>
        <v>0.74927246000000003</v>
      </c>
      <c r="O25" s="19">
        <v>35529197.539999999</v>
      </c>
      <c r="P25" s="19">
        <f t="shared" si="2"/>
        <v>0</v>
      </c>
      <c r="Q25" s="19">
        <f t="shared" si="3"/>
        <v>1185153</v>
      </c>
    </row>
    <row r="26" spans="1:17" ht="15.6" x14ac:dyDescent="0.3">
      <c r="A26" s="17" t="s">
        <v>23</v>
      </c>
      <c r="B26" s="17" t="s">
        <v>28</v>
      </c>
      <c r="C26" s="17" t="s">
        <v>27</v>
      </c>
      <c r="D26" s="17" t="s">
        <v>40</v>
      </c>
      <c r="E26" s="17" t="s">
        <v>40</v>
      </c>
      <c r="F26" s="17" t="s">
        <v>54</v>
      </c>
      <c r="G26" s="18" t="s">
        <v>55</v>
      </c>
      <c r="H26" s="19">
        <v>30000000</v>
      </c>
      <c r="I26" s="19">
        <v>67327350</v>
      </c>
      <c r="J26" s="19">
        <v>6334012</v>
      </c>
      <c r="K26" s="19">
        <v>59993338</v>
      </c>
      <c r="L26" s="16">
        <f>+K26/I26</f>
        <v>0.891069349974416</v>
      </c>
      <c r="M26" s="19">
        <v>59993338</v>
      </c>
      <c r="N26" s="16">
        <f>+M26/I26</f>
        <v>0.891069349974416</v>
      </c>
      <c r="O26" s="19">
        <v>52276700</v>
      </c>
      <c r="P26" s="19">
        <f t="shared" si="2"/>
        <v>0</v>
      </c>
      <c r="Q26" s="19">
        <f t="shared" si="3"/>
        <v>7716638</v>
      </c>
    </row>
    <row r="27" spans="1:17" ht="31.2" x14ac:dyDescent="0.3">
      <c r="A27" s="17" t="s">
        <v>23</v>
      </c>
      <c r="B27" s="17" t="s">
        <v>28</v>
      </c>
      <c r="C27" s="17" t="s">
        <v>27</v>
      </c>
      <c r="D27" s="17" t="s">
        <v>40</v>
      </c>
      <c r="E27" s="17" t="s">
        <v>40</v>
      </c>
      <c r="F27" s="17" t="s">
        <v>56</v>
      </c>
      <c r="G27" s="18" t="s">
        <v>57</v>
      </c>
      <c r="H27" s="19">
        <v>10000000</v>
      </c>
      <c r="I27" s="19">
        <v>64000000</v>
      </c>
      <c r="J27" s="19">
        <v>61201738</v>
      </c>
      <c r="K27" s="19">
        <v>1798262</v>
      </c>
      <c r="L27" s="16">
        <f>+K27/I27</f>
        <v>2.809784375E-2</v>
      </c>
      <c r="M27" s="19">
        <v>1798262</v>
      </c>
      <c r="N27" s="16">
        <f>+M27/I27</f>
        <v>2.809784375E-2</v>
      </c>
      <c r="O27" s="19">
        <v>310000</v>
      </c>
      <c r="P27" s="19">
        <f t="shared" si="2"/>
        <v>0</v>
      </c>
      <c r="Q27" s="19">
        <f t="shared" si="3"/>
        <v>1488262</v>
      </c>
    </row>
    <row r="28" spans="1:17" ht="31.2" x14ac:dyDescent="0.3">
      <c r="A28" s="17" t="s">
        <v>23</v>
      </c>
      <c r="B28" s="17" t="s">
        <v>28</v>
      </c>
      <c r="C28" s="17" t="s">
        <v>27</v>
      </c>
      <c r="D28" s="17" t="s">
        <v>40</v>
      </c>
      <c r="E28" s="17" t="s">
        <v>38</v>
      </c>
      <c r="F28" s="17" t="s">
        <v>25</v>
      </c>
      <c r="G28" s="18" t="s">
        <v>58</v>
      </c>
      <c r="H28" s="19">
        <v>220000000</v>
      </c>
      <c r="I28" s="19">
        <v>259703870.36000001</v>
      </c>
      <c r="J28" s="19">
        <v>8490442.3599999994</v>
      </c>
      <c r="K28" s="19">
        <v>251213428</v>
      </c>
      <c r="L28" s="16">
        <f>+K28/I28</f>
        <v>0.9673072166840232</v>
      </c>
      <c r="M28" s="19">
        <v>251213428</v>
      </c>
      <c r="N28" s="16">
        <f>+M28/I28</f>
        <v>0.9673072166840232</v>
      </c>
      <c r="O28" s="19">
        <v>245108014</v>
      </c>
      <c r="P28" s="19">
        <f t="shared" si="2"/>
        <v>0</v>
      </c>
      <c r="Q28" s="19">
        <f t="shared" si="3"/>
        <v>6105414</v>
      </c>
    </row>
    <row r="29" spans="1:17" ht="46.8" x14ac:dyDescent="0.3">
      <c r="A29" s="17" t="s">
        <v>23</v>
      </c>
      <c r="B29" s="17" t="s">
        <v>28</v>
      </c>
      <c r="C29" s="17" t="s">
        <v>27</v>
      </c>
      <c r="D29" s="17" t="s">
        <v>40</v>
      </c>
      <c r="E29" s="17" t="s">
        <v>38</v>
      </c>
      <c r="F29" s="17" t="s">
        <v>28</v>
      </c>
      <c r="G29" s="18" t="s">
        <v>59</v>
      </c>
      <c r="H29" s="19">
        <v>110000000</v>
      </c>
      <c r="I29" s="19">
        <v>108500000</v>
      </c>
      <c r="J29" s="19">
        <v>2578991</v>
      </c>
      <c r="K29" s="19">
        <v>104921009</v>
      </c>
      <c r="L29" s="16">
        <f>+K29/I29</f>
        <v>0.96701390783410135</v>
      </c>
      <c r="M29" s="19">
        <v>104921009</v>
      </c>
      <c r="N29" s="16">
        <f>+M29/I29</f>
        <v>0.96701390783410135</v>
      </c>
      <c r="O29" s="19">
        <v>104921009</v>
      </c>
      <c r="P29" s="19">
        <f t="shared" si="2"/>
        <v>0</v>
      </c>
      <c r="Q29" s="19">
        <f t="shared" si="3"/>
        <v>0</v>
      </c>
    </row>
    <row r="30" spans="1:17" ht="46.8" x14ac:dyDescent="0.3">
      <c r="A30" s="17" t="s">
        <v>23</v>
      </c>
      <c r="B30" s="17" t="s">
        <v>28</v>
      </c>
      <c r="C30" s="17" t="s">
        <v>27</v>
      </c>
      <c r="D30" s="17" t="s">
        <v>40</v>
      </c>
      <c r="E30" s="17" t="s">
        <v>38</v>
      </c>
      <c r="F30" s="17" t="s">
        <v>46</v>
      </c>
      <c r="G30" s="18" t="s">
        <v>60</v>
      </c>
      <c r="H30" s="19">
        <v>80000000</v>
      </c>
      <c r="I30" s="19">
        <v>50986512</v>
      </c>
      <c r="J30" s="19">
        <v>7027058</v>
      </c>
      <c r="K30" s="19">
        <v>42965454</v>
      </c>
      <c r="L30" s="16">
        <f>+K30/I30</f>
        <v>0.84268274715477698</v>
      </c>
      <c r="M30" s="19">
        <v>42965454</v>
      </c>
      <c r="N30" s="16">
        <f>+M30/I30</f>
        <v>0.84268274715477698</v>
      </c>
      <c r="O30" s="19">
        <v>39834065</v>
      </c>
      <c r="P30" s="19">
        <f t="shared" si="2"/>
        <v>0</v>
      </c>
      <c r="Q30" s="19">
        <f t="shared" si="3"/>
        <v>3131389</v>
      </c>
    </row>
    <row r="31" spans="1:17" ht="15.6" x14ac:dyDescent="0.3">
      <c r="A31" s="17" t="s">
        <v>23</v>
      </c>
      <c r="B31" s="17" t="s">
        <v>28</v>
      </c>
      <c r="C31" s="17" t="s">
        <v>27</v>
      </c>
      <c r="D31" s="17" t="s">
        <v>40</v>
      </c>
      <c r="E31" s="17" t="s">
        <v>38</v>
      </c>
      <c r="F31" s="17" t="s">
        <v>61</v>
      </c>
      <c r="G31" s="18" t="s">
        <v>62</v>
      </c>
      <c r="H31" s="19">
        <v>450000000</v>
      </c>
      <c r="I31" s="19">
        <v>411301617.07999998</v>
      </c>
      <c r="J31" s="19">
        <v>6340244.9100000001</v>
      </c>
      <c r="K31" s="19">
        <v>404961372.17000002</v>
      </c>
      <c r="L31" s="16">
        <f>+K31/I31</f>
        <v>0.98458492588720659</v>
      </c>
      <c r="M31" s="19">
        <v>404961372.17000002</v>
      </c>
      <c r="N31" s="16">
        <f>+M31/I31</f>
        <v>0.98458492588720659</v>
      </c>
      <c r="O31" s="19">
        <v>372187124.17000002</v>
      </c>
      <c r="P31" s="19">
        <f t="shared" si="2"/>
        <v>0</v>
      </c>
      <c r="Q31" s="19">
        <f t="shared" si="3"/>
        <v>32774248</v>
      </c>
    </row>
    <row r="32" spans="1:17" ht="31.2" x14ac:dyDescent="0.3">
      <c r="A32" s="17" t="s">
        <v>23</v>
      </c>
      <c r="B32" s="17" t="s">
        <v>28</v>
      </c>
      <c r="C32" s="17" t="s">
        <v>27</v>
      </c>
      <c r="D32" s="17" t="s">
        <v>40</v>
      </c>
      <c r="E32" s="17" t="s">
        <v>38</v>
      </c>
      <c r="F32" s="17" t="s">
        <v>63</v>
      </c>
      <c r="G32" s="18" t="s">
        <v>64</v>
      </c>
      <c r="H32" s="19">
        <v>1600000000</v>
      </c>
      <c r="I32" s="19">
        <v>1674913919</v>
      </c>
      <c r="J32" s="19">
        <v>57835574</v>
      </c>
      <c r="K32" s="19">
        <v>1617078345</v>
      </c>
      <c r="L32" s="16">
        <f>+K32/I32</f>
        <v>0.96546952452665125</v>
      </c>
      <c r="M32" s="19">
        <v>1617078345</v>
      </c>
      <c r="N32" s="16">
        <f>+M32/I32</f>
        <v>0.96546952452665125</v>
      </c>
      <c r="O32" s="19">
        <v>1479271284</v>
      </c>
      <c r="P32" s="19">
        <f t="shared" si="2"/>
        <v>0</v>
      </c>
      <c r="Q32" s="19">
        <f t="shared" si="3"/>
        <v>137807061</v>
      </c>
    </row>
    <row r="33" spans="1:17" ht="31.2" x14ac:dyDescent="0.3">
      <c r="A33" s="17" t="s">
        <v>23</v>
      </c>
      <c r="B33" s="17" t="s">
        <v>28</v>
      </c>
      <c r="C33" s="17" t="s">
        <v>27</v>
      </c>
      <c r="D33" s="17" t="s">
        <v>40</v>
      </c>
      <c r="E33" s="17" t="s">
        <v>38</v>
      </c>
      <c r="F33" s="17" t="s">
        <v>65</v>
      </c>
      <c r="G33" s="18" t="s">
        <v>66</v>
      </c>
      <c r="H33" s="19">
        <v>5000000</v>
      </c>
      <c r="I33" s="19">
        <v>5000000</v>
      </c>
      <c r="J33" s="19">
        <v>1031000</v>
      </c>
      <c r="K33" s="19">
        <v>3969000</v>
      </c>
      <c r="L33" s="16">
        <f>+K33/I33</f>
        <v>0.79379999999999995</v>
      </c>
      <c r="M33" s="19">
        <v>3969000</v>
      </c>
      <c r="N33" s="16">
        <f>+M33/I33</f>
        <v>0.79379999999999995</v>
      </c>
      <c r="O33" s="19">
        <v>3969000</v>
      </c>
      <c r="P33" s="19">
        <f t="shared" si="2"/>
        <v>0</v>
      </c>
      <c r="Q33" s="19">
        <f t="shared" si="3"/>
        <v>0</v>
      </c>
    </row>
    <row r="34" spans="1:17" ht="15.6" x14ac:dyDescent="0.3">
      <c r="A34" s="17" t="s">
        <v>23</v>
      </c>
      <c r="B34" s="17" t="s">
        <v>28</v>
      </c>
      <c r="C34" s="17" t="s">
        <v>27</v>
      </c>
      <c r="D34" s="17" t="s">
        <v>40</v>
      </c>
      <c r="E34" s="17" t="s">
        <v>46</v>
      </c>
      <c r="F34" s="17" t="s">
        <v>28</v>
      </c>
      <c r="G34" s="18" t="s">
        <v>67</v>
      </c>
      <c r="H34" s="19">
        <v>443300000</v>
      </c>
      <c r="I34" s="19">
        <v>443300000</v>
      </c>
      <c r="J34" s="19">
        <v>33176614</v>
      </c>
      <c r="K34" s="19">
        <v>410123386</v>
      </c>
      <c r="L34" s="16">
        <f>+K34/I34</f>
        <v>0.92515990525603431</v>
      </c>
      <c r="M34" s="19">
        <v>410123386</v>
      </c>
      <c r="N34" s="16">
        <f>+M34/I34</f>
        <v>0.92515990525603431</v>
      </c>
      <c r="O34" s="19">
        <v>373123386</v>
      </c>
      <c r="P34" s="19">
        <f t="shared" si="2"/>
        <v>0</v>
      </c>
      <c r="Q34" s="19">
        <f t="shared" si="3"/>
        <v>37000000</v>
      </c>
    </row>
    <row r="35" spans="1:17" ht="46.8" x14ac:dyDescent="0.3">
      <c r="A35" s="17" t="s">
        <v>23</v>
      </c>
      <c r="B35" s="17" t="s">
        <v>28</v>
      </c>
      <c r="C35" s="17" t="s">
        <v>27</v>
      </c>
      <c r="D35" s="17" t="s">
        <v>40</v>
      </c>
      <c r="E35" s="17" t="s">
        <v>46</v>
      </c>
      <c r="F35" s="17" t="s">
        <v>61</v>
      </c>
      <c r="G35" s="18" t="s">
        <v>68</v>
      </c>
      <c r="H35" s="19">
        <v>11000000</v>
      </c>
      <c r="I35" s="19">
        <v>7500000</v>
      </c>
      <c r="J35" s="19">
        <v>1950026</v>
      </c>
      <c r="K35" s="19">
        <v>3576824</v>
      </c>
      <c r="L35" s="16">
        <f>+K35/I35</f>
        <v>0.47690986666666668</v>
      </c>
      <c r="M35" s="19">
        <v>3576824</v>
      </c>
      <c r="N35" s="16">
        <f>+M35/I35</f>
        <v>0.47690986666666668</v>
      </c>
      <c r="O35" s="19">
        <v>3510124</v>
      </c>
      <c r="P35" s="19">
        <f t="shared" si="2"/>
        <v>0</v>
      </c>
      <c r="Q35" s="19">
        <f t="shared" si="3"/>
        <v>66700</v>
      </c>
    </row>
    <row r="36" spans="1:17" ht="31.2" x14ac:dyDescent="0.3">
      <c r="A36" s="17" t="s">
        <v>23</v>
      </c>
      <c r="B36" s="17" t="s">
        <v>28</v>
      </c>
      <c r="C36" s="17" t="s">
        <v>27</v>
      </c>
      <c r="D36" s="17" t="s">
        <v>40</v>
      </c>
      <c r="E36" s="17" t="s">
        <v>69</v>
      </c>
      <c r="F36" s="17" t="s">
        <v>40</v>
      </c>
      <c r="G36" s="18" t="s">
        <v>70</v>
      </c>
      <c r="H36" s="19">
        <v>17000000</v>
      </c>
      <c r="I36" s="19">
        <v>17000000</v>
      </c>
      <c r="J36" s="19">
        <v>0</v>
      </c>
      <c r="K36" s="19">
        <v>8260200</v>
      </c>
      <c r="L36" s="16">
        <f>+K36/I36</f>
        <v>0.48589411764705881</v>
      </c>
      <c r="M36" s="19">
        <v>8260200</v>
      </c>
      <c r="N36" s="16">
        <f>+M36/I36</f>
        <v>0.48589411764705881</v>
      </c>
      <c r="O36" s="19">
        <v>7338300</v>
      </c>
      <c r="P36" s="19">
        <f t="shared" si="2"/>
        <v>0</v>
      </c>
      <c r="Q36" s="19">
        <f t="shared" si="3"/>
        <v>921900</v>
      </c>
    </row>
    <row r="37" spans="1:17" ht="15.6" x14ac:dyDescent="0.3">
      <c r="A37" s="17" t="s">
        <v>23</v>
      </c>
      <c r="B37" s="17" t="s">
        <v>28</v>
      </c>
      <c r="C37" s="17" t="s">
        <v>27</v>
      </c>
      <c r="D37" s="17" t="s">
        <v>40</v>
      </c>
      <c r="E37" s="17" t="s">
        <v>69</v>
      </c>
      <c r="F37" s="17" t="s">
        <v>38</v>
      </c>
      <c r="G37" s="18" t="s">
        <v>71</v>
      </c>
      <c r="H37" s="19">
        <v>5500000</v>
      </c>
      <c r="I37" s="19">
        <v>3599600</v>
      </c>
      <c r="J37" s="19">
        <v>391600</v>
      </c>
      <c r="K37" s="19">
        <v>3208000</v>
      </c>
      <c r="L37" s="16">
        <f>+K37/I37</f>
        <v>0.89121013445938435</v>
      </c>
      <c r="M37" s="19">
        <v>3208000</v>
      </c>
      <c r="N37" s="16">
        <f>+M37/I37</f>
        <v>0.89121013445938435</v>
      </c>
      <c r="O37" s="19">
        <v>3208000</v>
      </c>
      <c r="P37" s="19">
        <f t="shared" si="2"/>
        <v>0</v>
      </c>
      <c r="Q37" s="19">
        <f t="shared" si="3"/>
        <v>0</v>
      </c>
    </row>
    <row r="38" spans="1:17" ht="46.8" x14ac:dyDescent="0.3">
      <c r="A38" s="17" t="s">
        <v>23</v>
      </c>
      <c r="B38" s="17" t="s">
        <v>28</v>
      </c>
      <c r="C38" s="17" t="s">
        <v>27</v>
      </c>
      <c r="D38" s="17" t="s">
        <v>40</v>
      </c>
      <c r="E38" s="17" t="s">
        <v>69</v>
      </c>
      <c r="F38" s="17" t="s">
        <v>46</v>
      </c>
      <c r="G38" s="18" t="s">
        <v>72</v>
      </c>
      <c r="H38" s="19">
        <v>3000000</v>
      </c>
      <c r="I38" s="19">
        <v>3000000</v>
      </c>
      <c r="J38" s="19">
        <v>292830</v>
      </c>
      <c r="K38" s="19">
        <v>1207170</v>
      </c>
      <c r="L38" s="16">
        <f>+K38/I38</f>
        <v>0.40239000000000003</v>
      </c>
      <c r="M38" s="19">
        <v>1207170</v>
      </c>
      <c r="N38" s="16">
        <f>+M38/I38</f>
        <v>0.40239000000000003</v>
      </c>
      <c r="O38" s="19">
        <v>1207170</v>
      </c>
      <c r="P38" s="19">
        <f t="shared" si="2"/>
        <v>0</v>
      </c>
      <c r="Q38" s="19">
        <f t="shared" si="3"/>
        <v>0</v>
      </c>
    </row>
    <row r="39" spans="1:17" ht="46.8" x14ac:dyDescent="0.3">
      <c r="A39" s="17" t="s">
        <v>23</v>
      </c>
      <c r="B39" s="17" t="s">
        <v>28</v>
      </c>
      <c r="C39" s="17" t="s">
        <v>27</v>
      </c>
      <c r="D39" s="17" t="s">
        <v>40</v>
      </c>
      <c r="E39" s="17" t="s">
        <v>61</v>
      </c>
      <c r="F39" s="17" t="s">
        <v>25</v>
      </c>
      <c r="G39" s="18" t="s">
        <v>73</v>
      </c>
      <c r="H39" s="19">
        <v>55000000</v>
      </c>
      <c r="I39" s="19">
        <v>55000000</v>
      </c>
      <c r="J39" s="19">
        <v>1868037</v>
      </c>
      <c r="K39" s="19">
        <v>53131963</v>
      </c>
      <c r="L39" s="16">
        <f>+K39/I39</f>
        <v>0.96603569090909092</v>
      </c>
      <c r="M39" s="19">
        <v>53131963</v>
      </c>
      <c r="N39" s="16">
        <f>+M39/I39</f>
        <v>0.96603569090909092</v>
      </c>
      <c r="O39" s="19">
        <v>53131963</v>
      </c>
      <c r="P39" s="19">
        <f t="shared" si="2"/>
        <v>0</v>
      </c>
      <c r="Q39" s="19">
        <f t="shared" si="3"/>
        <v>0</v>
      </c>
    </row>
    <row r="40" spans="1:17" ht="15.6" x14ac:dyDescent="0.3">
      <c r="A40" s="17" t="s">
        <v>23</v>
      </c>
      <c r="B40" s="17" t="s">
        <v>28</v>
      </c>
      <c r="C40" s="17" t="s">
        <v>27</v>
      </c>
      <c r="D40" s="17" t="s">
        <v>40</v>
      </c>
      <c r="E40" s="17" t="s">
        <v>61</v>
      </c>
      <c r="F40" s="17" t="s">
        <v>28</v>
      </c>
      <c r="G40" s="18" t="s">
        <v>74</v>
      </c>
      <c r="H40" s="19">
        <v>400000000</v>
      </c>
      <c r="I40" s="19">
        <v>400000000</v>
      </c>
      <c r="J40" s="19">
        <v>13023200</v>
      </c>
      <c r="K40" s="19">
        <v>386976800</v>
      </c>
      <c r="L40" s="16">
        <f>+K40/I40</f>
        <v>0.96744200000000002</v>
      </c>
      <c r="M40" s="19">
        <v>386976800</v>
      </c>
      <c r="N40" s="16">
        <f>+M40/I40</f>
        <v>0.96744200000000002</v>
      </c>
      <c r="O40" s="19">
        <v>386976800</v>
      </c>
      <c r="P40" s="19">
        <f t="shared" si="2"/>
        <v>0</v>
      </c>
      <c r="Q40" s="19">
        <f t="shared" si="3"/>
        <v>0</v>
      </c>
    </row>
    <row r="41" spans="1:17" ht="31.2" x14ac:dyDescent="0.3">
      <c r="A41" s="17" t="s">
        <v>23</v>
      </c>
      <c r="B41" s="17" t="s">
        <v>28</v>
      </c>
      <c r="C41" s="17" t="s">
        <v>27</v>
      </c>
      <c r="D41" s="17" t="s">
        <v>40</v>
      </c>
      <c r="E41" s="17" t="s">
        <v>61</v>
      </c>
      <c r="F41" s="17" t="s">
        <v>38</v>
      </c>
      <c r="G41" s="18" t="s">
        <v>75</v>
      </c>
      <c r="H41" s="19">
        <v>64000000</v>
      </c>
      <c r="I41" s="19">
        <v>57500000</v>
      </c>
      <c r="J41" s="19">
        <v>1238949</v>
      </c>
      <c r="K41" s="19">
        <v>56261051</v>
      </c>
      <c r="L41" s="16">
        <f>+K41/I41</f>
        <v>0.97845306086956518</v>
      </c>
      <c r="M41" s="19">
        <v>56261051</v>
      </c>
      <c r="N41" s="16">
        <f>+M41/I41</f>
        <v>0.97845306086956518</v>
      </c>
      <c r="O41" s="19">
        <v>56261051</v>
      </c>
      <c r="P41" s="19">
        <f t="shared" si="2"/>
        <v>0</v>
      </c>
      <c r="Q41" s="19">
        <f t="shared" si="3"/>
        <v>0</v>
      </c>
    </row>
    <row r="42" spans="1:17" ht="15.6" x14ac:dyDescent="0.3">
      <c r="A42" s="17" t="s">
        <v>23</v>
      </c>
      <c r="B42" s="17" t="s">
        <v>28</v>
      </c>
      <c r="C42" s="17" t="s">
        <v>27</v>
      </c>
      <c r="D42" s="17" t="s">
        <v>40</v>
      </c>
      <c r="E42" s="17" t="s">
        <v>61</v>
      </c>
      <c r="F42" s="17" t="s">
        <v>46</v>
      </c>
      <c r="G42" s="18" t="s">
        <v>76</v>
      </c>
      <c r="H42" s="19">
        <v>140000000</v>
      </c>
      <c r="I42" s="19">
        <v>136500000</v>
      </c>
      <c r="J42" s="19">
        <v>12289272</v>
      </c>
      <c r="K42" s="19">
        <v>124210728</v>
      </c>
      <c r="L42" s="16">
        <f>+K42/I42</f>
        <v>0.90996870329670332</v>
      </c>
      <c r="M42" s="19">
        <v>124210728</v>
      </c>
      <c r="N42" s="16">
        <f>+M42/I42</f>
        <v>0.90996870329670332</v>
      </c>
      <c r="O42" s="19">
        <v>124210728</v>
      </c>
      <c r="P42" s="19">
        <f t="shared" si="2"/>
        <v>0</v>
      </c>
      <c r="Q42" s="19">
        <f t="shared" si="3"/>
        <v>0</v>
      </c>
    </row>
    <row r="43" spans="1:17" ht="31.2" x14ac:dyDescent="0.3">
      <c r="A43" s="17" t="s">
        <v>23</v>
      </c>
      <c r="B43" s="17" t="s">
        <v>28</v>
      </c>
      <c r="C43" s="17" t="s">
        <v>27</v>
      </c>
      <c r="D43" s="17" t="s">
        <v>40</v>
      </c>
      <c r="E43" s="17" t="s">
        <v>77</v>
      </c>
      <c r="F43" s="17" t="s">
        <v>38</v>
      </c>
      <c r="G43" s="18" t="s">
        <v>78</v>
      </c>
      <c r="H43" s="19">
        <v>60000000</v>
      </c>
      <c r="I43" s="19">
        <v>60000000</v>
      </c>
      <c r="J43" s="19">
        <v>3237190</v>
      </c>
      <c r="K43" s="19">
        <v>56762810</v>
      </c>
      <c r="L43" s="16">
        <f>+K43/I43</f>
        <v>0.94604683333333328</v>
      </c>
      <c r="M43" s="19">
        <v>56762810</v>
      </c>
      <c r="N43" s="16">
        <f>+M43/I43</f>
        <v>0.94604683333333328</v>
      </c>
      <c r="O43" s="19">
        <v>56565745</v>
      </c>
      <c r="P43" s="19">
        <f t="shared" si="2"/>
        <v>0</v>
      </c>
      <c r="Q43" s="19">
        <f t="shared" si="3"/>
        <v>197065</v>
      </c>
    </row>
    <row r="44" spans="1:17" ht="31.2" x14ac:dyDescent="0.3">
      <c r="A44" s="17" t="s">
        <v>23</v>
      </c>
      <c r="B44" s="17" t="s">
        <v>28</v>
      </c>
      <c r="C44" s="17" t="s">
        <v>27</v>
      </c>
      <c r="D44" s="17" t="s">
        <v>40</v>
      </c>
      <c r="E44" s="17" t="s">
        <v>77</v>
      </c>
      <c r="F44" s="17" t="s">
        <v>61</v>
      </c>
      <c r="G44" s="18" t="s">
        <v>79</v>
      </c>
      <c r="H44" s="19">
        <v>420000000</v>
      </c>
      <c r="I44" s="19">
        <v>422000000</v>
      </c>
      <c r="J44" s="19">
        <v>18069277</v>
      </c>
      <c r="K44" s="19">
        <v>403930723</v>
      </c>
      <c r="L44" s="16">
        <f>+K44/I44</f>
        <v>0.95718180805687203</v>
      </c>
      <c r="M44" s="19">
        <v>403930723</v>
      </c>
      <c r="N44" s="16">
        <f>+M44/I44</f>
        <v>0.95718180805687203</v>
      </c>
      <c r="O44" s="19">
        <v>399497553</v>
      </c>
      <c r="P44" s="19">
        <f t="shared" si="2"/>
        <v>0</v>
      </c>
      <c r="Q44" s="19">
        <f t="shared" si="3"/>
        <v>4433170</v>
      </c>
    </row>
    <row r="45" spans="1:17" ht="15.6" x14ac:dyDescent="0.3">
      <c r="A45" s="17" t="s">
        <v>23</v>
      </c>
      <c r="B45" s="17" t="s">
        <v>28</v>
      </c>
      <c r="C45" s="17" t="s">
        <v>27</v>
      </c>
      <c r="D45" s="17" t="s">
        <v>40</v>
      </c>
      <c r="E45" s="17" t="s">
        <v>77</v>
      </c>
      <c r="F45" s="17" t="s">
        <v>80</v>
      </c>
      <c r="G45" s="18" t="s">
        <v>81</v>
      </c>
      <c r="H45" s="19">
        <v>110000000</v>
      </c>
      <c r="I45" s="19">
        <v>110000000</v>
      </c>
      <c r="J45" s="19">
        <v>7893799</v>
      </c>
      <c r="K45" s="19">
        <v>102106201</v>
      </c>
      <c r="L45" s="16">
        <f>+K45/I45</f>
        <v>0.92823819090909088</v>
      </c>
      <c r="M45" s="19">
        <v>102106201</v>
      </c>
      <c r="N45" s="16">
        <f>+M45/I45</f>
        <v>0.92823819090909088</v>
      </c>
      <c r="O45" s="19">
        <v>100890762</v>
      </c>
      <c r="P45" s="19">
        <f t="shared" si="2"/>
        <v>0</v>
      </c>
      <c r="Q45" s="19">
        <f t="shared" si="3"/>
        <v>1215439</v>
      </c>
    </row>
    <row r="46" spans="1:17" ht="15.6" x14ac:dyDescent="0.3">
      <c r="A46" s="17" t="s">
        <v>23</v>
      </c>
      <c r="B46" s="17" t="s">
        <v>28</v>
      </c>
      <c r="C46" s="17" t="s">
        <v>27</v>
      </c>
      <c r="D46" s="17" t="s">
        <v>40</v>
      </c>
      <c r="E46" s="17" t="s">
        <v>77</v>
      </c>
      <c r="F46" s="17" t="s">
        <v>82</v>
      </c>
      <c r="G46" s="18" t="s">
        <v>83</v>
      </c>
      <c r="H46" s="19">
        <v>50000000</v>
      </c>
      <c r="I46" s="19">
        <v>34000000</v>
      </c>
      <c r="J46" s="19">
        <v>1539214</v>
      </c>
      <c r="K46" s="19">
        <v>32460786</v>
      </c>
      <c r="L46" s="16">
        <f>+K46/I46</f>
        <v>0.95472900000000005</v>
      </c>
      <c r="M46" s="19">
        <v>32460786</v>
      </c>
      <c r="N46" s="16">
        <f>+M46/I46</f>
        <v>0.95472900000000005</v>
      </c>
      <c r="O46" s="19">
        <v>32207112</v>
      </c>
      <c r="P46" s="19">
        <f t="shared" si="2"/>
        <v>0</v>
      </c>
      <c r="Q46" s="19">
        <f t="shared" si="3"/>
        <v>253674</v>
      </c>
    </row>
    <row r="47" spans="1:17" ht="31.2" x14ac:dyDescent="0.3">
      <c r="A47" s="17" t="s">
        <v>23</v>
      </c>
      <c r="B47" s="17" t="s">
        <v>28</v>
      </c>
      <c r="C47" s="17" t="s">
        <v>27</v>
      </c>
      <c r="D47" s="17" t="s">
        <v>40</v>
      </c>
      <c r="E47" s="17" t="s">
        <v>63</v>
      </c>
      <c r="F47" s="17" t="s">
        <v>28</v>
      </c>
      <c r="G47" s="18" t="s">
        <v>84</v>
      </c>
      <c r="H47" s="19">
        <v>865000000</v>
      </c>
      <c r="I47" s="19">
        <v>207602812</v>
      </c>
      <c r="J47" s="19">
        <v>3536439</v>
      </c>
      <c r="K47" s="19">
        <v>204066373</v>
      </c>
      <c r="L47" s="16">
        <f>+K47/I47</f>
        <v>0.98296536079675068</v>
      </c>
      <c r="M47" s="19">
        <v>204066373</v>
      </c>
      <c r="N47" s="16">
        <f>+M47/I47</f>
        <v>0.98296536079675068</v>
      </c>
      <c r="O47" s="19">
        <v>204066373</v>
      </c>
      <c r="P47" s="19">
        <f t="shared" si="2"/>
        <v>0</v>
      </c>
      <c r="Q47" s="19">
        <f t="shared" si="3"/>
        <v>0</v>
      </c>
    </row>
    <row r="48" spans="1:17" ht="31.2" x14ac:dyDescent="0.3">
      <c r="A48" s="17" t="s">
        <v>23</v>
      </c>
      <c r="B48" s="17" t="s">
        <v>28</v>
      </c>
      <c r="C48" s="17" t="s">
        <v>27</v>
      </c>
      <c r="D48" s="17" t="s">
        <v>40</v>
      </c>
      <c r="E48" s="17" t="s">
        <v>80</v>
      </c>
      <c r="F48" s="17" t="s">
        <v>28</v>
      </c>
      <c r="G48" s="18" t="s">
        <v>85</v>
      </c>
      <c r="H48" s="19">
        <v>320000000</v>
      </c>
      <c r="I48" s="19">
        <v>253521000</v>
      </c>
      <c r="J48" s="19">
        <v>100409303</v>
      </c>
      <c r="K48" s="19">
        <v>143111697</v>
      </c>
      <c r="L48" s="16">
        <f>+K48/I48</f>
        <v>0.56449642041487691</v>
      </c>
      <c r="M48" s="19">
        <v>143111697</v>
      </c>
      <c r="N48" s="16">
        <f>+M48/I48</f>
        <v>0.56449642041487691</v>
      </c>
      <c r="O48" s="19">
        <v>129472917</v>
      </c>
      <c r="P48" s="19">
        <f t="shared" si="2"/>
        <v>0</v>
      </c>
      <c r="Q48" s="19">
        <f t="shared" si="3"/>
        <v>13638780</v>
      </c>
    </row>
    <row r="49" spans="1:17" ht="15.6" x14ac:dyDescent="0.3">
      <c r="A49" s="17" t="s">
        <v>23</v>
      </c>
      <c r="B49" s="17" t="s">
        <v>28</v>
      </c>
      <c r="C49" s="17" t="s">
        <v>27</v>
      </c>
      <c r="D49" s="17" t="s">
        <v>40</v>
      </c>
      <c r="E49" s="17" t="s">
        <v>30</v>
      </c>
      <c r="F49" s="17"/>
      <c r="G49" s="18" t="s">
        <v>86</v>
      </c>
      <c r="H49" s="19">
        <v>3600000</v>
      </c>
      <c r="I49" s="19">
        <v>5400000</v>
      </c>
      <c r="J49" s="19">
        <v>2310855</v>
      </c>
      <c r="K49" s="19">
        <v>2112707</v>
      </c>
      <c r="L49" s="16">
        <f>+K49/I49</f>
        <v>0.39124203703703703</v>
      </c>
      <c r="M49" s="19">
        <v>2112707</v>
      </c>
      <c r="N49" s="16">
        <f>+M49/I49</f>
        <v>0.39124203703703703</v>
      </c>
      <c r="O49" s="19">
        <v>2112707</v>
      </c>
      <c r="P49" s="19">
        <f t="shared" si="2"/>
        <v>0</v>
      </c>
      <c r="Q49" s="19">
        <f t="shared" si="3"/>
        <v>0</v>
      </c>
    </row>
    <row r="50" spans="1:17" ht="31.2" x14ac:dyDescent="0.3">
      <c r="A50" s="17" t="s">
        <v>23</v>
      </c>
      <c r="B50" s="17" t="s">
        <v>28</v>
      </c>
      <c r="C50" s="17" t="s">
        <v>27</v>
      </c>
      <c r="D50" s="17" t="s">
        <v>40</v>
      </c>
      <c r="E50" s="17" t="s">
        <v>87</v>
      </c>
      <c r="F50" s="17" t="s">
        <v>25</v>
      </c>
      <c r="G50" s="18" t="s">
        <v>88</v>
      </c>
      <c r="H50" s="19">
        <v>10000000</v>
      </c>
      <c r="I50" s="19">
        <v>18761771</v>
      </c>
      <c r="J50" s="19">
        <v>2063790</v>
      </c>
      <c r="K50" s="19">
        <v>16697981</v>
      </c>
      <c r="L50" s="16">
        <f>+K50/I50</f>
        <v>0.89000025637238622</v>
      </c>
      <c r="M50" s="19">
        <v>16697981</v>
      </c>
      <c r="N50" s="16">
        <f>+M50/I50</f>
        <v>0.89000025637238622</v>
      </c>
      <c r="O50" s="19">
        <v>16697981</v>
      </c>
      <c r="P50" s="19">
        <f t="shared" si="2"/>
        <v>0</v>
      </c>
      <c r="Q50" s="19">
        <f t="shared" si="3"/>
        <v>0</v>
      </c>
    </row>
    <row r="51" spans="1:17" ht="31.2" x14ac:dyDescent="0.3">
      <c r="A51" s="17" t="s">
        <v>23</v>
      </c>
      <c r="B51" s="17" t="s">
        <v>28</v>
      </c>
      <c r="C51" s="17" t="s">
        <v>27</v>
      </c>
      <c r="D51" s="17" t="s">
        <v>40</v>
      </c>
      <c r="E51" s="17" t="s">
        <v>87</v>
      </c>
      <c r="F51" s="17" t="s">
        <v>40</v>
      </c>
      <c r="G51" s="18" t="s">
        <v>89</v>
      </c>
      <c r="H51" s="19">
        <v>190000000</v>
      </c>
      <c r="I51" s="19">
        <v>282051289</v>
      </c>
      <c r="J51" s="19">
        <v>26591546</v>
      </c>
      <c r="K51" s="19">
        <v>255459743</v>
      </c>
      <c r="L51" s="16">
        <f>+K51/I51</f>
        <v>0.90572088468633094</v>
      </c>
      <c r="M51" s="19">
        <v>170585560</v>
      </c>
      <c r="N51" s="16">
        <f>+M51/I51</f>
        <v>0.60480333419075427</v>
      </c>
      <c r="O51" s="19">
        <v>170585560</v>
      </c>
      <c r="P51" s="19">
        <f t="shared" si="2"/>
        <v>84874183</v>
      </c>
      <c r="Q51" s="19">
        <f t="shared" si="3"/>
        <v>0</v>
      </c>
    </row>
    <row r="52" spans="1:17" ht="31.2" x14ac:dyDescent="0.3">
      <c r="A52" s="17" t="s">
        <v>23</v>
      </c>
      <c r="B52" s="17" t="s">
        <v>28</v>
      </c>
      <c r="C52" s="17" t="s">
        <v>27</v>
      </c>
      <c r="D52" s="17" t="s">
        <v>40</v>
      </c>
      <c r="E52" s="17" t="s">
        <v>87</v>
      </c>
      <c r="F52" s="17" t="s">
        <v>38</v>
      </c>
      <c r="G52" s="18" t="s">
        <v>90</v>
      </c>
      <c r="H52" s="19">
        <v>145000000</v>
      </c>
      <c r="I52" s="19">
        <v>0</v>
      </c>
      <c r="J52" s="19">
        <v>0</v>
      </c>
      <c r="K52" s="19">
        <v>0</v>
      </c>
      <c r="L52" s="16">
        <v>0</v>
      </c>
      <c r="M52" s="19">
        <v>0</v>
      </c>
      <c r="N52" s="16">
        <v>0</v>
      </c>
      <c r="O52" s="19">
        <v>0</v>
      </c>
      <c r="P52" s="19">
        <f t="shared" si="2"/>
        <v>0</v>
      </c>
      <c r="Q52" s="19">
        <f t="shared" si="3"/>
        <v>0</v>
      </c>
    </row>
    <row r="53" spans="1:17" ht="31.2" x14ac:dyDescent="0.3">
      <c r="A53" s="17" t="s">
        <v>23</v>
      </c>
      <c r="B53" s="17" t="s">
        <v>28</v>
      </c>
      <c r="C53" s="17" t="s">
        <v>27</v>
      </c>
      <c r="D53" s="17" t="s">
        <v>40</v>
      </c>
      <c r="E53" s="17" t="s">
        <v>87</v>
      </c>
      <c r="F53" s="17" t="s">
        <v>61</v>
      </c>
      <c r="G53" s="18" t="s">
        <v>91</v>
      </c>
      <c r="H53" s="19">
        <v>140500000</v>
      </c>
      <c r="I53" s="19">
        <v>166686940</v>
      </c>
      <c r="J53" s="19">
        <v>103012</v>
      </c>
      <c r="K53" s="19">
        <v>166583928</v>
      </c>
      <c r="L53" s="16">
        <f>+K53/I53</f>
        <v>0.99938200317313397</v>
      </c>
      <c r="M53" s="19">
        <v>151393384</v>
      </c>
      <c r="N53" s="16">
        <f>+M53/I53</f>
        <v>0.90824982449134883</v>
      </c>
      <c r="O53" s="19">
        <v>105437972</v>
      </c>
      <c r="P53" s="19">
        <f t="shared" si="2"/>
        <v>15190544</v>
      </c>
      <c r="Q53" s="19">
        <f t="shared" si="3"/>
        <v>45955412</v>
      </c>
    </row>
    <row r="54" spans="1:17" ht="31.2" x14ac:dyDescent="0.3">
      <c r="A54" s="17" t="s">
        <v>23</v>
      </c>
      <c r="B54" s="17" t="s">
        <v>28</v>
      </c>
      <c r="C54" s="17" t="s">
        <v>27</v>
      </c>
      <c r="D54" s="17" t="s">
        <v>40</v>
      </c>
      <c r="E54" s="17" t="s">
        <v>92</v>
      </c>
      <c r="F54" s="17" t="s">
        <v>48</v>
      </c>
      <c r="G54" s="18" t="s">
        <v>93</v>
      </c>
      <c r="H54" s="19">
        <v>40000000</v>
      </c>
      <c r="I54" s="19">
        <v>46500000</v>
      </c>
      <c r="J54" s="19">
        <v>3273040</v>
      </c>
      <c r="K54" s="19">
        <v>42226960</v>
      </c>
      <c r="L54" s="16">
        <f>+K54/I54</f>
        <v>0.90810666666666662</v>
      </c>
      <c r="M54" s="19">
        <v>42226960</v>
      </c>
      <c r="N54" s="16">
        <f>+M54/I54</f>
        <v>0.90810666666666662</v>
      </c>
      <c r="O54" s="19">
        <v>42226960</v>
      </c>
      <c r="P54" s="19">
        <f t="shared" si="2"/>
        <v>0</v>
      </c>
      <c r="Q54" s="19">
        <f t="shared" si="3"/>
        <v>0</v>
      </c>
    </row>
    <row r="55" spans="1:17" ht="46.8" x14ac:dyDescent="0.3">
      <c r="A55" s="17" t="s">
        <v>23</v>
      </c>
      <c r="B55" s="17" t="s">
        <v>28</v>
      </c>
      <c r="C55" s="17" t="s">
        <v>27</v>
      </c>
      <c r="D55" s="17" t="s">
        <v>40</v>
      </c>
      <c r="E55" s="17" t="s">
        <v>94</v>
      </c>
      <c r="F55" s="17" t="s">
        <v>82</v>
      </c>
      <c r="G55" s="18" t="s">
        <v>95</v>
      </c>
      <c r="H55" s="19">
        <v>2089837973</v>
      </c>
      <c r="I55" s="19">
        <v>3439399333.1100001</v>
      </c>
      <c r="J55" s="19">
        <v>31704089.109999999</v>
      </c>
      <c r="K55" s="19">
        <v>3406695242.8000002</v>
      </c>
      <c r="L55" s="16">
        <f>+K55/I55</f>
        <v>0.99049133667173561</v>
      </c>
      <c r="M55" s="19">
        <v>3406695242.8000002</v>
      </c>
      <c r="N55" s="16">
        <f>+M55/I55</f>
        <v>0.99049133667173561</v>
      </c>
      <c r="O55" s="19">
        <v>3130288352.8000002</v>
      </c>
      <c r="P55" s="19">
        <f t="shared" si="2"/>
        <v>0</v>
      </c>
      <c r="Q55" s="19">
        <f t="shared" si="3"/>
        <v>276406890</v>
      </c>
    </row>
    <row r="56" spans="1:17" ht="31.2" x14ac:dyDescent="0.3">
      <c r="A56" s="13" t="s">
        <v>23</v>
      </c>
      <c r="B56" s="13" t="s">
        <v>33</v>
      </c>
      <c r="C56" s="13"/>
      <c r="D56" s="13"/>
      <c r="E56" s="13"/>
      <c r="F56" s="13"/>
      <c r="G56" s="14" t="s">
        <v>96</v>
      </c>
      <c r="H56" s="15">
        <f>SUM(H57:H68)-H66</f>
        <v>399975133015</v>
      </c>
      <c r="I56" s="15">
        <f t="shared" ref="I56:O56" si="6">SUM(I57:I68)-I66</f>
        <v>228418933015</v>
      </c>
      <c r="J56" s="15">
        <f t="shared" si="6"/>
        <v>56497904487.480003</v>
      </c>
      <c r="K56" s="15">
        <f t="shared" si="6"/>
        <v>171423347653.52002</v>
      </c>
      <c r="L56" s="16">
        <f>+K56/I56</f>
        <v>0.75047784082881974</v>
      </c>
      <c r="M56" s="15">
        <f t="shared" si="6"/>
        <v>171423347653.52002</v>
      </c>
      <c r="N56" s="16">
        <f>+M56/I56</f>
        <v>0.75047784082881974</v>
      </c>
      <c r="O56" s="15">
        <f t="shared" si="6"/>
        <v>166525600341.52002</v>
      </c>
      <c r="P56" s="15">
        <f t="shared" si="2"/>
        <v>0</v>
      </c>
      <c r="Q56" s="15">
        <f t="shared" si="3"/>
        <v>4897747312</v>
      </c>
    </row>
    <row r="57" spans="1:17" ht="31.2" x14ac:dyDescent="0.3">
      <c r="A57" s="17" t="s">
        <v>23</v>
      </c>
      <c r="B57" s="17" t="s">
        <v>33</v>
      </c>
      <c r="C57" s="17" t="s">
        <v>28</v>
      </c>
      <c r="D57" s="17" t="s">
        <v>25</v>
      </c>
      <c r="E57" s="17" t="s">
        <v>25</v>
      </c>
      <c r="F57" s="17"/>
      <c r="G57" s="18" t="s">
        <v>97</v>
      </c>
      <c r="H57" s="19">
        <v>2859320100</v>
      </c>
      <c r="I57" s="19">
        <v>2040515296</v>
      </c>
      <c r="J57" s="19">
        <v>0</v>
      </c>
      <c r="K57" s="19">
        <v>2040515296</v>
      </c>
      <c r="L57" s="16">
        <f>+K57/I57</f>
        <v>1</v>
      </c>
      <c r="M57" s="19">
        <v>2040515296</v>
      </c>
      <c r="N57" s="16">
        <f>+M57/I57</f>
        <v>1</v>
      </c>
      <c r="O57" s="19">
        <v>2040515296</v>
      </c>
      <c r="P57" s="19">
        <f t="shared" si="2"/>
        <v>0</v>
      </c>
      <c r="Q57" s="19">
        <f t="shared" si="3"/>
        <v>0</v>
      </c>
    </row>
    <row r="58" spans="1:17" ht="62.4" x14ac:dyDescent="0.3">
      <c r="A58" s="17" t="s">
        <v>23</v>
      </c>
      <c r="B58" s="17" t="s">
        <v>33</v>
      </c>
      <c r="C58" s="17" t="s">
        <v>28</v>
      </c>
      <c r="D58" s="17" t="s">
        <v>25</v>
      </c>
      <c r="E58" s="17" t="s">
        <v>50</v>
      </c>
      <c r="F58" s="17"/>
      <c r="G58" s="18" t="s">
        <v>98</v>
      </c>
      <c r="H58" s="19">
        <v>254237400000</v>
      </c>
      <c r="I58" s="19">
        <v>83381200000</v>
      </c>
      <c r="J58" s="19">
        <v>400000</v>
      </c>
      <c r="K58" s="19">
        <v>83380800000</v>
      </c>
      <c r="L58" s="16">
        <f>+K58/I58</f>
        <v>0.99999520275553722</v>
      </c>
      <c r="M58" s="19">
        <v>83380800000</v>
      </c>
      <c r="N58" s="16">
        <f>+M58/I58</f>
        <v>0.99999520275553722</v>
      </c>
      <c r="O58" s="19">
        <v>83380800000</v>
      </c>
      <c r="P58" s="19">
        <f t="shared" si="2"/>
        <v>0</v>
      </c>
      <c r="Q58" s="19">
        <f t="shared" si="3"/>
        <v>0</v>
      </c>
    </row>
    <row r="59" spans="1:17" ht="93.6" x14ac:dyDescent="0.3">
      <c r="A59" s="17" t="s">
        <v>23</v>
      </c>
      <c r="B59" s="17" t="s">
        <v>33</v>
      </c>
      <c r="C59" s="17" t="s">
        <v>28</v>
      </c>
      <c r="D59" s="17" t="s">
        <v>25</v>
      </c>
      <c r="E59" s="17" t="s">
        <v>99</v>
      </c>
      <c r="F59" s="17"/>
      <c r="G59" s="18" t="s">
        <v>100</v>
      </c>
      <c r="H59" s="19">
        <v>3800621579</v>
      </c>
      <c r="I59" s="19">
        <v>3800621579</v>
      </c>
      <c r="J59" s="19">
        <v>0</v>
      </c>
      <c r="K59" s="19">
        <v>3800621579</v>
      </c>
      <c r="L59" s="16">
        <f>+K59/I59</f>
        <v>1</v>
      </c>
      <c r="M59" s="19">
        <v>3800621579</v>
      </c>
      <c r="N59" s="16">
        <f>+M59/I59</f>
        <v>1</v>
      </c>
      <c r="O59" s="19">
        <v>3800621579</v>
      </c>
      <c r="P59" s="19">
        <f t="shared" si="2"/>
        <v>0</v>
      </c>
      <c r="Q59" s="19">
        <f t="shared" si="3"/>
        <v>0</v>
      </c>
    </row>
    <row r="60" spans="1:17" ht="46.8" x14ac:dyDescent="0.3">
      <c r="A60" s="17" t="s">
        <v>23</v>
      </c>
      <c r="B60" s="17" t="s">
        <v>33</v>
      </c>
      <c r="C60" s="17" t="s">
        <v>28</v>
      </c>
      <c r="D60" s="17" t="s">
        <v>25</v>
      </c>
      <c r="E60" s="17" t="s">
        <v>101</v>
      </c>
      <c r="F60" s="17"/>
      <c r="G60" s="18" t="s">
        <v>102</v>
      </c>
      <c r="H60" s="19">
        <v>53767856044</v>
      </c>
      <c r="I60" s="19">
        <v>53767856044</v>
      </c>
      <c r="J60" s="19">
        <v>53767856044</v>
      </c>
      <c r="K60" s="19">
        <v>0</v>
      </c>
      <c r="L60" s="16">
        <f>+K60/I60</f>
        <v>0</v>
      </c>
      <c r="M60" s="19">
        <v>0</v>
      </c>
      <c r="N60" s="16">
        <f>+M60/I60</f>
        <v>0</v>
      </c>
      <c r="O60" s="19">
        <v>0</v>
      </c>
      <c r="P60" s="19">
        <f t="shared" si="2"/>
        <v>0</v>
      </c>
      <c r="Q60" s="19">
        <f t="shared" si="3"/>
        <v>0</v>
      </c>
    </row>
    <row r="61" spans="1:17" ht="62.4" x14ac:dyDescent="0.3">
      <c r="A61" s="17" t="s">
        <v>23</v>
      </c>
      <c r="B61" s="17" t="s">
        <v>33</v>
      </c>
      <c r="C61" s="17" t="s">
        <v>40</v>
      </c>
      <c r="D61" s="17" t="s">
        <v>25</v>
      </c>
      <c r="E61" s="17" t="s">
        <v>103</v>
      </c>
      <c r="F61" s="17"/>
      <c r="G61" s="18" t="s">
        <v>104</v>
      </c>
      <c r="H61" s="19">
        <v>116888340</v>
      </c>
      <c r="I61" s="19">
        <v>116653464</v>
      </c>
      <c r="J61" s="19">
        <v>0</v>
      </c>
      <c r="K61" s="19">
        <v>116653464</v>
      </c>
      <c r="L61" s="16">
        <f>+K61/I61</f>
        <v>1</v>
      </c>
      <c r="M61" s="19">
        <v>116653464</v>
      </c>
      <c r="N61" s="16">
        <f>+M61/I61</f>
        <v>1</v>
      </c>
      <c r="O61" s="19">
        <v>116653464</v>
      </c>
      <c r="P61" s="19">
        <f t="shared" si="2"/>
        <v>0</v>
      </c>
      <c r="Q61" s="19">
        <f t="shared" si="3"/>
        <v>0</v>
      </c>
    </row>
    <row r="62" spans="1:17" ht="46.8" x14ac:dyDescent="0.3">
      <c r="A62" s="17" t="s">
        <v>23</v>
      </c>
      <c r="B62" s="17" t="s">
        <v>33</v>
      </c>
      <c r="C62" s="17" t="s">
        <v>40</v>
      </c>
      <c r="D62" s="17" t="s">
        <v>25</v>
      </c>
      <c r="E62" s="17" t="s">
        <v>105</v>
      </c>
      <c r="F62" s="17"/>
      <c r="G62" s="18" t="s">
        <v>106</v>
      </c>
      <c r="H62" s="19">
        <v>159852702</v>
      </c>
      <c r="I62" s="19">
        <v>163483664.16</v>
      </c>
      <c r="J62" s="19">
        <v>0</v>
      </c>
      <c r="K62" s="19">
        <v>163483664.16</v>
      </c>
      <c r="L62" s="16">
        <f>+K62/I62</f>
        <v>1</v>
      </c>
      <c r="M62" s="19">
        <v>163483664.16</v>
      </c>
      <c r="N62" s="16">
        <f>+M62/I62</f>
        <v>1</v>
      </c>
      <c r="O62" s="19">
        <v>163483664.16</v>
      </c>
      <c r="P62" s="19">
        <f t="shared" si="2"/>
        <v>0</v>
      </c>
      <c r="Q62" s="19">
        <f t="shared" si="3"/>
        <v>0</v>
      </c>
    </row>
    <row r="63" spans="1:17" ht="62.4" x14ac:dyDescent="0.3">
      <c r="A63" s="17" t="s">
        <v>23</v>
      </c>
      <c r="B63" s="17" t="s">
        <v>33</v>
      </c>
      <c r="C63" s="17" t="s">
        <v>40</v>
      </c>
      <c r="D63" s="17" t="s">
        <v>25</v>
      </c>
      <c r="E63" s="17" t="s">
        <v>107</v>
      </c>
      <c r="F63" s="17"/>
      <c r="G63" s="18" t="s">
        <v>108</v>
      </c>
      <c r="H63" s="19">
        <v>1013958958</v>
      </c>
      <c r="I63" s="19">
        <v>969520366.36000001</v>
      </c>
      <c r="J63" s="19">
        <v>0</v>
      </c>
      <c r="K63" s="19">
        <v>969520366.36000001</v>
      </c>
      <c r="L63" s="16">
        <f>+K63/I63</f>
        <v>1</v>
      </c>
      <c r="M63" s="19">
        <v>969520366.36000001</v>
      </c>
      <c r="N63" s="16">
        <f>+M63/I63</f>
        <v>1</v>
      </c>
      <c r="O63" s="19">
        <v>969520366.36000001</v>
      </c>
      <c r="P63" s="19">
        <f t="shared" si="2"/>
        <v>0</v>
      </c>
      <c r="Q63" s="19">
        <f t="shared" si="3"/>
        <v>0</v>
      </c>
    </row>
    <row r="64" spans="1:17" ht="46.8" x14ac:dyDescent="0.3">
      <c r="A64" s="17" t="s">
        <v>23</v>
      </c>
      <c r="B64" s="17" t="s">
        <v>33</v>
      </c>
      <c r="C64" s="17" t="s">
        <v>38</v>
      </c>
      <c r="D64" s="17" t="s">
        <v>33</v>
      </c>
      <c r="E64" s="17" t="s">
        <v>109</v>
      </c>
      <c r="F64" s="17"/>
      <c r="G64" s="18" t="s">
        <v>110</v>
      </c>
      <c r="H64" s="19">
        <v>8789041800</v>
      </c>
      <c r="I64" s="19">
        <v>7812347025</v>
      </c>
      <c r="J64" s="19">
        <v>34521931</v>
      </c>
      <c r="K64" s="19">
        <v>7777825094</v>
      </c>
      <c r="L64" s="16">
        <f>+K64/I64</f>
        <v>0.99558110630652641</v>
      </c>
      <c r="M64" s="19">
        <v>7777825094</v>
      </c>
      <c r="N64" s="16">
        <f>+M64/I64</f>
        <v>0.99558110630652641</v>
      </c>
      <c r="O64" s="19">
        <v>7691857282</v>
      </c>
      <c r="P64" s="19">
        <f t="shared" si="2"/>
        <v>0</v>
      </c>
      <c r="Q64" s="19">
        <f t="shared" si="3"/>
        <v>85967812</v>
      </c>
    </row>
    <row r="65" spans="1:17" ht="31.2" x14ac:dyDescent="0.3">
      <c r="A65" s="17" t="s">
        <v>23</v>
      </c>
      <c r="B65" s="17" t="s">
        <v>33</v>
      </c>
      <c r="C65" s="17" t="s">
        <v>46</v>
      </c>
      <c r="D65" s="17" t="s">
        <v>25</v>
      </c>
      <c r="E65" s="17" t="s">
        <v>25</v>
      </c>
      <c r="F65" s="17"/>
      <c r="G65" s="18" t="s">
        <v>111</v>
      </c>
      <c r="H65" s="19">
        <v>2710126381</v>
      </c>
      <c r="I65" s="19">
        <v>2710126381</v>
      </c>
      <c r="J65" s="19">
        <v>2695126381</v>
      </c>
      <c r="K65" s="19">
        <v>15000000</v>
      </c>
      <c r="L65" s="16">
        <f>+K65/I65</f>
        <v>5.5347972349780979E-3</v>
      </c>
      <c r="M65" s="19">
        <v>15000000</v>
      </c>
      <c r="N65" s="16">
        <f>+M65/I65</f>
        <v>5.5347972349780979E-3</v>
      </c>
      <c r="O65" s="19">
        <v>15000000</v>
      </c>
      <c r="P65" s="19">
        <f t="shared" si="2"/>
        <v>0</v>
      </c>
      <c r="Q65" s="19">
        <f t="shared" si="3"/>
        <v>0</v>
      </c>
    </row>
    <row r="66" spans="1:17" ht="15.6" x14ac:dyDescent="0.3">
      <c r="A66" s="17" t="s">
        <v>23</v>
      </c>
      <c r="B66" s="17" t="s">
        <v>33</v>
      </c>
      <c r="C66" s="17" t="s">
        <v>46</v>
      </c>
      <c r="D66" s="17" t="s">
        <v>25</v>
      </c>
      <c r="E66" s="17" t="s">
        <v>25</v>
      </c>
      <c r="F66" s="17" t="s">
        <v>28</v>
      </c>
      <c r="G66" s="18" t="s">
        <v>112</v>
      </c>
      <c r="H66" s="19">
        <v>2710126381</v>
      </c>
      <c r="I66" s="19">
        <v>2710126381</v>
      </c>
      <c r="J66" s="19">
        <v>2695126381</v>
      </c>
      <c r="K66" s="19">
        <v>15000000</v>
      </c>
      <c r="L66" s="16">
        <f>+K66/I66</f>
        <v>5.5347972349780979E-3</v>
      </c>
      <c r="M66" s="19">
        <v>15000000</v>
      </c>
      <c r="N66" s="16">
        <f>+M66/I66</f>
        <v>5.5347972349780979E-3</v>
      </c>
      <c r="O66" s="19">
        <v>15000000</v>
      </c>
      <c r="P66" s="19">
        <f t="shared" si="2"/>
        <v>0</v>
      </c>
      <c r="Q66" s="19">
        <f t="shared" si="3"/>
        <v>0</v>
      </c>
    </row>
    <row r="67" spans="1:17" ht="78" x14ac:dyDescent="0.3">
      <c r="A67" s="17" t="s">
        <v>23</v>
      </c>
      <c r="B67" s="17" t="s">
        <v>33</v>
      </c>
      <c r="C67" s="17" t="s">
        <v>46</v>
      </c>
      <c r="D67" s="17" t="s">
        <v>33</v>
      </c>
      <c r="E67" s="17" t="s">
        <v>113</v>
      </c>
      <c r="F67" s="17"/>
      <c r="G67" s="18" t="s">
        <v>114</v>
      </c>
      <c r="H67" s="19">
        <v>47328800000</v>
      </c>
      <c r="I67" s="19">
        <v>49738245427.480003</v>
      </c>
      <c r="J67" s="19">
        <v>131.47999999999999</v>
      </c>
      <c r="K67" s="19">
        <v>49738245296</v>
      </c>
      <c r="L67" s="16">
        <f>+K67/I67</f>
        <v>0.99999999735656131</v>
      </c>
      <c r="M67" s="19">
        <v>49738245296</v>
      </c>
      <c r="N67" s="16">
        <f>+M67/I67</f>
        <v>0.99999999735656131</v>
      </c>
      <c r="O67" s="19">
        <v>44926465796</v>
      </c>
      <c r="P67" s="19">
        <f t="shared" si="2"/>
        <v>0</v>
      </c>
      <c r="Q67" s="19">
        <f t="shared" si="3"/>
        <v>4811779500</v>
      </c>
    </row>
    <row r="68" spans="1:17" ht="93.6" x14ac:dyDescent="0.3">
      <c r="A68" s="17" t="s">
        <v>23</v>
      </c>
      <c r="B68" s="17" t="s">
        <v>33</v>
      </c>
      <c r="C68" s="17" t="s">
        <v>46</v>
      </c>
      <c r="D68" s="17" t="s">
        <v>33</v>
      </c>
      <c r="E68" s="17" t="s">
        <v>115</v>
      </c>
      <c r="F68" s="17"/>
      <c r="G68" s="18" t="s">
        <v>116</v>
      </c>
      <c r="H68" s="19">
        <v>25191267111</v>
      </c>
      <c r="I68" s="19">
        <v>23918363768</v>
      </c>
      <c r="J68" s="19">
        <v>0</v>
      </c>
      <c r="K68" s="19">
        <v>23420682894</v>
      </c>
      <c r="L68" s="16">
        <f>+K68/I68</f>
        <v>0.97919252007255453</v>
      </c>
      <c r="M68" s="19">
        <v>23420682894</v>
      </c>
      <c r="N68" s="16">
        <f>+M68/I68</f>
        <v>0.97919252007255453</v>
      </c>
      <c r="O68" s="19">
        <v>23420682894</v>
      </c>
      <c r="P68" s="19">
        <f t="shared" si="2"/>
        <v>0</v>
      </c>
      <c r="Q68" s="19">
        <f t="shared" si="3"/>
        <v>0</v>
      </c>
    </row>
    <row r="69" spans="1:17" ht="15.6" x14ac:dyDescent="0.3">
      <c r="A69" s="20" t="s">
        <v>117</v>
      </c>
      <c r="B69" s="20"/>
      <c r="C69" s="20"/>
      <c r="D69" s="20"/>
      <c r="E69" s="20"/>
      <c r="F69" s="20"/>
      <c r="G69" s="21" t="s">
        <v>118</v>
      </c>
      <c r="H69" s="22">
        <f>+H70+H74+H81+H86+H90+H95+H98+H100+H103+H113+H119+H127+H133+H136+H148+H153+H163+H167+H177+H184+H186+H196+H202+H209+H214+H217+H226+H230+H242+H252</f>
        <v>745388492662</v>
      </c>
      <c r="I69" s="22">
        <f t="shared" ref="I69:O69" si="7">+I70+I74+I81+I86+I90+I95+I98+I100+I103+I113+I119+I127+I133+I136+I148+I153+I163+I167+I177+I184+I186+I196+I202+I209+I214+I217+I226+I230+I242+I252</f>
        <v>734010933787</v>
      </c>
      <c r="J69" s="22">
        <f t="shared" si="7"/>
        <v>38556350057.419998</v>
      </c>
      <c r="K69" s="22">
        <f t="shared" si="7"/>
        <v>679398372143.89001</v>
      </c>
      <c r="L69" s="23">
        <f>+K69/I69</f>
        <v>0.92559707338234587</v>
      </c>
      <c r="M69" s="22">
        <f t="shared" si="7"/>
        <v>658230204248.89001</v>
      </c>
      <c r="N69" s="23">
        <f>+M69/I69</f>
        <v>0.89675803717645908</v>
      </c>
      <c r="O69" s="22">
        <f t="shared" si="7"/>
        <v>624947615741.89001</v>
      </c>
      <c r="P69" s="22">
        <f t="shared" si="2"/>
        <v>21168167895</v>
      </c>
      <c r="Q69" s="22">
        <f t="shared" si="3"/>
        <v>33282588507</v>
      </c>
    </row>
    <row r="70" spans="1:17" ht="109.2" x14ac:dyDescent="0.3">
      <c r="A70" s="13" t="s">
        <v>117</v>
      </c>
      <c r="B70" s="13" t="s">
        <v>119</v>
      </c>
      <c r="C70" s="13" t="s">
        <v>120</v>
      </c>
      <c r="D70" s="13" t="s">
        <v>25</v>
      </c>
      <c r="E70" s="13"/>
      <c r="F70" s="13"/>
      <c r="G70" s="14" t="s">
        <v>121</v>
      </c>
      <c r="H70" s="15">
        <v>4405986664</v>
      </c>
      <c r="I70" s="15">
        <v>4698650818</v>
      </c>
      <c r="J70" s="15">
        <v>43685985</v>
      </c>
      <c r="K70" s="15">
        <v>4654964833</v>
      </c>
      <c r="L70" s="16">
        <f>+K70/I70</f>
        <v>0.99070244061707158</v>
      </c>
      <c r="M70" s="15">
        <v>4654964833</v>
      </c>
      <c r="N70" s="16">
        <f>+M70/I70</f>
        <v>0.99070244061707158</v>
      </c>
      <c r="O70" s="15">
        <v>4654964833</v>
      </c>
      <c r="P70" s="15">
        <f t="shared" si="2"/>
        <v>0</v>
      </c>
      <c r="Q70" s="15">
        <f t="shared" si="3"/>
        <v>0</v>
      </c>
    </row>
    <row r="71" spans="1:17" ht="78" x14ac:dyDescent="0.3">
      <c r="A71" s="17" t="s">
        <v>117</v>
      </c>
      <c r="B71" s="17" t="s">
        <v>119</v>
      </c>
      <c r="C71" s="17" t="s">
        <v>120</v>
      </c>
      <c r="D71" s="17" t="s">
        <v>25</v>
      </c>
      <c r="E71" s="17" t="s">
        <v>27</v>
      </c>
      <c r="F71" s="17" t="s">
        <v>122</v>
      </c>
      <c r="G71" s="18" t="s">
        <v>123</v>
      </c>
      <c r="H71" s="19">
        <v>2010113796</v>
      </c>
      <c r="I71" s="19">
        <v>2302777950</v>
      </c>
      <c r="J71" s="19">
        <v>0</v>
      </c>
      <c r="K71" s="19">
        <v>2302777950</v>
      </c>
      <c r="L71" s="16">
        <f>+K71/I71</f>
        <v>1</v>
      </c>
      <c r="M71" s="19">
        <v>2302777950</v>
      </c>
      <c r="N71" s="16">
        <f>+M71/I71</f>
        <v>1</v>
      </c>
      <c r="O71" s="19">
        <v>2302777950</v>
      </c>
      <c r="P71" s="19">
        <f t="shared" si="2"/>
        <v>0</v>
      </c>
      <c r="Q71" s="19">
        <f t="shared" si="3"/>
        <v>0</v>
      </c>
    </row>
    <row r="72" spans="1:17" ht="93.6" x14ac:dyDescent="0.3">
      <c r="A72" s="17" t="s">
        <v>117</v>
      </c>
      <c r="B72" s="17" t="s">
        <v>119</v>
      </c>
      <c r="C72" s="17" t="s">
        <v>120</v>
      </c>
      <c r="D72" s="17" t="s">
        <v>25</v>
      </c>
      <c r="E72" s="17" t="s">
        <v>27</v>
      </c>
      <c r="F72" s="17" t="s">
        <v>124</v>
      </c>
      <c r="G72" s="18" t="s">
        <v>125</v>
      </c>
      <c r="H72" s="19">
        <v>662995668</v>
      </c>
      <c r="I72" s="19">
        <v>662995668</v>
      </c>
      <c r="J72" s="19">
        <v>0</v>
      </c>
      <c r="K72" s="19">
        <v>662995668</v>
      </c>
      <c r="L72" s="16">
        <f>+K72/I72</f>
        <v>1</v>
      </c>
      <c r="M72" s="19">
        <v>662995668</v>
      </c>
      <c r="N72" s="16">
        <f>+M72/I72</f>
        <v>1</v>
      </c>
      <c r="O72" s="19">
        <v>662995668</v>
      </c>
      <c r="P72" s="19">
        <f t="shared" si="2"/>
        <v>0</v>
      </c>
      <c r="Q72" s="19">
        <f t="shared" si="3"/>
        <v>0</v>
      </c>
    </row>
    <row r="73" spans="1:17" ht="62.4" x14ac:dyDescent="0.3">
      <c r="A73" s="17" t="s">
        <v>117</v>
      </c>
      <c r="B73" s="17" t="s">
        <v>119</v>
      </c>
      <c r="C73" s="17" t="s">
        <v>120</v>
      </c>
      <c r="D73" s="17" t="s">
        <v>25</v>
      </c>
      <c r="E73" s="17" t="s">
        <v>27</v>
      </c>
      <c r="F73" s="17" t="s">
        <v>126</v>
      </c>
      <c r="G73" s="18" t="s">
        <v>127</v>
      </c>
      <c r="H73" s="19">
        <v>1732877200</v>
      </c>
      <c r="I73" s="19">
        <v>1732877200</v>
      </c>
      <c r="J73" s="19">
        <v>43685985</v>
      </c>
      <c r="K73" s="19">
        <v>1689191215</v>
      </c>
      <c r="L73" s="16">
        <f>+K73/I73</f>
        <v>0.97478991298402451</v>
      </c>
      <c r="M73" s="19">
        <v>1689191215</v>
      </c>
      <c r="N73" s="16">
        <f>+M73/I73</f>
        <v>0.97478991298402451</v>
      </c>
      <c r="O73" s="19">
        <v>1689191215</v>
      </c>
      <c r="P73" s="19">
        <f t="shared" ref="P73:P136" si="8">+K73-M73</f>
        <v>0</v>
      </c>
      <c r="Q73" s="19">
        <f t="shared" ref="Q73:Q136" si="9">+M73-O73</f>
        <v>0</v>
      </c>
    </row>
    <row r="74" spans="1:17" ht="62.4" x14ac:dyDescent="0.3">
      <c r="A74" s="13" t="s">
        <v>117</v>
      </c>
      <c r="B74" s="13" t="s">
        <v>119</v>
      </c>
      <c r="C74" s="13" t="s">
        <v>120</v>
      </c>
      <c r="D74" s="13" t="s">
        <v>28</v>
      </c>
      <c r="E74" s="13"/>
      <c r="F74" s="13"/>
      <c r="G74" s="14" t="s">
        <v>128</v>
      </c>
      <c r="H74" s="15">
        <v>304267505998</v>
      </c>
      <c r="I74" s="15">
        <v>368183245871</v>
      </c>
      <c r="J74" s="15">
        <v>20121661787</v>
      </c>
      <c r="K74" s="15">
        <v>332212917947</v>
      </c>
      <c r="L74" s="16">
        <f>+K74/I74</f>
        <v>0.90230319188232999</v>
      </c>
      <c r="M74" s="15">
        <v>318630618599</v>
      </c>
      <c r="N74" s="16">
        <f>+M74/I74</f>
        <v>0.86541313916994012</v>
      </c>
      <c r="O74" s="15">
        <v>313619454653</v>
      </c>
      <c r="P74" s="15">
        <f t="shared" si="8"/>
        <v>13582299348</v>
      </c>
      <c r="Q74" s="15">
        <f t="shared" si="9"/>
        <v>5011163946</v>
      </c>
    </row>
    <row r="75" spans="1:17" ht="46.8" x14ac:dyDescent="0.3">
      <c r="A75" s="17" t="s">
        <v>117</v>
      </c>
      <c r="B75" s="17" t="s">
        <v>119</v>
      </c>
      <c r="C75" s="17" t="s">
        <v>120</v>
      </c>
      <c r="D75" s="17" t="s">
        <v>28</v>
      </c>
      <c r="E75" s="17" t="s">
        <v>27</v>
      </c>
      <c r="F75" s="17" t="s">
        <v>129</v>
      </c>
      <c r="G75" s="18" t="s">
        <v>130</v>
      </c>
      <c r="H75" s="19">
        <v>20806143006</v>
      </c>
      <c r="I75" s="19">
        <v>20777968006</v>
      </c>
      <c r="J75" s="19">
        <v>6472043559</v>
      </c>
      <c r="K75" s="19">
        <v>14305924447</v>
      </c>
      <c r="L75" s="16">
        <f>+K75/I75</f>
        <v>0.68851412432962233</v>
      </c>
      <c r="M75" s="19">
        <v>14305924447</v>
      </c>
      <c r="N75" s="16">
        <f>+M75/I75</f>
        <v>0.68851412432962233</v>
      </c>
      <c r="O75" s="19">
        <v>14297459976</v>
      </c>
      <c r="P75" s="19">
        <f t="shared" si="8"/>
        <v>0</v>
      </c>
      <c r="Q75" s="19">
        <f t="shared" si="9"/>
        <v>8464471</v>
      </c>
    </row>
    <row r="76" spans="1:17" ht="46.8" x14ac:dyDescent="0.3">
      <c r="A76" s="17" t="s">
        <v>117</v>
      </c>
      <c r="B76" s="17" t="s">
        <v>119</v>
      </c>
      <c r="C76" s="17" t="s">
        <v>120</v>
      </c>
      <c r="D76" s="17" t="s">
        <v>28</v>
      </c>
      <c r="E76" s="17" t="s">
        <v>27</v>
      </c>
      <c r="F76" s="17" t="s">
        <v>122</v>
      </c>
      <c r="G76" s="18" t="s">
        <v>131</v>
      </c>
      <c r="H76" s="19">
        <v>111672966451</v>
      </c>
      <c r="I76" s="19">
        <v>166637825023</v>
      </c>
      <c r="J76" s="19">
        <v>54916800</v>
      </c>
      <c r="K76" s="19">
        <v>150736454223</v>
      </c>
      <c r="L76" s="16">
        <f>+K76/I76</f>
        <v>0.90457526196225113</v>
      </c>
      <c r="M76" s="19">
        <v>149441331395</v>
      </c>
      <c r="N76" s="16">
        <f>+M76/I76</f>
        <v>0.89680318003654647</v>
      </c>
      <c r="O76" s="19">
        <v>149185988863</v>
      </c>
      <c r="P76" s="19">
        <f t="shared" si="8"/>
        <v>1295122828</v>
      </c>
      <c r="Q76" s="19">
        <f t="shared" si="9"/>
        <v>255342532</v>
      </c>
    </row>
    <row r="77" spans="1:17" ht="62.4" x14ac:dyDescent="0.3">
      <c r="A77" s="17" t="s">
        <v>117</v>
      </c>
      <c r="B77" s="17" t="s">
        <v>119</v>
      </c>
      <c r="C77" s="17" t="s">
        <v>120</v>
      </c>
      <c r="D77" s="17" t="s">
        <v>28</v>
      </c>
      <c r="E77" s="17" t="s">
        <v>27</v>
      </c>
      <c r="F77" s="17" t="s">
        <v>124</v>
      </c>
      <c r="G77" s="18" t="s">
        <v>132</v>
      </c>
      <c r="H77" s="19">
        <v>5030823223</v>
      </c>
      <c r="I77" s="19">
        <v>4990355223</v>
      </c>
      <c r="J77" s="19">
        <v>44379961</v>
      </c>
      <c r="K77" s="19">
        <v>4944763125</v>
      </c>
      <c r="L77" s="16">
        <f>+K77/I77</f>
        <v>0.99086395738125599</v>
      </c>
      <c r="M77" s="19">
        <v>1491277591</v>
      </c>
      <c r="N77" s="16">
        <f>+M77/I77</f>
        <v>0.29883195170693766</v>
      </c>
      <c r="O77" s="19">
        <v>1470896947</v>
      </c>
      <c r="P77" s="19">
        <f t="shared" si="8"/>
        <v>3453485534</v>
      </c>
      <c r="Q77" s="19">
        <f t="shared" si="9"/>
        <v>20380644</v>
      </c>
    </row>
    <row r="78" spans="1:17" ht="31.2" x14ac:dyDescent="0.3">
      <c r="A78" s="17" t="s">
        <v>117</v>
      </c>
      <c r="B78" s="17" t="s">
        <v>119</v>
      </c>
      <c r="C78" s="17" t="s">
        <v>120</v>
      </c>
      <c r="D78" s="17" t="s">
        <v>28</v>
      </c>
      <c r="E78" s="17" t="s">
        <v>27</v>
      </c>
      <c r="F78" s="17" t="s">
        <v>126</v>
      </c>
      <c r="G78" s="18" t="s">
        <v>133</v>
      </c>
      <c r="H78" s="19">
        <v>20462587844</v>
      </c>
      <c r="I78" s="19">
        <v>23072001108</v>
      </c>
      <c r="J78" s="19">
        <v>3774083100</v>
      </c>
      <c r="K78" s="19">
        <v>19297918008</v>
      </c>
      <c r="L78" s="16">
        <f>+K78/I78</f>
        <v>0.83642151010943855</v>
      </c>
      <c r="M78" s="19">
        <v>19297918008</v>
      </c>
      <c r="N78" s="16">
        <f>+M78/I78</f>
        <v>0.83642151010943855</v>
      </c>
      <c r="O78" s="19">
        <v>14776508190</v>
      </c>
      <c r="P78" s="19">
        <f t="shared" si="8"/>
        <v>0</v>
      </c>
      <c r="Q78" s="19">
        <f t="shared" si="9"/>
        <v>4521409818</v>
      </c>
    </row>
    <row r="79" spans="1:17" ht="62.4" x14ac:dyDescent="0.3">
      <c r="A79" s="17" t="s">
        <v>117</v>
      </c>
      <c r="B79" s="17" t="s">
        <v>119</v>
      </c>
      <c r="C79" s="17" t="s">
        <v>120</v>
      </c>
      <c r="D79" s="17" t="s">
        <v>28</v>
      </c>
      <c r="E79" s="17" t="s">
        <v>27</v>
      </c>
      <c r="F79" s="17" t="s">
        <v>134</v>
      </c>
      <c r="G79" s="18" t="s">
        <v>135</v>
      </c>
      <c r="H79" s="19">
        <v>143418254159</v>
      </c>
      <c r="I79" s="19">
        <v>149868833196</v>
      </c>
      <c r="J79" s="19">
        <v>9724985073</v>
      </c>
      <c r="K79" s="19">
        <v>140142848123</v>
      </c>
      <c r="L79" s="16">
        <f>+K79/I79</f>
        <v>0.935103350939683</v>
      </c>
      <c r="M79" s="19">
        <v>132608550764</v>
      </c>
      <c r="N79" s="16">
        <f>+M79/I79</f>
        <v>0.88483074122938676</v>
      </c>
      <c r="O79" s="19">
        <v>132423364928</v>
      </c>
      <c r="P79" s="19">
        <f t="shared" si="8"/>
        <v>7534297359</v>
      </c>
      <c r="Q79" s="19">
        <f t="shared" si="9"/>
        <v>185185836</v>
      </c>
    </row>
    <row r="80" spans="1:17" ht="31.2" x14ac:dyDescent="0.3">
      <c r="A80" s="17" t="s">
        <v>117</v>
      </c>
      <c r="B80" s="17" t="s">
        <v>119</v>
      </c>
      <c r="C80" s="17" t="s">
        <v>120</v>
      </c>
      <c r="D80" s="17" t="s">
        <v>28</v>
      </c>
      <c r="E80" s="17" t="s">
        <v>27</v>
      </c>
      <c r="F80" s="17" t="s">
        <v>136</v>
      </c>
      <c r="G80" s="18" t="s">
        <v>137</v>
      </c>
      <c r="H80" s="19">
        <v>2876731315</v>
      </c>
      <c r="I80" s="19">
        <v>2836263315</v>
      </c>
      <c r="J80" s="19">
        <v>51253294</v>
      </c>
      <c r="K80" s="19">
        <v>2785010021</v>
      </c>
      <c r="L80" s="16">
        <f>+K80/I80</f>
        <v>0.98192928924160905</v>
      </c>
      <c r="M80" s="19">
        <v>1485616394</v>
      </c>
      <c r="N80" s="16">
        <f>+M80/I80</f>
        <v>0.52379353713144228</v>
      </c>
      <c r="O80" s="19">
        <v>1465235749</v>
      </c>
      <c r="P80" s="19">
        <f t="shared" si="8"/>
        <v>1299393627</v>
      </c>
      <c r="Q80" s="19">
        <f t="shared" si="9"/>
        <v>20380645</v>
      </c>
    </row>
    <row r="81" spans="1:17" ht="93.6" x14ac:dyDescent="0.3">
      <c r="A81" s="13" t="s">
        <v>117</v>
      </c>
      <c r="B81" s="13" t="s">
        <v>119</v>
      </c>
      <c r="C81" s="13" t="s">
        <v>120</v>
      </c>
      <c r="D81" s="13" t="s">
        <v>40</v>
      </c>
      <c r="E81" s="13"/>
      <c r="F81" s="13"/>
      <c r="G81" s="14" t="s">
        <v>138</v>
      </c>
      <c r="H81" s="15">
        <v>5982000000</v>
      </c>
      <c r="I81" s="15">
        <v>5982000000</v>
      </c>
      <c r="J81" s="15">
        <v>882090189</v>
      </c>
      <c r="K81" s="15">
        <v>5099309811</v>
      </c>
      <c r="L81" s="16">
        <f>+K81/I81</f>
        <v>0.85244229538615846</v>
      </c>
      <c r="M81" s="15">
        <v>5099309811</v>
      </c>
      <c r="N81" s="16">
        <f>+M81/I81</f>
        <v>0.85244229538615846</v>
      </c>
      <c r="O81" s="15">
        <v>4484623091</v>
      </c>
      <c r="P81" s="15">
        <f t="shared" si="8"/>
        <v>0</v>
      </c>
      <c r="Q81" s="15">
        <f t="shared" si="9"/>
        <v>614686720</v>
      </c>
    </row>
    <row r="82" spans="1:17" ht="109.2" x14ac:dyDescent="0.3">
      <c r="A82" s="17" t="s">
        <v>117</v>
      </c>
      <c r="B82" s="17" t="s">
        <v>119</v>
      </c>
      <c r="C82" s="17" t="s">
        <v>120</v>
      </c>
      <c r="D82" s="17" t="s">
        <v>40</v>
      </c>
      <c r="E82" s="17" t="s">
        <v>27</v>
      </c>
      <c r="F82" s="17" t="s">
        <v>122</v>
      </c>
      <c r="G82" s="18" t="s">
        <v>139</v>
      </c>
      <c r="H82" s="19">
        <v>4809000000</v>
      </c>
      <c r="I82" s="19">
        <v>4809000000</v>
      </c>
      <c r="J82" s="19">
        <v>92807214</v>
      </c>
      <c r="K82" s="19">
        <v>4715592786</v>
      </c>
      <c r="L82" s="16">
        <f>+K82/I82</f>
        <v>0.98057658265751713</v>
      </c>
      <c r="M82" s="19">
        <v>4715592786</v>
      </c>
      <c r="N82" s="16">
        <f>+M82/I82</f>
        <v>0.98057658265751713</v>
      </c>
      <c r="O82" s="19">
        <v>4280906066</v>
      </c>
      <c r="P82" s="19">
        <f t="shared" si="8"/>
        <v>0</v>
      </c>
      <c r="Q82" s="19">
        <f t="shared" si="9"/>
        <v>434686720</v>
      </c>
    </row>
    <row r="83" spans="1:17" ht="109.2" x14ac:dyDescent="0.3">
      <c r="A83" s="17" t="s">
        <v>117</v>
      </c>
      <c r="B83" s="17" t="s">
        <v>119</v>
      </c>
      <c r="C83" s="17" t="s">
        <v>120</v>
      </c>
      <c r="D83" s="17" t="s">
        <v>40</v>
      </c>
      <c r="E83" s="17" t="s">
        <v>27</v>
      </c>
      <c r="F83" s="17" t="s">
        <v>126</v>
      </c>
      <c r="G83" s="18" t="s">
        <v>140</v>
      </c>
      <c r="H83" s="19">
        <v>450000000</v>
      </c>
      <c r="I83" s="19">
        <v>450000000</v>
      </c>
      <c r="J83" s="19">
        <v>450000000</v>
      </c>
      <c r="K83" s="19">
        <v>0</v>
      </c>
      <c r="L83" s="16">
        <f>+K83/I83</f>
        <v>0</v>
      </c>
      <c r="M83" s="19">
        <v>0</v>
      </c>
      <c r="N83" s="16">
        <f>+M83/I83</f>
        <v>0</v>
      </c>
      <c r="O83" s="19">
        <v>0</v>
      </c>
      <c r="P83" s="19">
        <f t="shared" si="8"/>
        <v>0</v>
      </c>
      <c r="Q83" s="19">
        <f t="shared" si="9"/>
        <v>0</v>
      </c>
    </row>
    <row r="84" spans="1:17" ht="31.2" x14ac:dyDescent="0.3">
      <c r="A84" s="17" t="s">
        <v>117</v>
      </c>
      <c r="B84" s="17" t="s">
        <v>119</v>
      </c>
      <c r="C84" s="17" t="s">
        <v>120</v>
      </c>
      <c r="D84" s="17" t="s">
        <v>40</v>
      </c>
      <c r="E84" s="17" t="s">
        <v>27</v>
      </c>
      <c r="F84" s="17" t="s">
        <v>134</v>
      </c>
      <c r="G84" s="18" t="s">
        <v>141</v>
      </c>
      <c r="H84" s="19">
        <v>296000000</v>
      </c>
      <c r="I84" s="19">
        <v>296000000</v>
      </c>
      <c r="J84" s="19">
        <v>146413100</v>
      </c>
      <c r="K84" s="19">
        <v>149586900</v>
      </c>
      <c r="L84" s="16">
        <f>+K84/I84</f>
        <v>0.50536114864864867</v>
      </c>
      <c r="M84" s="19">
        <v>149586900</v>
      </c>
      <c r="N84" s="16">
        <f>+M84/I84</f>
        <v>0.50536114864864867</v>
      </c>
      <c r="O84" s="19">
        <v>149586900</v>
      </c>
      <c r="P84" s="19">
        <f t="shared" si="8"/>
        <v>0</v>
      </c>
      <c r="Q84" s="19">
        <f t="shared" si="9"/>
        <v>0</v>
      </c>
    </row>
    <row r="85" spans="1:17" ht="156" x14ac:dyDescent="0.3">
      <c r="A85" s="17" t="s">
        <v>117</v>
      </c>
      <c r="B85" s="17" t="s">
        <v>119</v>
      </c>
      <c r="C85" s="17" t="s">
        <v>120</v>
      </c>
      <c r="D85" s="17" t="s">
        <v>40</v>
      </c>
      <c r="E85" s="17" t="s">
        <v>27</v>
      </c>
      <c r="F85" s="17" t="s">
        <v>136</v>
      </c>
      <c r="G85" s="18" t="s">
        <v>142</v>
      </c>
      <c r="H85" s="19">
        <v>427000000</v>
      </c>
      <c r="I85" s="19">
        <v>427000000</v>
      </c>
      <c r="J85" s="19">
        <v>192869875</v>
      </c>
      <c r="K85" s="19">
        <v>234130125</v>
      </c>
      <c r="L85" s="16">
        <f>+K85/I85</f>
        <v>0.54831411007025765</v>
      </c>
      <c r="M85" s="19">
        <v>234130125</v>
      </c>
      <c r="N85" s="16">
        <f>+M85/I85</f>
        <v>0.54831411007025765</v>
      </c>
      <c r="O85" s="19">
        <v>54130125</v>
      </c>
      <c r="P85" s="19">
        <f t="shared" si="8"/>
        <v>0</v>
      </c>
      <c r="Q85" s="19">
        <f t="shared" si="9"/>
        <v>180000000</v>
      </c>
    </row>
    <row r="86" spans="1:17" ht="124.8" x14ac:dyDescent="0.3">
      <c r="A86" s="13" t="s">
        <v>117</v>
      </c>
      <c r="B86" s="13" t="s">
        <v>119</v>
      </c>
      <c r="C86" s="13" t="s">
        <v>120</v>
      </c>
      <c r="D86" s="13" t="s">
        <v>38</v>
      </c>
      <c r="E86" s="13"/>
      <c r="F86" s="13"/>
      <c r="G86" s="14" t="s">
        <v>143</v>
      </c>
      <c r="H86" s="15">
        <v>10000000000</v>
      </c>
      <c r="I86" s="15">
        <v>500000000</v>
      </c>
      <c r="J86" s="15">
        <v>500000000</v>
      </c>
      <c r="K86" s="15">
        <v>0</v>
      </c>
      <c r="L86" s="16">
        <f>+K86/I86</f>
        <v>0</v>
      </c>
      <c r="M86" s="15">
        <v>0</v>
      </c>
      <c r="N86" s="16">
        <f>+M86/I86</f>
        <v>0</v>
      </c>
      <c r="O86" s="15">
        <v>0</v>
      </c>
      <c r="P86" s="15">
        <f t="shared" si="8"/>
        <v>0</v>
      </c>
      <c r="Q86" s="15">
        <f t="shared" si="9"/>
        <v>0</v>
      </c>
    </row>
    <row r="87" spans="1:17" ht="171.6" x14ac:dyDescent="0.3">
      <c r="A87" s="17" t="s">
        <v>117</v>
      </c>
      <c r="B87" s="17" t="s">
        <v>119</v>
      </c>
      <c r="C87" s="17" t="s">
        <v>120</v>
      </c>
      <c r="D87" s="17" t="s">
        <v>38</v>
      </c>
      <c r="E87" s="17" t="s">
        <v>27</v>
      </c>
      <c r="F87" s="17" t="s">
        <v>129</v>
      </c>
      <c r="G87" s="18" t="s">
        <v>144</v>
      </c>
      <c r="H87" s="19">
        <v>5687000000</v>
      </c>
      <c r="I87" s="19">
        <v>0</v>
      </c>
      <c r="J87" s="19">
        <v>0</v>
      </c>
      <c r="K87" s="19">
        <v>0</v>
      </c>
      <c r="L87" s="16">
        <v>0</v>
      </c>
      <c r="M87" s="19">
        <v>0</v>
      </c>
      <c r="N87" s="16">
        <v>0</v>
      </c>
      <c r="O87" s="19">
        <v>0</v>
      </c>
      <c r="P87" s="19">
        <f t="shared" si="8"/>
        <v>0</v>
      </c>
      <c r="Q87" s="19">
        <f t="shared" si="9"/>
        <v>0</v>
      </c>
    </row>
    <row r="88" spans="1:17" ht="187.2" x14ac:dyDescent="0.3">
      <c r="A88" s="17" t="s">
        <v>117</v>
      </c>
      <c r="B88" s="17" t="s">
        <v>119</v>
      </c>
      <c r="C88" s="17" t="s">
        <v>120</v>
      </c>
      <c r="D88" s="17" t="s">
        <v>38</v>
      </c>
      <c r="E88" s="17" t="s">
        <v>27</v>
      </c>
      <c r="F88" s="17" t="s">
        <v>145</v>
      </c>
      <c r="G88" s="18" t="s">
        <v>146</v>
      </c>
      <c r="H88" s="19">
        <v>4313000000</v>
      </c>
      <c r="I88" s="19">
        <v>0</v>
      </c>
      <c r="J88" s="19">
        <v>0</v>
      </c>
      <c r="K88" s="19">
        <v>0</v>
      </c>
      <c r="L88" s="16">
        <v>0</v>
      </c>
      <c r="M88" s="19">
        <v>0</v>
      </c>
      <c r="N88" s="16">
        <v>0</v>
      </c>
      <c r="O88" s="19">
        <v>0</v>
      </c>
      <c r="P88" s="19">
        <f t="shared" si="8"/>
        <v>0</v>
      </c>
      <c r="Q88" s="19">
        <f t="shared" si="9"/>
        <v>0</v>
      </c>
    </row>
    <row r="89" spans="1:17" ht="62.4" x14ac:dyDescent="0.3">
      <c r="A89" s="17" t="s">
        <v>117</v>
      </c>
      <c r="B89" s="17" t="s">
        <v>119</v>
      </c>
      <c r="C89" s="17" t="s">
        <v>120</v>
      </c>
      <c r="D89" s="17" t="s">
        <v>38</v>
      </c>
      <c r="E89" s="17" t="s">
        <v>27</v>
      </c>
      <c r="F89" s="17" t="s">
        <v>134</v>
      </c>
      <c r="G89" s="18" t="s">
        <v>147</v>
      </c>
      <c r="H89" s="19">
        <v>4000000000</v>
      </c>
      <c r="I89" s="19">
        <v>500000000</v>
      </c>
      <c r="J89" s="19">
        <v>500000000</v>
      </c>
      <c r="K89" s="19">
        <v>0</v>
      </c>
      <c r="L89" s="16">
        <f>+K89/I89</f>
        <v>0</v>
      </c>
      <c r="M89" s="19">
        <v>0</v>
      </c>
      <c r="N89" s="16">
        <f>+M89/I89</f>
        <v>0</v>
      </c>
      <c r="O89" s="19">
        <v>0</v>
      </c>
      <c r="P89" s="19">
        <f t="shared" si="8"/>
        <v>0</v>
      </c>
      <c r="Q89" s="19">
        <f t="shared" si="9"/>
        <v>0</v>
      </c>
    </row>
    <row r="90" spans="1:17" ht="62.4" x14ac:dyDescent="0.3">
      <c r="A90" s="13" t="s">
        <v>117</v>
      </c>
      <c r="B90" s="13" t="s">
        <v>119</v>
      </c>
      <c r="C90" s="13" t="s">
        <v>120</v>
      </c>
      <c r="D90" s="13" t="s">
        <v>46</v>
      </c>
      <c r="E90" s="13"/>
      <c r="F90" s="13"/>
      <c r="G90" s="14" t="s">
        <v>148</v>
      </c>
      <c r="H90" s="15">
        <v>53925000000</v>
      </c>
      <c r="I90" s="15">
        <v>30425000000</v>
      </c>
      <c r="J90" s="15">
        <v>1446250000</v>
      </c>
      <c r="K90" s="15">
        <v>28978750000</v>
      </c>
      <c r="L90" s="16">
        <f>+K90/I90</f>
        <v>0.95246507806080527</v>
      </c>
      <c r="M90" s="15">
        <v>28978750000</v>
      </c>
      <c r="N90" s="16">
        <f>+M90/I90</f>
        <v>0.95246507806080527</v>
      </c>
      <c r="O90" s="15">
        <v>28978750000</v>
      </c>
      <c r="P90" s="15">
        <f t="shared" si="8"/>
        <v>0</v>
      </c>
      <c r="Q90" s="15">
        <f t="shared" si="9"/>
        <v>0</v>
      </c>
    </row>
    <row r="91" spans="1:17" ht="140.4" x14ac:dyDescent="0.3">
      <c r="A91" s="17" t="s">
        <v>117</v>
      </c>
      <c r="B91" s="17" t="s">
        <v>119</v>
      </c>
      <c r="C91" s="17" t="s">
        <v>120</v>
      </c>
      <c r="D91" s="17" t="s">
        <v>46</v>
      </c>
      <c r="E91" s="17" t="s">
        <v>27</v>
      </c>
      <c r="F91" s="17" t="s">
        <v>145</v>
      </c>
      <c r="G91" s="18" t="s">
        <v>149</v>
      </c>
      <c r="H91" s="19">
        <v>8413838622</v>
      </c>
      <c r="I91" s="19">
        <v>4875300000</v>
      </c>
      <c r="J91" s="19">
        <v>655813876</v>
      </c>
      <c r="K91" s="19">
        <v>4219486124</v>
      </c>
      <c r="L91" s="16">
        <f>+K91/I91</f>
        <v>0.86548235472688861</v>
      </c>
      <c r="M91" s="19">
        <v>4219486124</v>
      </c>
      <c r="N91" s="16">
        <f>+M91/I91</f>
        <v>0.86548235472688861</v>
      </c>
      <c r="O91" s="19">
        <v>4219486124</v>
      </c>
      <c r="P91" s="19">
        <f t="shared" si="8"/>
        <v>0</v>
      </c>
      <c r="Q91" s="19">
        <f t="shared" si="9"/>
        <v>0</v>
      </c>
    </row>
    <row r="92" spans="1:17" ht="156" x14ac:dyDescent="0.3">
      <c r="A92" s="17" t="s">
        <v>117</v>
      </c>
      <c r="B92" s="17" t="s">
        <v>119</v>
      </c>
      <c r="C92" s="17" t="s">
        <v>120</v>
      </c>
      <c r="D92" s="17" t="s">
        <v>46</v>
      </c>
      <c r="E92" s="17" t="s">
        <v>27</v>
      </c>
      <c r="F92" s="17" t="s">
        <v>122</v>
      </c>
      <c r="G92" s="18" t="s">
        <v>150</v>
      </c>
      <c r="H92" s="19">
        <v>44022408489</v>
      </c>
      <c r="I92" s="19">
        <v>18722262522</v>
      </c>
      <c r="J92" s="19">
        <v>790436124</v>
      </c>
      <c r="K92" s="19">
        <v>17931826398</v>
      </c>
      <c r="L92" s="16">
        <f>+K92/I92</f>
        <v>0.95778095072263936</v>
      </c>
      <c r="M92" s="19">
        <v>17931826398</v>
      </c>
      <c r="N92" s="16">
        <f>+M92/I92</f>
        <v>0.95778095072263936</v>
      </c>
      <c r="O92" s="19">
        <v>17931826398</v>
      </c>
      <c r="P92" s="19">
        <f t="shared" si="8"/>
        <v>0</v>
      </c>
      <c r="Q92" s="19">
        <f t="shared" si="9"/>
        <v>0</v>
      </c>
    </row>
    <row r="93" spans="1:17" ht="78" x14ac:dyDescent="0.3">
      <c r="A93" s="17" t="s">
        <v>117</v>
      </c>
      <c r="B93" s="17" t="s">
        <v>119</v>
      </c>
      <c r="C93" s="17" t="s">
        <v>120</v>
      </c>
      <c r="D93" s="17" t="s">
        <v>46</v>
      </c>
      <c r="E93" s="17" t="s">
        <v>27</v>
      </c>
      <c r="F93" s="17" t="s">
        <v>134</v>
      </c>
      <c r="G93" s="18" t="s">
        <v>151</v>
      </c>
      <c r="H93" s="19">
        <v>552487621</v>
      </c>
      <c r="I93" s="19">
        <v>2103644848</v>
      </c>
      <c r="J93" s="19">
        <v>0</v>
      </c>
      <c r="K93" s="19">
        <v>2103644848</v>
      </c>
      <c r="L93" s="16">
        <f>+K93/I93</f>
        <v>1</v>
      </c>
      <c r="M93" s="19">
        <v>2103644848</v>
      </c>
      <c r="N93" s="16">
        <f>+M93/I93</f>
        <v>1</v>
      </c>
      <c r="O93" s="19">
        <v>2103644848</v>
      </c>
      <c r="P93" s="19">
        <f t="shared" si="8"/>
        <v>0</v>
      </c>
      <c r="Q93" s="19">
        <f t="shared" si="9"/>
        <v>0</v>
      </c>
    </row>
    <row r="94" spans="1:17" ht="93.6" x14ac:dyDescent="0.3">
      <c r="A94" s="17" t="s">
        <v>117</v>
      </c>
      <c r="B94" s="17" t="s">
        <v>119</v>
      </c>
      <c r="C94" s="17" t="s">
        <v>120</v>
      </c>
      <c r="D94" s="17" t="s">
        <v>46</v>
      </c>
      <c r="E94" s="17" t="s">
        <v>27</v>
      </c>
      <c r="F94" s="17" t="s">
        <v>152</v>
      </c>
      <c r="G94" s="18" t="s">
        <v>153</v>
      </c>
      <c r="H94" s="19">
        <v>936265268</v>
      </c>
      <c r="I94" s="19">
        <v>4723792630</v>
      </c>
      <c r="J94" s="19">
        <v>0</v>
      </c>
      <c r="K94" s="19">
        <v>4723792630</v>
      </c>
      <c r="L94" s="16">
        <f>+K94/I94</f>
        <v>1</v>
      </c>
      <c r="M94" s="19">
        <v>4723792630</v>
      </c>
      <c r="N94" s="16">
        <f>+M94/I94</f>
        <v>1</v>
      </c>
      <c r="O94" s="19">
        <v>4723792630</v>
      </c>
      <c r="P94" s="19">
        <f t="shared" si="8"/>
        <v>0</v>
      </c>
      <c r="Q94" s="19">
        <f t="shared" si="9"/>
        <v>0</v>
      </c>
    </row>
    <row r="95" spans="1:17" ht="140.4" x14ac:dyDescent="0.3">
      <c r="A95" s="13" t="s">
        <v>117</v>
      </c>
      <c r="B95" s="13" t="s">
        <v>119</v>
      </c>
      <c r="C95" s="13" t="s">
        <v>120</v>
      </c>
      <c r="D95" s="13" t="s">
        <v>69</v>
      </c>
      <c r="E95" s="13"/>
      <c r="F95" s="13"/>
      <c r="G95" s="14" t="s">
        <v>154</v>
      </c>
      <c r="H95" s="15">
        <v>1489000000</v>
      </c>
      <c r="I95" s="15">
        <v>1489000000</v>
      </c>
      <c r="J95" s="15">
        <v>99033873</v>
      </c>
      <c r="K95" s="15">
        <v>1389966127</v>
      </c>
      <c r="L95" s="16">
        <f>+K95/I95</f>
        <v>0.93348967562122231</v>
      </c>
      <c r="M95" s="15">
        <v>1389966127</v>
      </c>
      <c r="N95" s="16">
        <f>+M95/I95</f>
        <v>0.93348967562122231</v>
      </c>
      <c r="O95" s="15">
        <v>1155966127</v>
      </c>
      <c r="P95" s="15">
        <f t="shared" si="8"/>
        <v>0</v>
      </c>
      <c r="Q95" s="15">
        <f t="shared" si="9"/>
        <v>234000000</v>
      </c>
    </row>
    <row r="96" spans="1:17" ht="78" x14ac:dyDescent="0.3">
      <c r="A96" s="17" t="s">
        <v>117</v>
      </c>
      <c r="B96" s="17" t="s">
        <v>119</v>
      </c>
      <c r="C96" s="17" t="s">
        <v>120</v>
      </c>
      <c r="D96" s="17" t="s">
        <v>69</v>
      </c>
      <c r="E96" s="17" t="s">
        <v>27</v>
      </c>
      <c r="F96" s="17" t="s">
        <v>129</v>
      </c>
      <c r="G96" s="18" t="s">
        <v>155</v>
      </c>
      <c r="H96" s="19">
        <v>700000000</v>
      </c>
      <c r="I96" s="19">
        <v>700000000</v>
      </c>
      <c r="J96" s="19">
        <v>10033873</v>
      </c>
      <c r="K96" s="19">
        <v>689966127</v>
      </c>
      <c r="L96" s="16">
        <f>+K96/I96</f>
        <v>0.98566589571428576</v>
      </c>
      <c r="M96" s="19">
        <v>689966127</v>
      </c>
      <c r="N96" s="16">
        <f>+M96/I96</f>
        <v>0.98566589571428576</v>
      </c>
      <c r="O96" s="19">
        <v>689966127</v>
      </c>
      <c r="P96" s="19">
        <f t="shared" si="8"/>
        <v>0</v>
      </c>
      <c r="Q96" s="19">
        <f t="shared" si="9"/>
        <v>0</v>
      </c>
    </row>
    <row r="97" spans="1:17" ht="93.6" x14ac:dyDescent="0.3">
      <c r="A97" s="17" t="s">
        <v>117</v>
      </c>
      <c r="B97" s="17" t="s">
        <v>119</v>
      </c>
      <c r="C97" s="17" t="s">
        <v>120</v>
      </c>
      <c r="D97" s="17" t="s">
        <v>69</v>
      </c>
      <c r="E97" s="17" t="s">
        <v>27</v>
      </c>
      <c r="F97" s="17" t="s">
        <v>145</v>
      </c>
      <c r="G97" s="18" t="s">
        <v>156</v>
      </c>
      <c r="H97" s="19">
        <v>789000000</v>
      </c>
      <c r="I97" s="19">
        <v>789000000</v>
      </c>
      <c r="J97" s="19">
        <v>89000000</v>
      </c>
      <c r="K97" s="19">
        <v>700000000</v>
      </c>
      <c r="L97" s="16">
        <f>+K97/I97</f>
        <v>0.88719898605830161</v>
      </c>
      <c r="M97" s="19">
        <v>700000000</v>
      </c>
      <c r="N97" s="16">
        <f>+M97/I97</f>
        <v>0.88719898605830161</v>
      </c>
      <c r="O97" s="19">
        <v>466000000</v>
      </c>
      <c r="P97" s="19">
        <f t="shared" si="8"/>
        <v>0</v>
      </c>
      <c r="Q97" s="19">
        <f t="shared" si="9"/>
        <v>234000000</v>
      </c>
    </row>
    <row r="98" spans="1:17" ht="62.4" x14ac:dyDescent="0.3">
      <c r="A98" s="13" t="s">
        <v>117</v>
      </c>
      <c r="B98" s="13" t="s">
        <v>119</v>
      </c>
      <c r="C98" s="13" t="s">
        <v>120</v>
      </c>
      <c r="D98" s="13" t="s">
        <v>61</v>
      </c>
      <c r="E98" s="13"/>
      <c r="F98" s="13"/>
      <c r="G98" s="14" t="s">
        <v>157</v>
      </c>
      <c r="H98" s="15">
        <v>13100000000</v>
      </c>
      <c r="I98" s="15">
        <v>10000000000</v>
      </c>
      <c r="J98" s="15">
        <v>1226430610</v>
      </c>
      <c r="K98" s="15">
        <v>8773569390</v>
      </c>
      <c r="L98" s="16">
        <f>+K98/I98</f>
        <v>0.877356939</v>
      </c>
      <c r="M98" s="15">
        <v>8773569390</v>
      </c>
      <c r="N98" s="16">
        <f>+M98/I98</f>
        <v>0.877356939</v>
      </c>
      <c r="O98" s="15">
        <v>8773569390</v>
      </c>
      <c r="P98" s="15">
        <f t="shared" si="8"/>
        <v>0</v>
      </c>
      <c r="Q98" s="15">
        <f t="shared" si="9"/>
        <v>0</v>
      </c>
    </row>
    <row r="99" spans="1:17" ht="93.6" x14ac:dyDescent="0.3">
      <c r="A99" s="17" t="s">
        <v>117</v>
      </c>
      <c r="B99" s="17" t="s">
        <v>119</v>
      </c>
      <c r="C99" s="17" t="s">
        <v>120</v>
      </c>
      <c r="D99" s="17" t="s">
        <v>61</v>
      </c>
      <c r="E99" s="17" t="s">
        <v>27</v>
      </c>
      <c r="F99" s="17" t="s">
        <v>129</v>
      </c>
      <c r="G99" s="18" t="s">
        <v>158</v>
      </c>
      <c r="H99" s="19">
        <v>13100000000</v>
      </c>
      <c r="I99" s="19">
        <v>10000000000</v>
      </c>
      <c r="J99" s="19">
        <v>1226430610</v>
      </c>
      <c r="K99" s="19">
        <v>8773569390</v>
      </c>
      <c r="L99" s="16">
        <f>+K99/I99</f>
        <v>0.877356939</v>
      </c>
      <c r="M99" s="19">
        <v>8773569390</v>
      </c>
      <c r="N99" s="16">
        <f>+M99/I99</f>
        <v>0.877356939</v>
      </c>
      <c r="O99" s="19">
        <v>8773569390</v>
      </c>
      <c r="P99" s="19">
        <f t="shared" si="8"/>
        <v>0</v>
      </c>
      <c r="Q99" s="19">
        <f t="shared" si="9"/>
        <v>0</v>
      </c>
    </row>
    <row r="100" spans="1:17" ht="62.4" x14ac:dyDescent="0.3">
      <c r="A100" s="13" t="s">
        <v>117</v>
      </c>
      <c r="B100" s="13" t="s">
        <v>119</v>
      </c>
      <c r="C100" s="13" t="s">
        <v>120</v>
      </c>
      <c r="D100" s="13" t="s">
        <v>77</v>
      </c>
      <c r="E100" s="13"/>
      <c r="F100" s="13"/>
      <c r="G100" s="14" t="s">
        <v>159</v>
      </c>
      <c r="H100" s="15">
        <v>16646000000</v>
      </c>
      <c r="I100" s="15">
        <v>6000000000</v>
      </c>
      <c r="J100" s="15">
        <v>0</v>
      </c>
      <c r="K100" s="15">
        <v>6000000000</v>
      </c>
      <c r="L100" s="16">
        <f>+K100/I100</f>
        <v>1</v>
      </c>
      <c r="M100" s="15">
        <v>6000000000</v>
      </c>
      <c r="N100" s="16">
        <f>+M100/I100</f>
        <v>1</v>
      </c>
      <c r="O100" s="15">
        <v>6000000000</v>
      </c>
      <c r="P100" s="15">
        <f t="shared" si="8"/>
        <v>0</v>
      </c>
      <c r="Q100" s="15">
        <f t="shared" si="9"/>
        <v>0</v>
      </c>
    </row>
    <row r="101" spans="1:17" ht="46.8" x14ac:dyDescent="0.3">
      <c r="A101" s="17" t="s">
        <v>117</v>
      </c>
      <c r="B101" s="17" t="s">
        <v>119</v>
      </c>
      <c r="C101" s="17" t="s">
        <v>120</v>
      </c>
      <c r="D101" s="17" t="s">
        <v>77</v>
      </c>
      <c r="E101" s="17" t="s">
        <v>27</v>
      </c>
      <c r="F101" s="17" t="s">
        <v>129</v>
      </c>
      <c r="G101" s="18" t="s">
        <v>160</v>
      </c>
      <c r="H101" s="19">
        <v>6000000000</v>
      </c>
      <c r="I101" s="19">
        <v>6000000000</v>
      </c>
      <c r="J101" s="19">
        <v>0</v>
      </c>
      <c r="K101" s="19">
        <v>6000000000</v>
      </c>
      <c r="L101" s="16">
        <f>+K101/I101</f>
        <v>1</v>
      </c>
      <c r="M101" s="19">
        <v>6000000000</v>
      </c>
      <c r="N101" s="16">
        <f>+M101/I101</f>
        <v>1</v>
      </c>
      <c r="O101" s="19">
        <v>6000000000</v>
      </c>
      <c r="P101" s="19">
        <f t="shared" si="8"/>
        <v>0</v>
      </c>
      <c r="Q101" s="19">
        <f t="shared" si="9"/>
        <v>0</v>
      </c>
    </row>
    <row r="102" spans="1:17" ht="46.8" x14ac:dyDescent="0.3">
      <c r="A102" s="17" t="s">
        <v>117</v>
      </c>
      <c r="B102" s="17" t="s">
        <v>119</v>
      </c>
      <c r="C102" s="17" t="s">
        <v>120</v>
      </c>
      <c r="D102" s="17" t="s">
        <v>77</v>
      </c>
      <c r="E102" s="17" t="s">
        <v>27</v>
      </c>
      <c r="F102" s="17" t="s">
        <v>136</v>
      </c>
      <c r="G102" s="18" t="s">
        <v>161</v>
      </c>
      <c r="H102" s="19">
        <v>10646000000</v>
      </c>
      <c r="I102" s="19">
        <v>0</v>
      </c>
      <c r="J102" s="19">
        <v>0</v>
      </c>
      <c r="K102" s="19">
        <v>0</v>
      </c>
      <c r="L102" s="16">
        <v>0</v>
      </c>
      <c r="M102" s="19">
        <v>0</v>
      </c>
      <c r="N102" s="16">
        <v>0</v>
      </c>
      <c r="O102" s="19">
        <v>0</v>
      </c>
      <c r="P102" s="19">
        <f t="shared" si="8"/>
        <v>0</v>
      </c>
      <c r="Q102" s="19">
        <f t="shared" si="9"/>
        <v>0</v>
      </c>
    </row>
    <row r="103" spans="1:17" ht="78" x14ac:dyDescent="0.3">
      <c r="A103" s="13" t="s">
        <v>117</v>
      </c>
      <c r="B103" s="13" t="s">
        <v>119</v>
      </c>
      <c r="C103" s="13" t="s">
        <v>120</v>
      </c>
      <c r="D103" s="13" t="s">
        <v>63</v>
      </c>
      <c r="E103" s="13"/>
      <c r="F103" s="13"/>
      <c r="G103" s="14" t="s">
        <v>162</v>
      </c>
      <c r="H103" s="15">
        <v>92398000000</v>
      </c>
      <c r="I103" s="15">
        <v>74228260127</v>
      </c>
      <c r="J103" s="15">
        <v>1140783534.1099999</v>
      </c>
      <c r="K103" s="15">
        <v>73072579128.889999</v>
      </c>
      <c r="L103" s="16">
        <f>+K103/I103</f>
        <v>0.98443071417634331</v>
      </c>
      <c r="M103" s="15">
        <v>72064934597.889999</v>
      </c>
      <c r="N103" s="16">
        <f>+M103/I103</f>
        <v>0.970855769414389</v>
      </c>
      <c r="O103" s="15">
        <v>68106879598.889999</v>
      </c>
      <c r="P103" s="15">
        <f t="shared" si="8"/>
        <v>1007644531</v>
      </c>
      <c r="Q103" s="15">
        <f t="shared" si="9"/>
        <v>3958054999</v>
      </c>
    </row>
    <row r="104" spans="1:17" ht="78" x14ac:dyDescent="0.3">
      <c r="A104" s="17" t="s">
        <v>117</v>
      </c>
      <c r="B104" s="17" t="s">
        <v>119</v>
      </c>
      <c r="C104" s="17" t="s">
        <v>120</v>
      </c>
      <c r="D104" s="17" t="s">
        <v>63</v>
      </c>
      <c r="E104" s="17" t="s">
        <v>27</v>
      </c>
      <c r="F104" s="17" t="s">
        <v>129</v>
      </c>
      <c r="G104" s="18" t="s">
        <v>163</v>
      </c>
      <c r="H104" s="19">
        <v>6528567730</v>
      </c>
      <c r="I104" s="19">
        <v>7400726310.3900003</v>
      </c>
      <c r="J104" s="19">
        <v>0</v>
      </c>
      <c r="K104" s="19">
        <v>7400726310.3900003</v>
      </c>
      <c r="L104" s="16">
        <f>+K104/I104</f>
        <v>1</v>
      </c>
      <c r="M104" s="19">
        <v>7051862877.3900003</v>
      </c>
      <c r="N104" s="16">
        <f>+M104/I104</f>
        <v>0.95286091954106922</v>
      </c>
      <c r="O104" s="19">
        <v>6056276900.3900003</v>
      </c>
      <c r="P104" s="19">
        <f t="shared" si="8"/>
        <v>348863433</v>
      </c>
      <c r="Q104" s="19">
        <f t="shared" si="9"/>
        <v>995585977</v>
      </c>
    </row>
    <row r="105" spans="1:17" ht="156" x14ac:dyDescent="0.3">
      <c r="A105" s="17" t="s">
        <v>117</v>
      </c>
      <c r="B105" s="17" t="s">
        <v>119</v>
      </c>
      <c r="C105" s="17" t="s">
        <v>120</v>
      </c>
      <c r="D105" s="17" t="s">
        <v>63</v>
      </c>
      <c r="E105" s="17" t="s">
        <v>27</v>
      </c>
      <c r="F105" s="17" t="s">
        <v>145</v>
      </c>
      <c r="G105" s="18" t="s">
        <v>164</v>
      </c>
      <c r="H105" s="19">
        <v>6684000000</v>
      </c>
      <c r="I105" s="19">
        <v>6647010152.3299999</v>
      </c>
      <c r="J105" s="19">
        <v>19548709.329999998</v>
      </c>
      <c r="K105" s="19">
        <v>6627461443</v>
      </c>
      <c r="L105" s="16">
        <f>+K105/I105</f>
        <v>0.99705902219464082</v>
      </c>
      <c r="M105" s="19">
        <v>6627461443</v>
      </c>
      <c r="N105" s="16">
        <f>+M105/I105</f>
        <v>0.99705902219464082</v>
      </c>
      <c r="O105" s="19">
        <v>6627461443</v>
      </c>
      <c r="P105" s="19">
        <f t="shared" si="8"/>
        <v>0</v>
      </c>
      <c r="Q105" s="19">
        <f t="shared" si="9"/>
        <v>0</v>
      </c>
    </row>
    <row r="106" spans="1:17" ht="62.4" x14ac:dyDescent="0.3">
      <c r="A106" s="17" t="s">
        <v>117</v>
      </c>
      <c r="B106" s="17" t="s">
        <v>119</v>
      </c>
      <c r="C106" s="17" t="s">
        <v>120</v>
      </c>
      <c r="D106" s="17" t="s">
        <v>63</v>
      </c>
      <c r="E106" s="17" t="s">
        <v>27</v>
      </c>
      <c r="F106" s="17" t="s">
        <v>122</v>
      </c>
      <c r="G106" s="18" t="s">
        <v>165</v>
      </c>
      <c r="H106" s="19">
        <v>56730882434</v>
      </c>
      <c r="I106" s="19">
        <v>43606651664.5</v>
      </c>
      <c r="J106" s="19">
        <v>87320893</v>
      </c>
      <c r="K106" s="19">
        <v>43519330770.900002</v>
      </c>
      <c r="L106" s="16">
        <f>+K106/I106</f>
        <v>0.99799753270964653</v>
      </c>
      <c r="M106" s="19">
        <v>42860549672.900002</v>
      </c>
      <c r="N106" s="16">
        <f>+M106/I106</f>
        <v>0.98289017929327982</v>
      </c>
      <c r="O106" s="19">
        <v>40195484747.900002</v>
      </c>
      <c r="P106" s="19">
        <f t="shared" si="8"/>
        <v>658781098</v>
      </c>
      <c r="Q106" s="19">
        <f t="shared" si="9"/>
        <v>2665064925</v>
      </c>
    </row>
    <row r="107" spans="1:17" ht="109.2" x14ac:dyDescent="0.3">
      <c r="A107" s="17" t="s">
        <v>117</v>
      </c>
      <c r="B107" s="17" t="s">
        <v>119</v>
      </c>
      <c r="C107" s="17" t="s">
        <v>120</v>
      </c>
      <c r="D107" s="17" t="s">
        <v>63</v>
      </c>
      <c r="E107" s="17" t="s">
        <v>27</v>
      </c>
      <c r="F107" s="17" t="s">
        <v>124</v>
      </c>
      <c r="G107" s="18" t="s">
        <v>166</v>
      </c>
      <c r="H107" s="19">
        <v>6775354763</v>
      </c>
      <c r="I107" s="19">
        <v>6319529370.6700001</v>
      </c>
      <c r="J107" s="19">
        <v>299710739.67000002</v>
      </c>
      <c r="K107" s="19">
        <v>6004921168</v>
      </c>
      <c r="L107" s="16">
        <f>+K107/I107</f>
        <v>0.95021651388627926</v>
      </c>
      <c r="M107" s="19">
        <v>6004921168</v>
      </c>
      <c r="N107" s="16">
        <f>+M107/I107</f>
        <v>0.95021651388627926</v>
      </c>
      <c r="O107" s="19">
        <v>5986426079</v>
      </c>
      <c r="P107" s="19">
        <f t="shared" si="8"/>
        <v>0</v>
      </c>
      <c r="Q107" s="19">
        <f t="shared" si="9"/>
        <v>18495089</v>
      </c>
    </row>
    <row r="108" spans="1:17" ht="124.8" x14ac:dyDescent="0.3">
      <c r="A108" s="17" t="s">
        <v>117</v>
      </c>
      <c r="B108" s="17" t="s">
        <v>119</v>
      </c>
      <c r="C108" s="17" t="s">
        <v>120</v>
      </c>
      <c r="D108" s="17" t="s">
        <v>63</v>
      </c>
      <c r="E108" s="17" t="s">
        <v>27</v>
      </c>
      <c r="F108" s="17" t="s">
        <v>126</v>
      </c>
      <c r="G108" s="18" t="s">
        <v>167</v>
      </c>
      <c r="H108" s="19">
        <v>1779000000</v>
      </c>
      <c r="I108" s="19">
        <v>1779000000</v>
      </c>
      <c r="J108" s="19">
        <v>452943620</v>
      </c>
      <c r="K108" s="19">
        <v>1326056380</v>
      </c>
      <c r="L108" s="16">
        <f>+K108/I108</f>
        <v>0.74539425519955027</v>
      </c>
      <c r="M108" s="19">
        <v>1326056380</v>
      </c>
      <c r="N108" s="16">
        <f>+M108/I108</f>
        <v>0.74539425519955027</v>
      </c>
      <c r="O108" s="19">
        <v>1184690898</v>
      </c>
      <c r="P108" s="19">
        <f t="shared" si="8"/>
        <v>0</v>
      </c>
      <c r="Q108" s="19">
        <f t="shared" si="9"/>
        <v>141365482</v>
      </c>
    </row>
    <row r="109" spans="1:17" ht="171.6" x14ac:dyDescent="0.3">
      <c r="A109" s="17" t="s">
        <v>117</v>
      </c>
      <c r="B109" s="17" t="s">
        <v>119</v>
      </c>
      <c r="C109" s="17" t="s">
        <v>120</v>
      </c>
      <c r="D109" s="17" t="s">
        <v>63</v>
      </c>
      <c r="E109" s="17" t="s">
        <v>27</v>
      </c>
      <c r="F109" s="17" t="s">
        <v>134</v>
      </c>
      <c r="G109" s="18" t="s">
        <v>168</v>
      </c>
      <c r="H109" s="19">
        <v>2500000000</v>
      </c>
      <c r="I109" s="19">
        <v>0</v>
      </c>
      <c r="J109" s="19">
        <v>0</v>
      </c>
      <c r="K109" s="19">
        <v>0</v>
      </c>
      <c r="L109" s="16">
        <v>0</v>
      </c>
      <c r="M109" s="19">
        <v>0</v>
      </c>
      <c r="N109" s="16">
        <v>0</v>
      </c>
      <c r="O109" s="19">
        <v>0</v>
      </c>
      <c r="P109" s="19">
        <f t="shared" si="8"/>
        <v>0</v>
      </c>
      <c r="Q109" s="19">
        <f t="shared" si="9"/>
        <v>0</v>
      </c>
    </row>
    <row r="110" spans="1:17" ht="78" x14ac:dyDescent="0.3">
      <c r="A110" s="17" t="s">
        <v>117</v>
      </c>
      <c r="B110" s="17" t="s">
        <v>119</v>
      </c>
      <c r="C110" s="17" t="s">
        <v>120</v>
      </c>
      <c r="D110" s="17" t="s">
        <v>63</v>
      </c>
      <c r="E110" s="17" t="s">
        <v>27</v>
      </c>
      <c r="F110" s="17" t="s">
        <v>136</v>
      </c>
      <c r="G110" s="18" t="s">
        <v>169</v>
      </c>
      <c r="H110" s="19">
        <v>2434645237</v>
      </c>
      <c r="I110" s="19">
        <v>2427712160</v>
      </c>
      <c r="J110" s="19">
        <v>0</v>
      </c>
      <c r="K110" s="19">
        <v>2427712160</v>
      </c>
      <c r="L110" s="16">
        <f>+K110/I110</f>
        <v>1</v>
      </c>
      <c r="M110" s="19">
        <v>2427712160</v>
      </c>
      <c r="N110" s="16">
        <f>+M110/I110</f>
        <v>1</v>
      </c>
      <c r="O110" s="19">
        <v>2427712160</v>
      </c>
      <c r="P110" s="19">
        <f t="shared" si="8"/>
        <v>0</v>
      </c>
      <c r="Q110" s="19">
        <f t="shared" si="9"/>
        <v>0</v>
      </c>
    </row>
    <row r="111" spans="1:17" ht="93.6" x14ac:dyDescent="0.3">
      <c r="A111" s="17" t="s">
        <v>117</v>
      </c>
      <c r="B111" s="17" t="s">
        <v>119</v>
      </c>
      <c r="C111" s="17" t="s">
        <v>120</v>
      </c>
      <c r="D111" s="17" t="s">
        <v>63</v>
      </c>
      <c r="E111" s="17" t="s">
        <v>27</v>
      </c>
      <c r="F111" s="17" t="s">
        <v>152</v>
      </c>
      <c r="G111" s="18" t="s">
        <v>170</v>
      </c>
      <c r="H111" s="19">
        <v>530000000</v>
      </c>
      <c r="I111" s="19">
        <v>530000000</v>
      </c>
      <c r="J111" s="19">
        <v>159610674</v>
      </c>
      <c r="K111" s="19">
        <v>370389326</v>
      </c>
      <c r="L111" s="16">
        <f>+K111/I111</f>
        <v>0.69884778490566035</v>
      </c>
      <c r="M111" s="19">
        <v>370389326</v>
      </c>
      <c r="N111" s="16">
        <f>+M111/I111</f>
        <v>0.69884778490566035</v>
      </c>
      <c r="O111" s="19">
        <v>328679070</v>
      </c>
      <c r="P111" s="19">
        <f t="shared" si="8"/>
        <v>0</v>
      </c>
      <c r="Q111" s="19">
        <f t="shared" si="9"/>
        <v>41710256</v>
      </c>
    </row>
    <row r="112" spans="1:17" ht="93.6" x14ac:dyDescent="0.3">
      <c r="A112" s="17" t="s">
        <v>117</v>
      </c>
      <c r="B112" s="17" t="s">
        <v>119</v>
      </c>
      <c r="C112" s="17" t="s">
        <v>120</v>
      </c>
      <c r="D112" s="17" t="s">
        <v>63</v>
      </c>
      <c r="E112" s="17" t="s">
        <v>27</v>
      </c>
      <c r="F112" s="17" t="s">
        <v>171</v>
      </c>
      <c r="G112" s="18" t="s">
        <v>172</v>
      </c>
      <c r="H112" s="19">
        <v>8435549836</v>
      </c>
      <c r="I112" s="19">
        <v>5517630469</v>
      </c>
      <c r="J112" s="19">
        <v>121648898</v>
      </c>
      <c r="K112" s="19">
        <v>5395981570.6000004</v>
      </c>
      <c r="L112" s="16">
        <f>+K112/I112</f>
        <v>0.97795269199641655</v>
      </c>
      <c r="M112" s="19">
        <v>5395981570.6000004</v>
      </c>
      <c r="N112" s="16">
        <f>+M112/I112</f>
        <v>0.97795269199641655</v>
      </c>
      <c r="O112" s="19">
        <v>5300148300.6000004</v>
      </c>
      <c r="P112" s="19">
        <f t="shared" si="8"/>
        <v>0</v>
      </c>
      <c r="Q112" s="19">
        <f t="shared" si="9"/>
        <v>95833270</v>
      </c>
    </row>
    <row r="113" spans="1:17" ht="93.6" x14ac:dyDescent="0.3">
      <c r="A113" s="13" t="s">
        <v>117</v>
      </c>
      <c r="B113" s="13" t="s">
        <v>119</v>
      </c>
      <c r="C113" s="13" t="s">
        <v>120</v>
      </c>
      <c r="D113" s="13" t="s">
        <v>80</v>
      </c>
      <c r="E113" s="13"/>
      <c r="F113" s="13"/>
      <c r="G113" s="14" t="s">
        <v>173</v>
      </c>
      <c r="H113" s="15">
        <v>10900000000</v>
      </c>
      <c r="I113" s="15">
        <v>9957335846</v>
      </c>
      <c r="J113" s="15">
        <v>938039567</v>
      </c>
      <c r="K113" s="15">
        <v>9019296279</v>
      </c>
      <c r="L113" s="16">
        <f>+K113/I113</f>
        <v>0.90579412189086461</v>
      </c>
      <c r="M113" s="15">
        <v>9019296279</v>
      </c>
      <c r="N113" s="16">
        <f>+M113/I113</f>
        <v>0.90579412189086461</v>
      </c>
      <c r="O113" s="15">
        <v>7689227215</v>
      </c>
      <c r="P113" s="15">
        <f t="shared" si="8"/>
        <v>0</v>
      </c>
      <c r="Q113" s="15">
        <f t="shared" si="9"/>
        <v>1330069064</v>
      </c>
    </row>
    <row r="114" spans="1:17" ht="93.6" x14ac:dyDescent="0.3">
      <c r="A114" s="17" t="s">
        <v>117</v>
      </c>
      <c r="B114" s="17" t="s">
        <v>119</v>
      </c>
      <c r="C114" s="17" t="s">
        <v>120</v>
      </c>
      <c r="D114" s="17" t="s">
        <v>80</v>
      </c>
      <c r="E114" s="17" t="s">
        <v>27</v>
      </c>
      <c r="F114" s="17" t="s">
        <v>25</v>
      </c>
      <c r="G114" s="18" t="s">
        <v>174</v>
      </c>
      <c r="H114" s="19">
        <v>2000000000</v>
      </c>
      <c r="I114" s="19">
        <v>2000000000</v>
      </c>
      <c r="J114" s="19">
        <v>127804613.5</v>
      </c>
      <c r="K114" s="19">
        <v>1872195386.5</v>
      </c>
      <c r="L114" s="16">
        <f>+K114/I114</f>
        <v>0.93609769325000003</v>
      </c>
      <c r="M114" s="19">
        <v>1872195386.5</v>
      </c>
      <c r="N114" s="16">
        <f>+M114/I114</f>
        <v>0.93609769325000003</v>
      </c>
      <c r="O114" s="19">
        <v>1872195386.5</v>
      </c>
      <c r="P114" s="19">
        <f t="shared" si="8"/>
        <v>0</v>
      </c>
      <c r="Q114" s="19">
        <f t="shared" si="9"/>
        <v>0</v>
      </c>
    </row>
    <row r="115" spans="1:17" ht="93.6" x14ac:dyDescent="0.3">
      <c r="A115" s="17" t="s">
        <v>117</v>
      </c>
      <c r="B115" s="17" t="s">
        <v>119</v>
      </c>
      <c r="C115" s="17" t="s">
        <v>120</v>
      </c>
      <c r="D115" s="17" t="s">
        <v>80</v>
      </c>
      <c r="E115" s="17" t="s">
        <v>27</v>
      </c>
      <c r="F115" s="17" t="s">
        <v>28</v>
      </c>
      <c r="G115" s="18" t="s">
        <v>175</v>
      </c>
      <c r="H115" s="19">
        <v>3190000000</v>
      </c>
      <c r="I115" s="19">
        <v>2897335846</v>
      </c>
      <c r="J115" s="19">
        <v>302763392</v>
      </c>
      <c r="K115" s="19">
        <v>2594572454</v>
      </c>
      <c r="L115" s="16">
        <f>+K115/I115</f>
        <v>0.895502831534705</v>
      </c>
      <c r="M115" s="19">
        <v>2594572454</v>
      </c>
      <c r="N115" s="16">
        <f>+M115/I115</f>
        <v>0.895502831534705</v>
      </c>
      <c r="O115" s="19">
        <v>2233855936</v>
      </c>
      <c r="P115" s="19">
        <f t="shared" si="8"/>
        <v>0</v>
      </c>
      <c r="Q115" s="19">
        <f t="shared" si="9"/>
        <v>360716518</v>
      </c>
    </row>
    <row r="116" spans="1:17" ht="93.6" x14ac:dyDescent="0.3">
      <c r="A116" s="17" t="s">
        <v>117</v>
      </c>
      <c r="B116" s="17" t="s">
        <v>119</v>
      </c>
      <c r="C116" s="17" t="s">
        <v>120</v>
      </c>
      <c r="D116" s="17" t="s">
        <v>80</v>
      </c>
      <c r="E116" s="17" t="s">
        <v>27</v>
      </c>
      <c r="F116" s="17" t="s">
        <v>33</v>
      </c>
      <c r="G116" s="18" t="s">
        <v>176</v>
      </c>
      <c r="H116" s="19">
        <v>1760000000</v>
      </c>
      <c r="I116" s="19">
        <v>1510000000</v>
      </c>
      <c r="J116" s="19">
        <v>166029653.5</v>
      </c>
      <c r="K116" s="19">
        <v>1343970346.5</v>
      </c>
      <c r="L116" s="16">
        <f>+K116/I116</f>
        <v>0.89004658708609274</v>
      </c>
      <c r="M116" s="19">
        <v>1343970346.5</v>
      </c>
      <c r="N116" s="16">
        <f>+M116/I116</f>
        <v>0.89004658708609274</v>
      </c>
      <c r="O116" s="19">
        <v>1332193198.5</v>
      </c>
      <c r="P116" s="19">
        <f t="shared" si="8"/>
        <v>0</v>
      </c>
      <c r="Q116" s="19">
        <f t="shared" si="9"/>
        <v>11777148</v>
      </c>
    </row>
    <row r="117" spans="1:17" ht="109.2" x14ac:dyDescent="0.3">
      <c r="A117" s="17" t="s">
        <v>117</v>
      </c>
      <c r="B117" s="17" t="s">
        <v>119</v>
      </c>
      <c r="C117" s="17" t="s">
        <v>120</v>
      </c>
      <c r="D117" s="17" t="s">
        <v>80</v>
      </c>
      <c r="E117" s="17" t="s">
        <v>27</v>
      </c>
      <c r="F117" s="17" t="s">
        <v>40</v>
      </c>
      <c r="G117" s="18" t="s">
        <v>177</v>
      </c>
      <c r="H117" s="19">
        <v>1950000000</v>
      </c>
      <c r="I117" s="19">
        <v>1550000000</v>
      </c>
      <c r="J117" s="19">
        <v>325602669</v>
      </c>
      <c r="K117" s="19">
        <v>1224397331</v>
      </c>
      <c r="L117" s="16">
        <f>+K117/I117</f>
        <v>0.78993376193548392</v>
      </c>
      <c r="M117" s="19">
        <v>1224397331</v>
      </c>
      <c r="N117" s="16">
        <f>+M117/I117</f>
        <v>0.78993376193548392</v>
      </c>
      <c r="O117" s="19">
        <v>883286090</v>
      </c>
      <c r="P117" s="19">
        <f t="shared" si="8"/>
        <v>0</v>
      </c>
      <c r="Q117" s="19">
        <f t="shared" si="9"/>
        <v>341111241</v>
      </c>
    </row>
    <row r="118" spans="1:17" ht="140.4" x14ac:dyDescent="0.3">
      <c r="A118" s="17" t="s">
        <v>117</v>
      </c>
      <c r="B118" s="17" t="s">
        <v>119</v>
      </c>
      <c r="C118" s="17" t="s">
        <v>120</v>
      </c>
      <c r="D118" s="17" t="s">
        <v>80</v>
      </c>
      <c r="E118" s="17" t="s">
        <v>27</v>
      </c>
      <c r="F118" s="17" t="s">
        <v>38</v>
      </c>
      <c r="G118" s="18" t="s">
        <v>178</v>
      </c>
      <c r="H118" s="19">
        <v>2000000000</v>
      </c>
      <c r="I118" s="19">
        <v>2000000000</v>
      </c>
      <c r="J118" s="19">
        <v>15839239</v>
      </c>
      <c r="K118" s="19">
        <v>1984160761</v>
      </c>
      <c r="L118" s="16">
        <f>+K118/I118</f>
        <v>0.99208038050000003</v>
      </c>
      <c r="M118" s="19">
        <v>1984160761</v>
      </c>
      <c r="N118" s="16">
        <f>+M118/I118</f>
        <v>0.99208038050000003</v>
      </c>
      <c r="O118" s="19">
        <v>1367696604</v>
      </c>
      <c r="P118" s="19">
        <f t="shared" si="8"/>
        <v>0</v>
      </c>
      <c r="Q118" s="19">
        <f t="shared" si="9"/>
        <v>616464157</v>
      </c>
    </row>
    <row r="119" spans="1:17" ht="93.6" x14ac:dyDescent="0.3">
      <c r="A119" s="13" t="s">
        <v>117</v>
      </c>
      <c r="B119" s="13" t="s">
        <v>179</v>
      </c>
      <c r="C119" s="13" t="s">
        <v>120</v>
      </c>
      <c r="D119" s="13" t="s">
        <v>25</v>
      </c>
      <c r="E119" s="13"/>
      <c r="F119" s="13"/>
      <c r="G119" s="14" t="s">
        <v>180</v>
      </c>
      <c r="H119" s="15">
        <v>25460000000</v>
      </c>
      <c r="I119" s="15">
        <v>22584292442</v>
      </c>
      <c r="J119" s="15">
        <v>1118896302.3099999</v>
      </c>
      <c r="K119" s="15">
        <v>21465396139</v>
      </c>
      <c r="L119" s="16">
        <f>+K119/I119</f>
        <v>0.95045688033514886</v>
      </c>
      <c r="M119" s="15">
        <v>21465396139</v>
      </c>
      <c r="N119" s="16">
        <f>+M119/I119</f>
        <v>0.95045688033514886</v>
      </c>
      <c r="O119" s="15">
        <v>12731424063</v>
      </c>
      <c r="P119" s="15">
        <f t="shared" si="8"/>
        <v>0</v>
      </c>
      <c r="Q119" s="15">
        <f t="shared" si="9"/>
        <v>8733972076</v>
      </c>
    </row>
    <row r="120" spans="1:17" ht="93.6" x14ac:dyDescent="0.3">
      <c r="A120" s="17" t="s">
        <v>117</v>
      </c>
      <c r="B120" s="17" t="s">
        <v>179</v>
      </c>
      <c r="C120" s="17" t="s">
        <v>120</v>
      </c>
      <c r="D120" s="17" t="s">
        <v>25</v>
      </c>
      <c r="E120" s="17" t="s">
        <v>27</v>
      </c>
      <c r="F120" s="17" t="s">
        <v>145</v>
      </c>
      <c r="G120" s="18" t="s">
        <v>181</v>
      </c>
      <c r="H120" s="19">
        <v>1748100000</v>
      </c>
      <c r="I120" s="19">
        <v>1748100000</v>
      </c>
      <c r="J120" s="19">
        <v>31834517</v>
      </c>
      <c r="K120" s="19">
        <v>1716265483</v>
      </c>
      <c r="L120" s="16">
        <f>+K120/I120</f>
        <v>0.9817890755677593</v>
      </c>
      <c r="M120" s="19">
        <v>1716265483</v>
      </c>
      <c r="N120" s="16">
        <f>+M120/I120</f>
        <v>0.9817890755677593</v>
      </c>
      <c r="O120" s="19">
        <v>880196301</v>
      </c>
      <c r="P120" s="19">
        <f t="shared" si="8"/>
        <v>0</v>
      </c>
      <c r="Q120" s="19">
        <f t="shared" si="9"/>
        <v>836069182</v>
      </c>
    </row>
    <row r="121" spans="1:17" ht="109.2" x14ac:dyDescent="0.3">
      <c r="A121" s="17" t="s">
        <v>117</v>
      </c>
      <c r="B121" s="17" t="s">
        <v>179</v>
      </c>
      <c r="C121" s="17" t="s">
        <v>120</v>
      </c>
      <c r="D121" s="17" t="s">
        <v>25</v>
      </c>
      <c r="E121" s="17" t="s">
        <v>27</v>
      </c>
      <c r="F121" s="17" t="s">
        <v>122</v>
      </c>
      <c r="G121" s="18" t="s">
        <v>182</v>
      </c>
      <c r="H121" s="19">
        <v>13410500000</v>
      </c>
      <c r="I121" s="19">
        <v>11388318506</v>
      </c>
      <c r="J121" s="19">
        <v>746398019.30999994</v>
      </c>
      <c r="K121" s="19">
        <v>10641920486</v>
      </c>
      <c r="L121" s="16">
        <f>+K121/I121</f>
        <v>0.93445933044401985</v>
      </c>
      <c r="M121" s="19">
        <v>10641920486</v>
      </c>
      <c r="N121" s="16">
        <f>+M121/I121</f>
        <v>0.93445933044401985</v>
      </c>
      <c r="O121" s="19">
        <v>6711874828</v>
      </c>
      <c r="P121" s="19">
        <f t="shared" si="8"/>
        <v>0</v>
      </c>
      <c r="Q121" s="19">
        <f t="shared" si="9"/>
        <v>3930045658</v>
      </c>
    </row>
    <row r="122" spans="1:17" ht="140.4" x14ac:dyDescent="0.3">
      <c r="A122" s="17" t="s">
        <v>117</v>
      </c>
      <c r="B122" s="17" t="s">
        <v>179</v>
      </c>
      <c r="C122" s="17" t="s">
        <v>120</v>
      </c>
      <c r="D122" s="17" t="s">
        <v>25</v>
      </c>
      <c r="E122" s="17" t="s">
        <v>27</v>
      </c>
      <c r="F122" s="17" t="s">
        <v>124</v>
      </c>
      <c r="G122" s="18" t="s">
        <v>183</v>
      </c>
      <c r="H122" s="19">
        <v>8304000000</v>
      </c>
      <c r="I122" s="19">
        <v>7450873936</v>
      </c>
      <c r="J122" s="19">
        <v>338155069</v>
      </c>
      <c r="K122" s="19">
        <v>7112718867</v>
      </c>
      <c r="L122" s="16">
        <f>+K122/I122</f>
        <v>0.95461538177875305</v>
      </c>
      <c r="M122" s="19">
        <v>7112718867</v>
      </c>
      <c r="N122" s="16">
        <f>+M122/I122</f>
        <v>0.95461538177875305</v>
      </c>
      <c r="O122" s="19">
        <v>3144861631</v>
      </c>
      <c r="P122" s="19">
        <f t="shared" si="8"/>
        <v>0</v>
      </c>
      <c r="Q122" s="19">
        <f t="shared" si="9"/>
        <v>3967857236</v>
      </c>
    </row>
    <row r="123" spans="1:17" ht="171.6" x14ac:dyDescent="0.3">
      <c r="A123" s="17" t="s">
        <v>117</v>
      </c>
      <c r="B123" s="17" t="s">
        <v>179</v>
      </c>
      <c r="C123" s="17" t="s">
        <v>120</v>
      </c>
      <c r="D123" s="17" t="s">
        <v>25</v>
      </c>
      <c r="E123" s="17" t="s">
        <v>27</v>
      </c>
      <c r="F123" s="17" t="s">
        <v>134</v>
      </c>
      <c r="G123" s="18" t="s">
        <v>184</v>
      </c>
      <c r="H123" s="19">
        <v>597400000</v>
      </c>
      <c r="I123" s="19">
        <v>597000000</v>
      </c>
      <c r="J123" s="19">
        <v>2508697</v>
      </c>
      <c r="K123" s="19">
        <v>594491303</v>
      </c>
      <c r="L123" s="16">
        <f>+K123/I123</f>
        <v>0.99579782747068679</v>
      </c>
      <c r="M123" s="19">
        <v>594491303</v>
      </c>
      <c r="N123" s="16">
        <f>+M123/I123</f>
        <v>0.99579782747068679</v>
      </c>
      <c r="O123" s="19">
        <v>594491303</v>
      </c>
      <c r="P123" s="19">
        <f t="shared" si="8"/>
        <v>0</v>
      </c>
      <c r="Q123" s="19">
        <f t="shared" si="9"/>
        <v>0</v>
      </c>
    </row>
    <row r="124" spans="1:17" ht="187.2" x14ac:dyDescent="0.3">
      <c r="A124" s="17" t="s">
        <v>117</v>
      </c>
      <c r="B124" s="17" t="s">
        <v>179</v>
      </c>
      <c r="C124" s="17" t="s">
        <v>120</v>
      </c>
      <c r="D124" s="17" t="s">
        <v>25</v>
      </c>
      <c r="E124" s="17" t="s">
        <v>27</v>
      </c>
      <c r="F124" s="17" t="s">
        <v>136</v>
      </c>
      <c r="G124" s="18" t="s">
        <v>185</v>
      </c>
      <c r="H124" s="19">
        <v>200000000</v>
      </c>
      <c r="I124" s="19">
        <v>200000000</v>
      </c>
      <c r="J124" s="19">
        <v>0</v>
      </c>
      <c r="K124" s="19">
        <v>200000000</v>
      </c>
      <c r="L124" s="16">
        <f>+K124/I124</f>
        <v>1</v>
      </c>
      <c r="M124" s="19">
        <v>200000000</v>
      </c>
      <c r="N124" s="16">
        <f>+M124/I124</f>
        <v>1</v>
      </c>
      <c r="O124" s="19">
        <v>200000000</v>
      </c>
      <c r="P124" s="19">
        <f t="shared" si="8"/>
        <v>0</v>
      </c>
      <c r="Q124" s="19">
        <f t="shared" si="9"/>
        <v>0</v>
      </c>
    </row>
    <row r="125" spans="1:17" ht="187.2" x14ac:dyDescent="0.3">
      <c r="A125" s="17" t="s">
        <v>117</v>
      </c>
      <c r="B125" s="17" t="s">
        <v>179</v>
      </c>
      <c r="C125" s="17" t="s">
        <v>120</v>
      </c>
      <c r="D125" s="17" t="s">
        <v>25</v>
      </c>
      <c r="E125" s="17" t="s">
        <v>27</v>
      </c>
      <c r="F125" s="17" t="s">
        <v>152</v>
      </c>
      <c r="G125" s="18" t="s">
        <v>186</v>
      </c>
      <c r="H125" s="19">
        <v>1000000000</v>
      </c>
      <c r="I125" s="19">
        <v>1000000000</v>
      </c>
      <c r="J125" s="19">
        <v>0</v>
      </c>
      <c r="K125" s="19">
        <v>1000000000</v>
      </c>
      <c r="L125" s="16">
        <f>+K125/I125</f>
        <v>1</v>
      </c>
      <c r="M125" s="19">
        <v>1000000000</v>
      </c>
      <c r="N125" s="16">
        <f>+M125/I125</f>
        <v>1</v>
      </c>
      <c r="O125" s="19">
        <v>1000000000</v>
      </c>
      <c r="P125" s="19">
        <f t="shared" si="8"/>
        <v>0</v>
      </c>
      <c r="Q125" s="19">
        <f t="shared" si="9"/>
        <v>0</v>
      </c>
    </row>
    <row r="126" spans="1:17" ht="187.2" x14ac:dyDescent="0.3">
      <c r="A126" s="17" t="s">
        <v>117</v>
      </c>
      <c r="B126" s="17" t="s">
        <v>179</v>
      </c>
      <c r="C126" s="17" t="s">
        <v>120</v>
      </c>
      <c r="D126" s="17" t="s">
        <v>25</v>
      </c>
      <c r="E126" s="17" t="s">
        <v>27</v>
      </c>
      <c r="F126" s="17" t="s">
        <v>171</v>
      </c>
      <c r="G126" s="18" t="s">
        <v>187</v>
      </c>
      <c r="H126" s="19">
        <v>200000000</v>
      </c>
      <c r="I126" s="19">
        <v>200000000</v>
      </c>
      <c r="J126" s="19">
        <v>0</v>
      </c>
      <c r="K126" s="19">
        <v>200000000</v>
      </c>
      <c r="L126" s="16">
        <f>+K126/I126</f>
        <v>1</v>
      </c>
      <c r="M126" s="19">
        <v>200000000</v>
      </c>
      <c r="N126" s="16">
        <f>+M126/I126</f>
        <v>1</v>
      </c>
      <c r="O126" s="19">
        <v>200000000</v>
      </c>
      <c r="P126" s="19">
        <f t="shared" si="8"/>
        <v>0</v>
      </c>
      <c r="Q126" s="19">
        <f t="shared" si="9"/>
        <v>0</v>
      </c>
    </row>
    <row r="127" spans="1:17" ht="62.4" x14ac:dyDescent="0.3">
      <c r="A127" s="13" t="s">
        <v>117</v>
      </c>
      <c r="B127" s="13" t="s">
        <v>179</v>
      </c>
      <c r="C127" s="13" t="s">
        <v>120</v>
      </c>
      <c r="D127" s="13" t="s">
        <v>28</v>
      </c>
      <c r="E127" s="13"/>
      <c r="F127" s="13"/>
      <c r="G127" s="14" t="s">
        <v>188</v>
      </c>
      <c r="H127" s="15">
        <v>28985000000</v>
      </c>
      <c r="I127" s="15">
        <v>27791681389</v>
      </c>
      <c r="J127" s="15">
        <v>482907134</v>
      </c>
      <c r="K127" s="15">
        <v>27308774255</v>
      </c>
      <c r="L127" s="16">
        <f>+K127/I127</f>
        <v>0.9826240403651455</v>
      </c>
      <c r="M127" s="15">
        <v>27308774255</v>
      </c>
      <c r="N127" s="16">
        <f>+M127/I127</f>
        <v>0.9826240403651455</v>
      </c>
      <c r="O127" s="15">
        <v>26971125004</v>
      </c>
      <c r="P127" s="15">
        <f t="shared" si="8"/>
        <v>0</v>
      </c>
      <c r="Q127" s="15">
        <f t="shared" si="9"/>
        <v>337649251</v>
      </c>
    </row>
    <row r="128" spans="1:17" ht="156" x14ac:dyDescent="0.3">
      <c r="A128" s="17" t="s">
        <v>117</v>
      </c>
      <c r="B128" s="17" t="s">
        <v>179</v>
      </c>
      <c r="C128" s="17" t="s">
        <v>120</v>
      </c>
      <c r="D128" s="17" t="s">
        <v>28</v>
      </c>
      <c r="E128" s="17" t="s">
        <v>27</v>
      </c>
      <c r="F128" s="17" t="s">
        <v>129</v>
      </c>
      <c r="G128" s="18" t="s">
        <v>189</v>
      </c>
      <c r="H128" s="19">
        <v>2283000000</v>
      </c>
      <c r="I128" s="19">
        <v>1946201389</v>
      </c>
      <c r="J128" s="19">
        <v>136192285</v>
      </c>
      <c r="K128" s="19">
        <v>1810009104</v>
      </c>
      <c r="L128" s="16">
        <f>+K128/I128</f>
        <v>0.93002148402022333</v>
      </c>
      <c r="M128" s="19">
        <v>1810009104</v>
      </c>
      <c r="N128" s="16">
        <f>+M128/I128</f>
        <v>0.93002148402022333</v>
      </c>
      <c r="O128" s="19">
        <v>1810009104</v>
      </c>
      <c r="P128" s="19">
        <f t="shared" si="8"/>
        <v>0</v>
      </c>
      <c r="Q128" s="19">
        <f t="shared" si="9"/>
        <v>0</v>
      </c>
    </row>
    <row r="129" spans="1:17" ht="93.6" x14ac:dyDescent="0.3">
      <c r="A129" s="17" t="s">
        <v>117</v>
      </c>
      <c r="B129" s="17" t="s">
        <v>179</v>
      </c>
      <c r="C129" s="17" t="s">
        <v>120</v>
      </c>
      <c r="D129" s="17" t="s">
        <v>28</v>
      </c>
      <c r="E129" s="17" t="s">
        <v>27</v>
      </c>
      <c r="F129" s="17" t="s">
        <v>145</v>
      </c>
      <c r="G129" s="18" t="s">
        <v>190</v>
      </c>
      <c r="H129" s="19">
        <v>500000000</v>
      </c>
      <c r="I129" s="19">
        <v>500000000</v>
      </c>
      <c r="J129" s="19">
        <v>0</v>
      </c>
      <c r="K129" s="19">
        <v>500000000</v>
      </c>
      <c r="L129" s="16">
        <f>+K129/I129</f>
        <v>1</v>
      </c>
      <c r="M129" s="19">
        <v>500000000</v>
      </c>
      <c r="N129" s="16">
        <f>+M129/I129</f>
        <v>1</v>
      </c>
      <c r="O129" s="19">
        <v>500000000</v>
      </c>
      <c r="P129" s="19">
        <f t="shared" si="8"/>
        <v>0</v>
      </c>
      <c r="Q129" s="19">
        <f t="shared" si="9"/>
        <v>0</v>
      </c>
    </row>
    <row r="130" spans="1:17" ht="78" x14ac:dyDescent="0.3">
      <c r="A130" s="17" t="s">
        <v>117</v>
      </c>
      <c r="B130" s="17" t="s">
        <v>179</v>
      </c>
      <c r="C130" s="17" t="s">
        <v>120</v>
      </c>
      <c r="D130" s="17" t="s">
        <v>28</v>
      </c>
      <c r="E130" s="17" t="s">
        <v>27</v>
      </c>
      <c r="F130" s="17" t="s">
        <v>122</v>
      </c>
      <c r="G130" s="18" t="s">
        <v>191</v>
      </c>
      <c r="H130" s="19">
        <v>4130000000</v>
      </c>
      <c r="I130" s="19">
        <v>1473480000</v>
      </c>
      <c r="J130" s="19">
        <v>346714849</v>
      </c>
      <c r="K130" s="19">
        <v>1126765151</v>
      </c>
      <c r="L130" s="16">
        <f>+K130/I130</f>
        <v>0.76469660327931155</v>
      </c>
      <c r="M130" s="19">
        <v>1126765151</v>
      </c>
      <c r="N130" s="16">
        <f>+M130/I130</f>
        <v>0.76469660327931155</v>
      </c>
      <c r="O130" s="19">
        <v>789115900</v>
      </c>
      <c r="P130" s="19">
        <f t="shared" si="8"/>
        <v>0</v>
      </c>
      <c r="Q130" s="19">
        <f t="shared" si="9"/>
        <v>337649251</v>
      </c>
    </row>
    <row r="131" spans="1:17" ht="78" x14ac:dyDescent="0.3">
      <c r="A131" s="17" t="s">
        <v>117</v>
      </c>
      <c r="B131" s="17" t="s">
        <v>179</v>
      </c>
      <c r="C131" s="17" t="s">
        <v>120</v>
      </c>
      <c r="D131" s="17" t="s">
        <v>28</v>
      </c>
      <c r="E131" s="17" t="s">
        <v>27</v>
      </c>
      <c r="F131" s="17" t="s">
        <v>124</v>
      </c>
      <c r="G131" s="18" t="s">
        <v>192</v>
      </c>
      <c r="H131" s="19">
        <v>1850000000</v>
      </c>
      <c r="I131" s="19">
        <v>1850000000</v>
      </c>
      <c r="J131" s="19">
        <v>0</v>
      </c>
      <c r="K131" s="19">
        <v>1850000000</v>
      </c>
      <c r="L131" s="16">
        <f>+K131/I131</f>
        <v>1</v>
      </c>
      <c r="M131" s="19">
        <v>1850000000</v>
      </c>
      <c r="N131" s="16">
        <f>+M131/I131</f>
        <v>1</v>
      </c>
      <c r="O131" s="19">
        <v>1850000000</v>
      </c>
      <c r="P131" s="19">
        <f t="shared" si="8"/>
        <v>0</v>
      </c>
      <c r="Q131" s="19">
        <f t="shared" si="9"/>
        <v>0</v>
      </c>
    </row>
    <row r="132" spans="1:17" ht="78" x14ac:dyDescent="0.3">
      <c r="A132" s="17" t="s">
        <v>117</v>
      </c>
      <c r="B132" s="17" t="s">
        <v>179</v>
      </c>
      <c r="C132" s="17" t="s">
        <v>120</v>
      </c>
      <c r="D132" s="17" t="s">
        <v>28</v>
      </c>
      <c r="E132" s="17" t="s">
        <v>27</v>
      </c>
      <c r="F132" s="17" t="s">
        <v>126</v>
      </c>
      <c r="G132" s="18" t="s">
        <v>193</v>
      </c>
      <c r="H132" s="19">
        <v>20222000000</v>
      </c>
      <c r="I132" s="19">
        <v>22022000000</v>
      </c>
      <c r="J132" s="19">
        <v>0</v>
      </c>
      <c r="K132" s="19">
        <v>22022000000</v>
      </c>
      <c r="L132" s="16">
        <f>+K132/I132</f>
        <v>1</v>
      </c>
      <c r="M132" s="19">
        <v>22022000000</v>
      </c>
      <c r="N132" s="16">
        <f>+M132/I132</f>
        <v>1</v>
      </c>
      <c r="O132" s="19">
        <v>22022000000</v>
      </c>
      <c r="P132" s="19">
        <f t="shared" si="8"/>
        <v>0</v>
      </c>
      <c r="Q132" s="19">
        <f t="shared" si="9"/>
        <v>0</v>
      </c>
    </row>
    <row r="133" spans="1:17" ht="78" x14ac:dyDescent="0.3">
      <c r="A133" s="13" t="s">
        <v>117</v>
      </c>
      <c r="B133" s="13" t="s">
        <v>179</v>
      </c>
      <c r="C133" s="13" t="s">
        <v>120</v>
      </c>
      <c r="D133" s="13" t="s">
        <v>33</v>
      </c>
      <c r="E133" s="13"/>
      <c r="F133" s="13"/>
      <c r="G133" s="14" t="s">
        <v>194</v>
      </c>
      <c r="H133" s="15">
        <v>13401000000</v>
      </c>
      <c r="I133" s="15">
        <v>13401000000</v>
      </c>
      <c r="J133" s="15">
        <v>143559704</v>
      </c>
      <c r="K133" s="15">
        <v>13257440296</v>
      </c>
      <c r="L133" s="16">
        <f>+K133/I133</f>
        <v>0.98928738870233568</v>
      </c>
      <c r="M133" s="15">
        <v>13257440296</v>
      </c>
      <c r="N133" s="16">
        <f>+M133/I133</f>
        <v>0.98928738870233568</v>
      </c>
      <c r="O133" s="15">
        <v>13169924559</v>
      </c>
      <c r="P133" s="15">
        <f t="shared" si="8"/>
        <v>0</v>
      </c>
      <c r="Q133" s="15">
        <f t="shared" si="9"/>
        <v>87515737</v>
      </c>
    </row>
    <row r="134" spans="1:17" ht="124.8" x14ac:dyDescent="0.3">
      <c r="A134" s="17" t="s">
        <v>117</v>
      </c>
      <c r="B134" s="17" t="s">
        <v>179</v>
      </c>
      <c r="C134" s="17" t="s">
        <v>120</v>
      </c>
      <c r="D134" s="17" t="s">
        <v>33</v>
      </c>
      <c r="E134" s="17" t="s">
        <v>27</v>
      </c>
      <c r="F134" s="17" t="s">
        <v>126</v>
      </c>
      <c r="G134" s="18" t="s">
        <v>195</v>
      </c>
      <c r="H134" s="19">
        <v>6001000000</v>
      </c>
      <c r="I134" s="19">
        <v>6001000000</v>
      </c>
      <c r="J134" s="19">
        <v>0</v>
      </c>
      <c r="K134" s="19">
        <v>6001000000</v>
      </c>
      <c r="L134" s="16">
        <f>+K134/I134</f>
        <v>1</v>
      </c>
      <c r="M134" s="19">
        <v>6001000000</v>
      </c>
      <c r="N134" s="16">
        <f>+M134/I134</f>
        <v>1</v>
      </c>
      <c r="O134" s="19">
        <v>6001000000</v>
      </c>
      <c r="P134" s="19">
        <f t="shared" si="8"/>
        <v>0</v>
      </c>
      <c r="Q134" s="19">
        <f t="shared" si="9"/>
        <v>0</v>
      </c>
    </row>
    <row r="135" spans="1:17" ht="109.2" x14ac:dyDescent="0.3">
      <c r="A135" s="17" t="s">
        <v>117</v>
      </c>
      <c r="B135" s="17" t="s">
        <v>179</v>
      </c>
      <c r="C135" s="17" t="s">
        <v>120</v>
      </c>
      <c r="D135" s="17" t="s">
        <v>33</v>
      </c>
      <c r="E135" s="17" t="s">
        <v>27</v>
      </c>
      <c r="F135" s="17" t="s">
        <v>134</v>
      </c>
      <c r="G135" s="18" t="s">
        <v>196</v>
      </c>
      <c r="H135" s="19">
        <v>7400000000</v>
      </c>
      <c r="I135" s="19">
        <v>7400000000</v>
      </c>
      <c r="J135" s="19">
        <v>143559704</v>
      </c>
      <c r="K135" s="19">
        <v>7256440296</v>
      </c>
      <c r="L135" s="16">
        <f>+K135/I135</f>
        <v>0.98060004000000001</v>
      </c>
      <c r="M135" s="19">
        <v>7256440296</v>
      </c>
      <c r="N135" s="16">
        <f>+M135/I135</f>
        <v>0.98060004000000001</v>
      </c>
      <c r="O135" s="19">
        <v>7168924559</v>
      </c>
      <c r="P135" s="19">
        <f t="shared" si="8"/>
        <v>0</v>
      </c>
      <c r="Q135" s="19">
        <f t="shared" si="9"/>
        <v>87515737</v>
      </c>
    </row>
    <row r="136" spans="1:17" ht="78" x14ac:dyDescent="0.3">
      <c r="A136" s="13" t="s">
        <v>117</v>
      </c>
      <c r="B136" s="13" t="s">
        <v>179</v>
      </c>
      <c r="C136" s="13" t="s">
        <v>120</v>
      </c>
      <c r="D136" s="13" t="s">
        <v>40</v>
      </c>
      <c r="E136" s="13"/>
      <c r="F136" s="13"/>
      <c r="G136" s="14" t="s">
        <v>197</v>
      </c>
      <c r="H136" s="15">
        <v>37396000000</v>
      </c>
      <c r="I136" s="15">
        <v>35771707558</v>
      </c>
      <c r="J136" s="15">
        <v>6527927485</v>
      </c>
      <c r="K136" s="15">
        <v>29240342591</v>
      </c>
      <c r="L136" s="16">
        <f>+K136/I136</f>
        <v>0.81741534265843785</v>
      </c>
      <c r="M136" s="15">
        <v>29240342591</v>
      </c>
      <c r="N136" s="16">
        <f>+M136/I136</f>
        <v>0.81741534265843785</v>
      </c>
      <c r="O136" s="15">
        <v>20835002164</v>
      </c>
      <c r="P136" s="15">
        <f t="shared" si="8"/>
        <v>0</v>
      </c>
      <c r="Q136" s="15">
        <f t="shared" si="9"/>
        <v>8405340427</v>
      </c>
    </row>
    <row r="137" spans="1:17" ht="78" x14ac:dyDescent="0.3">
      <c r="A137" s="17" t="s">
        <v>117</v>
      </c>
      <c r="B137" s="17" t="s">
        <v>179</v>
      </c>
      <c r="C137" s="17" t="s">
        <v>120</v>
      </c>
      <c r="D137" s="17" t="s">
        <v>40</v>
      </c>
      <c r="E137" s="17" t="s">
        <v>27</v>
      </c>
      <c r="F137" s="17" t="s">
        <v>129</v>
      </c>
      <c r="G137" s="18" t="s">
        <v>198</v>
      </c>
      <c r="H137" s="19">
        <v>823372704</v>
      </c>
      <c r="I137" s="19">
        <v>823372704</v>
      </c>
      <c r="J137" s="19">
        <v>30472106</v>
      </c>
      <c r="K137" s="19">
        <v>792900598</v>
      </c>
      <c r="L137" s="16">
        <f>+K137/I137</f>
        <v>0.96299111465322518</v>
      </c>
      <c r="M137" s="19">
        <v>792900598</v>
      </c>
      <c r="N137" s="16">
        <f>+M137/I137</f>
        <v>0.96299111465322518</v>
      </c>
      <c r="O137" s="19">
        <v>792900598</v>
      </c>
      <c r="P137" s="19">
        <f t="shared" ref="P137:P200" si="10">+K137-M137</f>
        <v>0</v>
      </c>
      <c r="Q137" s="19">
        <f t="shared" ref="Q137:Q200" si="11">+M137-O137</f>
        <v>0</v>
      </c>
    </row>
    <row r="138" spans="1:17" ht="109.2" x14ac:dyDescent="0.3">
      <c r="A138" s="17" t="s">
        <v>117</v>
      </c>
      <c r="B138" s="17" t="s">
        <v>179</v>
      </c>
      <c r="C138" s="17" t="s">
        <v>120</v>
      </c>
      <c r="D138" s="17" t="s">
        <v>40</v>
      </c>
      <c r="E138" s="17" t="s">
        <v>27</v>
      </c>
      <c r="F138" s="17" t="s">
        <v>145</v>
      </c>
      <c r="G138" s="18" t="s">
        <v>199</v>
      </c>
      <c r="H138" s="19">
        <v>2372313921</v>
      </c>
      <c r="I138" s="19">
        <v>2372313921</v>
      </c>
      <c r="J138" s="19">
        <v>918084039</v>
      </c>
      <c r="K138" s="19">
        <v>1454229882</v>
      </c>
      <c r="L138" s="16">
        <f>+K138/I138</f>
        <v>0.61300061055452537</v>
      </c>
      <c r="M138" s="19">
        <v>1454229882</v>
      </c>
      <c r="N138" s="16">
        <f>+M138/I138</f>
        <v>0.61300061055452537</v>
      </c>
      <c r="O138" s="19">
        <v>1406172127</v>
      </c>
      <c r="P138" s="19">
        <f t="shared" si="10"/>
        <v>0</v>
      </c>
      <c r="Q138" s="19">
        <f t="shared" si="11"/>
        <v>48057755</v>
      </c>
    </row>
    <row r="139" spans="1:17" ht="109.2" x14ac:dyDescent="0.3">
      <c r="A139" s="17" t="s">
        <v>117</v>
      </c>
      <c r="B139" s="17" t="s">
        <v>179</v>
      </c>
      <c r="C139" s="17" t="s">
        <v>120</v>
      </c>
      <c r="D139" s="17" t="s">
        <v>40</v>
      </c>
      <c r="E139" s="17" t="s">
        <v>27</v>
      </c>
      <c r="F139" s="17" t="s">
        <v>122</v>
      </c>
      <c r="G139" s="18" t="s">
        <v>200</v>
      </c>
      <c r="H139" s="19">
        <v>15461090295</v>
      </c>
      <c r="I139" s="19">
        <v>15461090295</v>
      </c>
      <c r="J139" s="19">
        <v>3854736443</v>
      </c>
      <c r="K139" s="19">
        <v>11606353852</v>
      </c>
      <c r="L139" s="16">
        <f>+K139/I139</f>
        <v>0.75068146104504718</v>
      </c>
      <c r="M139" s="19">
        <v>11606353852</v>
      </c>
      <c r="N139" s="16">
        <f>+M139/I139</f>
        <v>0.75068146104504718</v>
      </c>
      <c r="O139" s="19">
        <v>7522900193</v>
      </c>
      <c r="P139" s="19">
        <f t="shared" si="10"/>
        <v>0</v>
      </c>
      <c r="Q139" s="19">
        <f t="shared" si="11"/>
        <v>4083453659</v>
      </c>
    </row>
    <row r="140" spans="1:17" ht="140.4" x14ac:dyDescent="0.3">
      <c r="A140" s="17" t="s">
        <v>117</v>
      </c>
      <c r="B140" s="17" t="s">
        <v>179</v>
      </c>
      <c r="C140" s="17" t="s">
        <v>120</v>
      </c>
      <c r="D140" s="17" t="s">
        <v>40</v>
      </c>
      <c r="E140" s="17" t="s">
        <v>27</v>
      </c>
      <c r="F140" s="17" t="s">
        <v>124</v>
      </c>
      <c r="G140" s="18" t="s">
        <v>201</v>
      </c>
      <c r="H140" s="19">
        <v>1850830566</v>
      </c>
      <c r="I140" s="19">
        <v>1850830566</v>
      </c>
      <c r="J140" s="19">
        <v>11042163</v>
      </c>
      <c r="K140" s="19">
        <v>1839788403</v>
      </c>
      <c r="L140" s="16">
        <f>+K140/I140</f>
        <v>0.99403394173251403</v>
      </c>
      <c r="M140" s="19">
        <v>1839788403</v>
      </c>
      <c r="N140" s="16">
        <f>+M140/I140</f>
        <v>0.99403394173251403</v>
      </c>
      <c r="O140" s="19">
        <v>1825043068</v>
      </c>
      <c r="P140" s="19">
        <f t="shared" si="10"/>
        <v>0</v>
      </c>
      <c r="Q140" s="19">
        <f t="shared" si="11"/>
        <v>14745335</v>
      </c>
    </row>
    <row r="141" spans="1:17" ht="156" x14ac:dyDescent="0.3">
      <c r="A141" s="17" t="s">
        <v>117</v>
      </c>
      <c r="B141" s="17" t="s">
        <v>179</v>
      </c>
      <c r="C141" s="17" t="s">
        <v>120</v>
      </c>
      <c r="D141" s="17" t="s">
        <v>40</v>
      </c>
      <c r="E141" s="17" t="s">
        <v>27</v>
      </c>
      <c r="F141" s="17" t="s">
        <v>126</v>
      </c>
      <c r="G141" s="18" t="s">
        <v>202</v>
      </c>
      <c r="H141" s="19">
        <v>8635927286</v>
      </c>
      <c r="I141" s="19">
        <v>7301224671</v>
      </c>
      <c r="J141" s="19">
        <v>137676336</v>
      </c>
      <c r="K141" s="19">
        <v>7163548335</v>
      </c>
      <c r="L141" s="16">
        <f>+K141/I141</f>
        <v>0.9811433913892772</v>
      </c>
      <c r="M141" s="19">
        <v>7163548335</v>
      </c>
      <c r="N141" s="16">
        <f>+M141/I141</f>
        <v>0.9811433913892772</v>
      </c>
      <c r="O141" s="19">
        <v>4713840496</v>
      </c>
      <c r="P141" s="19">
        <f t="shared" si="10"/>
        <v>0</v>
      </c>
      <c r="Q141" s="19">
        <f t="shared" si="11"/>
        <v>2449707839</v>
      </c>
    </row>
    <row r="142" spans="1:17" ht="93.6" x14ac:dyDescent="0.3">
      <c r="A142" s="17" t="s">
        <v>117</v>
      </c>
      <c r="B142" s="17" t="s">
        <v>179</v>
      </c>
      <c r="C142" s="17" t="s">
        <v>120</v>
      </c>
      <c r="D142" s="17" t="s">
        <v>40</v>
      </c>
      <c r="E142" s="17" t="s">
        <v>27</v>
      </c>
      <c r="F142" s="17" t="s">
        <v>134</v>
      </c>
      <c r="G142" s="18" t="s">
        <v>203</v>
      </c>
      <c r="H142" s="19">
        <v>140360979</v>
      </c>
      <c r="I142" s="19">
        <v>123211800</v>
      </c>
      <c r="J142" s="19">
        <v>1750000</v>
      </c>
      <c r="K142" s="19">
        <v>121461800</v>
      </c>
      <c r="L142" s="16">
        <f>+K142/I142</f>
        <v>0.98579681491545457</v>
      </c>
      <c r="M142" s="19">
        <v>121461800</v>
      </c>
      <c r="N142" s="16">
        <f>+M142/I142</f>
        <v>0.98579681491545457</v>
      </c>
      <c r="O142" s="19">
        <v>121461800</v>
      </c>
      <c r="P142" s="19">
        <f t="shared" si="10"/>
        <v>0</v>
      </c>
      <c r="Q142" s="19">
        <f t="shared" si="11"/>
        <v>0</v>
      </c>
    </row>
    <row r="143" spans="1:17" ht="140.4" x14ac:dyDescent="0.3">
      <c r="A143" s="17" t="s">
        <v>117</v>
      </c>
      <c r="B143" s="17" t="s">
        <v>179</v>
      </c>
      <c r="C143" s="17" t="s">
        <v>120</v>
      </c>
      <c r="D143" s="17" t="s">
        <v>40</v>
      </c>
      <c r="E143" s="17" t="s">
        <v>27</v>
      </c>
      <c r="F143" s="17" t="s">
        <v>136</v>
      </c>
      <c r="G143" s="18" t="s">
        <v>204</v>
      </c>
      <c r="H143" s="19">
        <v>2900000000</v>
      </c>
      <c r="I143" s="19">
        <v>2900000000</v>
      </c>
      <c r="J143" s="19">
        <v>0</v>
      </c>
      <c r="K143" s="19">
        <v>2900000000</v>
      </c>
      <c r="L143" s="16">
        <f>+K143/I143</f>
        <v>1</v>
      </c>
      <c r="M143" s="19">
        <v>2900000000</v>
      </c>
      <c r="N143" s="16">
        <f>+M143/I143</f>
        <v>1</v>
      </c>
      <c r="O143" s="19">
        <v>2900000000</v>
      </c>
      <c r="P143" s="19">
        <f t="shared" si="10"/>
        <v>0</v>
      </c>
      <c r="Q143" s="19">
        <f t="shared" si="11"/>
        <v>0</v>
      </c>
    </row>
    <row r="144" spans="1:17" ht="109.2" x14ac:dyDescent="0.3">
      <c r="A144" s="17" t="s">
        <v>117</v>
      </c>
      <c r="B144" s="17" t="s">
        <v>179</v>
      </c>
      <c r="C144" s="17" t="s">
        <v>120</v>
      </c>
      <c r="D144" s="17" t="s">
        <v>40</v>
      </c>
      <c r="E144" s="17" t="s">
        <v>27</v>
      </c>
      <c r="F144" s="17" t="s">
        <v>152</v>
      </c>
      <c r="G144" s="18" t="s">
        <v>205</v>
      </c>
      <c r="H144" s="19">
        <v>1127303731</v>
      </c>
      <c r="I144" s="19">
        <v>986916916</v>
      </c>
      <c r="J144" s="19">
        <v>13174512</v>
      </c>
      <c r="K144" s="19">
        <v>970304922</v>
      </c>
      <c r="L144" s="16">
        <f>+K144/I144</f>
        <v>0.98316778876652677</v>
      </c>
      <c r="M144" s="19">
        <v>970304922</v>
      </c>
      <c r="N144" s="16">
        <f>+M144/I144</f>
        <v>0.98316778876652677</v>
      </c>
      <c r="O144" s="19">
        <v>970304922</v>
      </c>
      <c r="P144" s="19">
        <f t="shared" si="10"/>
        <v>0</v>
      </c>
      <c r="Q144" s="19">
        <f t="shared" si="11"/>
        <v>0</v>
      </c>
    </row>
    <row r="145" spans="1:17" ht="78" x14ac:dyDescent="0.3">
      <c r="A145" s="17" t="s">
        <v>117</v>
      </c>
      <c r="B145" s="17" t="s">
        <v>179</v>
      </c>
      <c r="C145" s="17" t="s">
        <v>120</v>
      </c>
      <c r="D145" s="17" t="s">
        <v>40</v>
      </c>
      <c r="E145" s="17" t="s">
        <v>27</v>
      </c>
      <c r="F145" s="17" t="s">
        <v>171</v>
      </c>
      <c r="G145" s="18" t="s">
        <v>206</v>
      </c>
      <c r="H145" s="19">
        <v>1500000000</v>
      </c>
      <c r="I145" s="19">
        <v>1500000000</v>
      </c>
      <c r="J145" s="19">
        <v>0</v>
      </c>
      <c r="K145" s="19">
        <v>1500000000</v>
      </c>
      <c r="L145" s="16">
        <f>+K145/I145</f>
        <v>1</v>
      </c>
      <c r="M145" s="19">
        <v>1500000000</v>
      </c>
      <c r="N145" s="16">
        <f>+M145/I145</f>
        <v>1</v>
      </c>
      <c r="O145" s="19">
        <v>0</v>
      </c>
      <c r="P145" s="19">
        <f t="shared" si="10"/>
        <v>0</v>
      </c>
      <c r="Q145" s="19">
        <f t="shared" si="11"/>
        <v>1500000000</v>
      </c>
    </row>
    <row r="146" spans="1:17" ht="109.2" x14ac:dyDescent="0.3">
      <c r="A146" s="17" t="s">
        <v>117</v>
      </c>
      <c r="B146" s="17" t="s">
        <v>179</v>
      </c>
      <c r="C146" s="17" t="s">
        <v>120</v>
      </c>
      <c r="D146" s="17" t="s">
        <v>40</v>
      </c>
      <c r="E146" s="17" t="s">
        <v>27</v>
      </c>
      <c r="F146" s="17" t="s">
        <v>63</v>
      </c>
      <c r="G146" s="18" t="s">
        <v>207</v>
      </c>
      <c r="H146" s="19">
        <v>367091551</v>
      </c>
      <c r="I146" s="19">
        <v>235037718</v>
      </c>
      <c r="J146" s="19">
        <v>0</v>
      </c>
      <c r="K146" s="19">
        <v>235037718</v>
      </c>
      <c r="L146" s="16">
        <f>+K146/I146</f>
        <v>1</v>
      </c>
      <c r="M146" s="19">
        <v>235037718</v>
      </c>
      <c r="N146" s="16">
        <f>+M146/I146</f>
        <v>1</v>
      </c>
      <c r="O146" s="19">
        <v>235037718</v>
      </c>
      <c r="P146" s="19">
        <f t="shared" si="10"/>
        <v>0</v>
      </c>
      <c r="Q146" s="19">
        <f t="shared" si="11"/>
        <v>0</v>
      </c>
    </row>
    <row r="147" spans="1:17" ht="140.4" x14ac:dyDescent="0.3">
      <c r="A147" s="17" t="s">
        <v>117</v>
      </c>
      <c r="B147" s="17" t="s">
        <v>179</v>
      </c>
      <c r="C147" s="17" t="s">
        <v>120</v>
      </c>
      <c r="D147" s="17" t="s">
        <v>40</v>
      </c>
      <c r="E147" s="17" t="s">
        <v>27</v>
      </c>
      <c r="F147" s="17" t="s">
        <v>82</v>
      </c>
      <c r="G147" s="18" t="s">
        <v>208</v>
      </c>
      <c r="H147" s="19">
        <v>2217708967</v>
      </c>
      <c r="I147" s="19">
        <v>2217708967</v>
      </c>
      <c r="J147" s="19">
        <v>1560991886</v>
      </c>
      <c r="K147" s="19">
        <v>656717081</v>
      </c>
      <c r="L147" s="16">
        <f>+K147/I147</f>
        <v>0.29612410409665807</v>
      </c>
      <c r="M147" s="19">
        <v>656717081</v>
      </c>
      <c r="N147" s="16">
        <f>+M147/I147</f>
        <v>0.29612410409665807</v>
      </c>
      <c r="O147" s="19">
        <v>347341242</v>
      </c>
      <c r="P147" s="19">
        <f t="shared" si="10"/>
        <v>0</v>
      </c>
      <c r="Q147" s="19">
        <f t="shared" si="11"/>
        <v>309375839</v>
      </c>
    </row>
    <row r="148" spans="1:17" ht="93.6" x14ac:dyDescent="0.3">
      <c r="A148" s="13" t="s">
        <v>117</v>
      </c>
      <c r="B148" s="13" t="s">
        <v>179</v>
      </c>
      <c r="C148" s="13" t="s">
        <v>120</v>
      </c>
      <c r="D148" s="13" t="s">
        <v>38</v>
      </c>
      <c r="E148" s="13"/>
      <c r="F148" s="13"/>
      <c r="G148" s="14" t="s">
        <v>209</v>
      </c>
      <c r="H148" s="15">
        <v>13100000000</v>
      </c>
      <c r="I148" s="15">
        <v>13100000000</v>
      </c>
      <c r="J148" s="15">
        <v>109973999</v>
      </c>
      <c r="K148" s="15">
        <v>12990026001</v>
      </c>
      <c r="L148" s="16">
        <f>+K148/I148</f>
        <v>0.99160503824427482</v>
      </c>
      <c r="M148" s="15">
        <v>12990026001</v>
      </c>
      <c r="N148" s="16">
        <f>+M148/I148</f>
        <v>0.99160503824427482</v>
      </c>
      <c r="O148" s="15">
        <v>12647762849</v>
      </c>
      <c r="P148" s="15">
        <f t="shared" si="10"/>
        <v>0</v>
      </c>
      <c r="Q148" s="15">
        <f t="shared" si="11"/>
        <v>342263152</v>
      </c>
    </row>
    <row r="149" spans="1:17" ht="78" x14ac:dyDescent="0.3">
      <c r="A149" s="17" t="s">
        <v>117</v>
      </c>
      <c r="B149" s="17" t="s">
        <v>179</v>
      </c>
      <c r="C149" s="17" t="s">
        <v>120</v>
      </c>
      <c r="D149" s="17" t="s">
        <v>38</v>
      </c>
      <c r="E149" s="17" t="s">
        <v>27</v>
      </c>
      <c r="F149" s="17" t="s">
        <v>129</v>
      </c>
      <c r="G149" s="18" t="s">
        <v>210</v>
      </c>
      <c r="H149" s="19">
        <v>2000000000</v>
      </c>
      <c r="I149" s="19">
        <v>2000000000</v>
      </c>
      <c r="J149" s="19">
        <v>0</v>
      </c>
      <c r="K149" s="19">
        <v>2000000000</v>
      </c>
      <c r="L149" s="16">
        <f>+K149/I149</f>
        <v>1</v>
      </c>
      <c r="M149" s="19">
        <v>2000000000</v>
      </c>
      <c r="N149" s="16">
        <f>+M149/I149</f>
        <v>1</v>
      </c>
      <c r="O149" s="19">
        <v>2000000000</v>
      </c>
      <c r="P149" s="19">
        <f t="shared" si="10"/>
        <v>0</v>
      </c>
      <c r="Q149" s="19">
        <f t="shared" si="11"/>
        <v>0</v>
      </c>
    </row>
    <row r="150" spans="1:17" ht="124.8" x14ac:dyDescent="0.3">
      <c r="A150" s="17" t="s">
        <v>117</v>
      </c>
      <c r="B150" s="17" t="s">
        <v>179</v>
      </c>
      <c r="C150" s="17" t="s">
        <v>120</v>
      </c>
      <c r="D150" s="17" t="s">
        <v>38</v>
      </c>
      <c r="E150" s="17" t="s">
        <v>27</v>
      </c>
      <c r="F150" s="17" t="s">
        <v>145</v>
      </c>
      <c r="G150" s="18" t="s">
        <v>211</v>
      </c>
      <c r="H150" s="19">
        <v>387868200</v>
      </c>
      <c r="I150" s="19">
        <v>387868200</v>
      </c>
      <c r="J150" s="19">
        <v>32843823</v>
      </c>
      <c r="K150" s="19">
        <v>355024377</v>
      </c>
      <c r="L150" s="16">
        <f>+K150/I150</f>
        <v>0.91532220738900483</v>
      </c>
      <c r="M150" s="19">
        <v>355024377</v>
      </c>
      <c r="N150" s="16">
        <f>+M150/I150</f>
        <v>0.91532220738900483</v>
      </c>
      <c r="O150" s="19">
        <v>58573266</v>
      </c>
      <c r="P150" s="19">
        <f t="shared" si="10"/>
        <v>0</v>
      </c>
      <c r="Q150" s="19">
        <f t="shared" si="11"/>
        <v>296451111</v>
      </c>
    </row>
    <row r="151" spans="1:17" ht="78" x14ac:dyDescent="0.3">
      <c r="A151" s="17" t="s">
        <v>117</v>
      </c>
      <c r="B151" s="17" t="s">
        <v>179</v>
      </c>
      <c r="C151" s="17" t="s">
        <v>120</v>
      </c>
      <c r="D151" s="17" t="s">
        <v>38</v>
      </c>
      <c r="E151" s="17" t="s">
        <v>27</v>
      </c>
      <c r="F151" s="17" t="s">
        <v>122</v>
      </c>
      <c r="G151" s="18" t="s">
        <v>212</v>
      </c>
      <c r="H151" s="19">
        <v>10452131800</v>
      </c>
      <c r="I151" s="19">
        <v>10452131800</v>
      </c>
      <c r="J151" s="19">
        <v>0</v>
      </c>
      <c r="K151" s="19">
        <v>10452131800</v>
      </c>
      <c r="L151" s="16">
        <f>+K151/I151</f>
        <v>1</v>
      </c>
      <c r="M151" s="19">
        <v>10452131800</v>
      </c>
      <c r="N151" s="16">
        <f>+M151/I151</f>
        <v>1</v>
      </c>
      <c r="O151" s="19">
        <v>10426475800</v>
      </c>
      <c r="P151" s="19">
        <f t="shared" si="10"/>
        <v>0</v>
      </c>
      <c r="Q151" s="19">
        <f t="shared" si="11"/>
        <v>25656000</v>
      </c>
    </row>
    <row r="152" spans="1:17" ht="62.4" x14ac:dyDescent="0.3">
      <c r="A152" s="17" t="s">
        <v>117</v>
      </c>
      <c r="B152" s="17" t="s">
        <v>179</v>
      </c>
      <c r="C152" s="17" t="s">
        <v>120</v>
      </c>
      <c r="D152" s="17" t="s">
        <v>38</v>
      </c>
      <c r="E152" s="17" t="s">
        <v>27</v>
      </c>
      <c r="F152" s="17" t="s">
        <v>136</v>
      </c>
      <c r="G152" s="18" t="s">
        <v>213</v>
      </c>
      <c r="H152" s="19">
        <v>260000000</v>
      </c>
      <c r="I152" s="19">
        <v>260000000</v>
      </c>
      <c r="J152" s="19">
        <v>77130176</v>
      </c>
      <c r="K152" s="19">
        <v>182869824</v>
      </c>
      <c r="L152" s="16">
        <f>+K152/I152</f>
        <v>0.70334547692307692</v>
      </c>
      <c r="M152" s="19">
        <v>182869824</v>
      </c>
      <c r="N152" s="16">
        <f>+M152/I152</f>
        <v>0.70334547692307692</v>
      </c>
      <c r="O152" s="19">
        <v>162713783</v>
      </c>
      <c r="P152" s="19">
        <f t="shared" si="10"/>
        <v>0</v>
      </c>
      <c r="Q152" s="19">
        <f t="shared" si="11"/>
        <v>20156041</v>
      </c>
    </row>
    <row r="153" spans="1:17" ht="140.4" x14ac:dyDescent="0.3">
      <c r="A153" s="13" t="s">
        <v>117</v>
      </c>
      <c r="B153" s="13" t="s">
        <v>179</v>
      </c>
      <c r="C153" s="13" t="s">
        <v>120</v>
      </c>
      <c r="D153" s="13" t="s">
        <v>46</v>
      </c>
      <c r="E153" s="13"/>
      <c r="F153" s="13"/>
      <c r="G153" s="14" t="s">
        <v>214</v>
      </c>
      <c r="H153" s="15">
        <v>24000000000</v>
      </c>
      <c r="I153" s="15">
        <v>21035769179</v>
      </c>
      <c r="J153" s="15">
        <v>219781026</v>
      </c>
      <c r="K153" s="15">
        <v>20815988153</v>
      </c>
      <c r="L153" s="16">
        <f>+K153/I153</f>
        <v>0.98955203281944126</v>
      </c>
      <c r="M153" s="15">
        <v>20815988153</v>
      </c>
      <c r="N153" s="16">
        <f>+M153/I153</f>
        <v>0.98955203281944126</v>
      </c>
      <c r="O153" s="15">
        <v>20645988153</v>
      </c>
      <c r="P153" s="15">
        <f t="shared" si="10"/>
        <v>0</v>
      </c>
      <c r="Q153" s="15">
        <f t="shared" si="11"/>
        <v>170000000</v>
      </c>
    </row>
    <row r="154" spans="1:17" ht="62.4" x14ac:dyDescent="0.3">
      <c r="A154" s="17" t="s">
        <v>117</v>
      </c>
      <c r="B154" s="17" t="s">
        <v>179</v>
      </c>
      <c r="C154" s="17" t="s">
        <v>120</v>
      </c>
      <c r="D154" s="17" t="s">
        <v>46</v>
      </c>
      <c r="E154" s="17" t="s">
        <v>27</v>
      </c>
      <c r="F154" s="17" t="s">
        <v>129</v>
      </c>
      <c r="G154" s="18" t="s">
        <v>215</v>
      </c>
      <c r="H154" s="19">
        <v>6000000000</v>
      </c>
      <c r="I154" s="19">
        <v>3912579220</v>
      </c>
      <c r="J154" s="19">
        <v>250000</v>
      </c>
      <c r="K154" s="19">
        <v>3912329220</v>
      </c>
      <c r="L154" s="16">
        <f>+K154/I154</f>
        <v>0.99993610353019258</v>
      </c>
      <c r="M154" s="19">
        <v>3912329220</v>
      </c>
      <c r="N154" s="16">
        <f>+M154/I154</f>
        <v>0.99993610353019258</v>
      </c>
      <c r="O154" s="19">
        <v>3912329220</v>
      </c>
      <c r="P154" s="19">
        <f t="shared" si="10"/>
        <v>0</v>
      </c>
      <c r="Q154" s="19">
        <f t="shared" si="11"/>
        <v>0</v>
      </c>
    </row>
    <row r="155" spans="1:17" ht="62.4" x14ac:dyDescent="0.3">
      <c r="A155" s="17" t="s">
        <v>117</v>
      </c>
      <c r="B155" s="17" t="s">
        <v>179</v>
      </c>
      <c r="C155" s="17" t="s">
        <v>120</v>
      </c>
      <c r="D155" s="17" t="s">
        <v>46</v>
      </c>
      <c r="E155" s="17" t="s">
        <v>27</v>
      </c>
      <c r="F155" s="17" t="s">
        <v>124</v>
      </c>
      <c r="G155" s="18" t="s">
        <v>216</v>
      </c>
      <c r="H155" s="19">
        <v>1982448330</v>
      </c>
      <c r="I155" s="19">
        <v>1905842680</v>
      </c>
      <c r="J155" s="19">
        <v>45300000</v>
      </c>
      <c r="K155" s="19">
        <v>1860542680</v>
      </c>
      <c r="L155" s="16">
        <f>+K155/I155</f>
        <v>0.9762309867045269</v>
      </c>
      <c r="M155" s="19">
        <v>1860542680</v>
      </c>
      <c r="N155" s="16">
        <f>+M155/I155</f>
        <v>0.9762309867045269</v>
      </c>
      <c r="O155" s="19">
        <v>1860542680</v>
      </c>
      <c r="P155" s="19">
        <f t="shared" si="10"/>
        <v>0</v>
      </c>
      <c r="Q155" s="19">
        <f t="shared" si="11"/>
        <v>0</v>
      </c>
    </row>
    <row r="156" spans="1:17" ht="62.4" x14ac:dyDescent="0.3">
      <c r="A156" s="17" t="s">
        <v>117</v>
      </c>
      <c r="B156" s="17" t="s">
        <v>179</v>
      </c>
      <c r="C156" s="17" t="s">
        <v>120</v>
      </c>
      <c r="D156" s="17" t="s">
        <v>46</v>
      </c>
      <c r="E156" s="17" t="s">
        <v>27</v>
      </c>
      <c r="F156" s="17" t="s">
        <v>126</v>
      </c>
      <c r="G156" s="18" t="s">
        <v>217</v>
      </c>
      <c r="H156" s="19">
        <v>2000000000</v>
      </c>
      <c r="I156" s="19">
        <v>1999978942</v>
      </c>
      <c r="J156" s="19">
        <v>0</v>
      </c>
      <c r="K156" s="19">
        <v>1999978942</v>
      </c>
      <c r="L156" s="16">
        <f>+K156/I156</f>
        <v>1</v>
      </c>
      <c r="M156" s="19">
        <v>1999978942</v>
      </c>
      <c r="N156" s="16">
        <f>+M156/I156</f>
        <v>1</v>
      </c>
      <c r="O156" s="19">
        <v>1999978942</v>
      </c>
      <c r="P156" s="19">
        <f t="shared" si="10"/>
        <v>0</v>
      </c>
      <c r="Q156" s="19">
        <f t="shared" si="11"/>
        <v>0</v>
      </c>
    </row>
    <row r="157" spans="1:17" ht="46.8" x14ac:dyDescent="0.3">
      <c r="A157" s="17" t="s">
        <v>117</v>
      </c>
      <c r="B157" s="17" t="s">
        <v>179</v>
      </c>
      <c r="C157" s="17" t="s">
        <v>120</v>
      </c>
      <c r="D157" s="17" t="s">
        <v>46</v>
      </c>
      <c r="E157" s="17" t="s">
        <v>27</v>
      </c>
      <c r="F157" s="17" t="s">
        <v>136</v>
      </c>
      <c r="G157" s="18" t="s">
        <v>218</v>
      </c>
      <c r="H157" s="19">
        <v>2250000000</v>
      </c>
      <c r="I157" s="19">
        <v>2250000000</v>
      </c>
      <c r="J157" s="19">
        <v>174231026</v>
      </c>
      <c r="K157" s="19">
        <v>2075768974</v>
      </c>
      <c r="L157" s="16">
        <f>+K157/I157</f>
        <v>0.92256398844444443</v>
      </c>
      <c r="M157" s="19">
        <v>2075768974</v>
      </c>
      <c r="N157" s="16">
        <f>+M157/I157</f>
        <v>0.92256398844444443</v>
      </c>
      <c r="O157" s="19">
        <v>2075768974</v>
      </c>
      <c r="P157" s="19">
        <f t="shared" si="10"/>
        <v>0</v>
      </c>
      <c r="Q157" s="19">
        <f t="shared" si="11"/>
        <v>0</v>
      </c>
    </row>
    <row r="158" spans="1:17" ht="78" x14ac:dyDescent="0.3">
      <c r="A158" s="17" t="s">
        <v>117</v>
      </c>
      <c r="B158" s="17" t="s">
        <v>179</v>
      </c>
      <c r="C158" s="17" t="s">
        <v>120</v>
      </c>
      <c r="D158" s="17" t="s">
        <v>46</v>
      </c>
      <c r="E158" s="17" t="s">
        <v>27</v>
      </c>
      <c r="F158" s="17" t="s">
        <v>152</v>
      </c>
      <c r="G158" s="18" t="s">
        <v>219</v>
      </c>
      <c r="H158" s="19">
        <v>602931670</v>
      </c>
      <c r="I158" s="19">
        <v>602931670</v>
      </c>
      <c r="J158" s="19">
        <v>0</v>
      </c>
      <c r="K158" s="19">
        <v>602931670</v>
      </c>
      <c r="L158" s="16">
        <f>+K158/I158</f>
        <v>1</v>
      </c>
      <c r="M158" s="19">
        <v>602931670</v>
      </c>
      <c r="N158" s="16">
        <f>+M158/I158</f>
        <v>1</v>
      </c>
      <c r="O158" s="19">
        <v>557931670</v>
      </c>
      <c r="P158" s="19">
        <f t="shared" si="10"/>
        <v>0</v>
      </c>
      <c r="Q158" s="19">
        <f t="shared" si="11"/>
        <v>45000000</v>
      </c>
    </row>
    <row r="159" spans="1:17" ht="109.2" x14ac:dyDescent="0.3">
      <c r="A159" s="17" t="s">
        <v>117</v>
      </c>
      <c r="B159" s="17" t="s">
        <v>179</v>
      </c>
      <c r="C159" s="17" t="s">
        <v>120</v>
      </c>
      <c r="D159" s="17" t="s">
        <v>46</v>
      </c>
      <c r="E159" s="17" t="s">
        <v>27</v>
      </c>
      <c r="F159" s="17" t="s">
        <v>171</v>
      </c>
      <c r="G159" s="18" t="s">
        <v>220</v>
      </c>
      <c r="H159" s="19">
        <v>2800000000</v>
      </c>
      <c r="I159" s="19">
        <v>2800000000</v>
      </c>
      <c r="J159" s="19">
        <v>0</v>
      </c>
      <c r="K159" s="19">
        <v>2800000000</v>
      </c>
      <c r="L159" s="16">
        <f>+K159/I159</f>
        <v>1</v>
      </c>
      <c r="M159" s="19">
        <v>2800000000</v>
      </c>
      <c r="N159" s="16">
        <f>+M159/I159</f>
        <v>1</v>
      </c>
      <c r="O159" s="19">
        <v>2675000000</v>
      </c>
      <c r="P159" s="19">
        <f t="shared" si="10"/>
        <v>0</v>
      </c>
      <c r="Q159" s="19">
        <f t="shared" si="11"/>
        <v>125000000</v>
      </c>
    </row>
    <row r="160" spans="1:17" ht="62.4" x14ac:dyDescent="0.3">
      <c r="A160" s="17" t="s">
        <v>117</v>
      </c>
      <c r="B160" s="17" t="s">
        <v>179</v>
      </c>
      <c r="C160" s="17" t="s">
        <v>120</v>
      </c>
      <c r="D160" s="17" t="s">
        <v>46</v>
      </c>
      <c r="E160" s="17" t="s">
        <v>27</v>
      </c>
      <c r="F160" s="17" t="s">
        <v>63</v>
      </c>
      <c r="G160" s="18" t="s">
        <v>221</v>
      </c>
      <c r="H160" s="19">
        <v>3858620000</v>
      </c>
      <c r="I160" s="19">
        <v>3858436667</v>
      </c>
      <c r="J160" s="19">
        <v>0</v>
      </c>
      <c r="K160" s="19">
        <v>3858436667</v>
      </c>
      <c r="L160" s="16">
        <f>+K160/I160</f>
        <v>1</v>
      </c>
      <c r="M160" s="19">
        <v>3858436667</v>
      </c>
      <c r="N160" s="16">
        <f>+M160/I160</f>
        <v>1</v>
      </c>
      <c r="O160" s="19">
        <v>3858436667</v>
      </c>
      <c r="P160" s="19">
        <f t="shared" si="10"/>
        <v>0</v>
      </c>
      <c r="Q160" s="19">
        <f t="shared" si="11"/>
        <v>0</v>
      </c>
    </row>
    <row r="161" spans="1:17" ht="78" x14ac:dyDescent="0.3">
      <c r="A161" s="17" t="s">
        <v>117</v>
      </c>
      <c r="B161" s="17" t="s">
        <v>179</v>
      </c>
      <c r="C161" s="17" t="s">
        <v>120</v>
      </c>
      <c r="D161" s="17" t="s">
        <v>46</v>
      </c>
      <c r="E161" s="17" t="s">
        <v>27</v>
      </c>
      <c r="F161" s="17" t="s">
        <v>80</v>
      </c>
      <c r="G161" s="18" t="s">
        <v>222</v>
      </c>
      <c r="H161" s="19">
        <v>3706000000</v>
      </c>
      <c r="I161" s="19">
        <v>3706000000</v>
      </c>
      <c r="J161" s="19">
        <v>0</v>
      </c>
      <c r="K161" s="19">
        <v>3706000000</v>
      </c>
      <c r="L161" s="16">
        <f>+K161/I161</f>
        <v>1</v>
      </c>
      <c r="M161" s="19">
        <v>3706000000</v>
      </c>
      <c r="N161" s="16">
        <f>+M161/I161</f>
        <v>1</v>
      </c>
      <c r="O161" s="19">
        <v>3706000000</v>
      </c>
      <c r="P161" s="19">
        <f t="shared" si="10"/>
        <v>0</v>
      </c>
      <c r="Q161" s="19">
        <f t="shared" si="11"/>
        <v>0</v>
      </c>
    </row>
    <row r="162" spans="1:17" ht="93.6" x14ac:dyDescent="0.3">
      <c r="A162" s="17" t="s">
        <v>117</v>
      </c>
      <c r="B162" s="17" t="s">
        <v>179</v>
      </c>
      <c r="C162" s="17" t="s">
        <v>120</v>
      </c>
      <c r="D162" s="17" t="s">
        <v>46</v>
      </c>
      <c r="E162" s="17" t="s">
        <v>27</v>
      </c>
      <c r="F162" s="17" t="s">
        <v>82</v>
      </c>
      <c r="G162" s="18" t="s">
        <v>223</v>
      </c>
      <c r="H162" s="19">
        <v>800000000</v>
      </c>
      <c r="I162" s="19">
        <v>0</v>
      </c>
      <c r="J162" s="19">
        <v>0</v>
      </c>
      <c r="K162" s="19">
        <v>0</v>
      </c>
      <c r="L162" s="16">
        <v>0</v>
      </c>
      <c r="M162" s="19">
        <v>0</v>
      </c>
      <c r="N162" s="16">
        <v>0</v>
      </c>
      <c r="O162" s="19">
        <v>0</v>
      </c>
      <c r="P162" s="19">
        <f t="shared" si="10"/>
        <v>0</v>
      </c>
      <c r="Q162" s="19">
        <f t="shared" si="11"/>
        <v>0</v>
      </c>
    </row>
    <row r="163" spans="1:17" ht="93.6" x14ac:dyDescent="0.3">
      <c r="A163" s="13" t="s">
        <v>117</v>
      </c>
      <c r="B163" s="13" t="s">
        <v>179</v>
      </c>
      <c r="C163" s="13" t="s">
        <v>120</v>
      </c>
      <c r="D163" s="13" t="s">
        <v>69</v>
      </c>
      <c r="E163" s="13"/>
      <c r="F163" s="13"/>
      <c r="G163" s="14" t="s">
        <v>224</v>
      </c>
      <c r="H163" s="15">
        <v>8291000000</v>
      </c>
      <c r="I163" s="15">
        <v>8291000000</v>
      </c>
      <c r="J163" s="15">
        <v>0</v>
      </c>
      <c r="K163" s="15">
        <v>8291000000</v>
      </c>
      <c r="L163" s="16">
        <f>+K163/I163</f>
        <v>1</v>
      </c>
      <c r="M163" s="15">
        <v>1741000000</v>
      </c>
      <c r="N163" s="16">
        <f>+M163/I163</f>
        <v>0.20998673260161621</v>
      </c>
      <c r="O163" s="15">
        <v>1741000000</v>
      </c>
      <c r="P163" s="15">
        <f t="shared" si="10"/>
        <v>6550000000</v>
      </c>
      <c r="Q163" s="15">
        <f t="shared" si="11"/>
        <v>0</v>
      </c>
    </row>
    <row r="164" spans="1:17" ht="46.8" x14ac:dyDescent="0.3">
      <c r="A164" s="17" t="s">
        <v>117</v>
      </c>
      <c r="B164" s="17" t="s">
        <v>179</v>
      </c>
      <c r="C164" s="17" t="s">
        <v>120</v>
      </c>
      <c r="D164" s="17" t="s">
        <v>69</v>
      </c>
      <c r="E164" s="17" t="s">
        <v>27</v>
      </c>
      <c r="F164" s="17" t="s">
        <v>122</v>
      </c>
      <c r="G164" s="18" t="s">
        <v>225</v>
      </c>
      <c r="H164" s="19">
        <v>6791000000</v>
      </c>
      <c r="I164" s="19">
        <v>2977906657</v>
      </c>
      <c r="J164" s="19">
        <v>0</v>
      </c>
      <c r="K164" s="19">
        <v>2977906657</v>
      </c>
      <c r="L164" s="16">
        <f>+K164/I164</f>
        <v>1</v>
      </c>
      <c r="M164" s="19">
        <v>1741000000</v>
      </c>
      <c r="N164" s="16">
        <f>+M164/I164</f>
        <v>0.58463887573760176</v>
      </c>
      <c r="O164" s="19">
        <v>1741000000</v>
      </c>
      <c r="P164" s="19">
        <f t="shared" si="10"/>
        <v>1236906657</v>
      </c>
      <c r="Q164" s="19">
        <f t="shared" si="11"/>
        <v>0</v>
      </c>
    </row>
    <row r="165" spans="1:17" ht="31.2" x14ac:dyDescent="0.3">
      <c r="A165" s="17" t="s">
        <v>117</v>
      </c>
      <c r="B165" s="17" t="s">
        <v>179</v>
      </c>
      <c r="C165" s="17" t="s">
        <v>120</v>
      </c>
      <c r="D165" s="17" t="s">
        <v>69</v>
      </c>
      <c r="E165" s="17" t="s">
        <v>27</v>
      </c>
      <c r="F165" s="17" t="s">
        <v>124</v>
      </c>
      <c r="G165" s="18" t="s">
        <v>226</v>
      </c>
      <c r="H165" s="19">
        <v>1500000000</v>
      </c>
      <c r="I165" s="19">
        <v>0</v>
      </c>
      <c r="J165" s="19">
        <v>0</v>
      </c>
      <c r="K165" s="19">
        <v>0</v>
      </c>
      <c r="L165" s="16">
        <v>0</v>
      </c>
      <c r="M165" s="19">
        <v>0</v>
      </c>
      <c r="N165" s="16">
        <v>0</v>
      </c>
      <c r="O165" s="19">
        <v>0</v>
      </c>
      <c r="P165" s="19">
        <f t="shared" si="10"/>
        <v>0</v>
      </c>
      <c r="Q165" s="19">
        <f t="shared" si="11"/>
        <v>0</v>
      </c>
    </row>
    <row r="166" spans="1:17" ht="78" x14ac:dyDescent="0.3">
      <c r="A166" s="17" t="s">
        <v>117</v>
      </c>
      <c r="B166" s="17" t="s">
        <v>179</v>
      </c>
      <c r="C166" s="17" t="s">
        <v>120</v>
      </c>
      <c r="D166" s="17" t="s">
        <v>69</v>
      </c>
      <c r="E166" s="17" t="s">
        <v>27</v>
      </c>
      <c r="F166" s="17" t="s">
        <v>63</v>
      </c>
      <c r="G166" s="18" t="s">
        <v>227</v>
      </c>
      <c r="H166" s="19">
        <v>0</v>
      </c>
      <c r="I166" s="19">
        <v>5313093343</v>
      </c>
      <c r="J166" s="19">
        <v>0</v>
      </c>
      <c r="K166" s="19">
        <v>5313093343</v>
      </c>
      <c r="L166" s="16">
        <f>+K166/I166</f>
        <v>1</v>
      </c>
      <c r="M166" s="19">
        <v>0</v>
      </c>
      <c r="N166" s="16">
        <f>+M166/I166</f>
        <v>0</v>
      </c>
      <c r="O166" s="19">
        <v>0</v>
      </c>
      <c r="P166" s="19">
        <f t="shared" si="10"/>
        <v>5313093343</v>
      </c>
      <c r="Q166" s="19">
        <f t="shared" si="11"/>
        <v>0</v>
      </c>
    </row>
    <row r="167" spans="1:17" ht="78" x14ac:dyDescent="0.3">
      <c r="A167" s="13" t="s">
        <v>117</v>
      </c>
      <c r="B167" s="13" t="s">
        <v>179</v>
      </c>
      <c r="C167" s="13" t="s">
        <v>120</v>
      </c>
      <c r="D167" s="13" t="s">
        <v>61</v>
      </c>
      <c r="E167" s="13"/>
      <c r="F167" s="13"/>
      <c r="G167" s="14" t="s">
        <v>228</v>
      </c>
      <c r="H167" s="15">
        <v>1463000000</v>
      </c>
      <c r="I167" s="15">
        <v>1463000000</v>
      </c>
      <c r="J167" s="15">
        <v>0</v>
      </c>
      <c r="K167" s="15">
        <v>1463000000</v>
      </c>
      <c r="L167" s="16">
        <f>+K167/I167</f>
        <v>1</v>
      </c>
      <c r="M167" s="15">
        <v>1463000000</v>
      </c>
      <c r="N167" s="16">
        <f>+M167/I167</f>
        <v>1</v>
      </c>
      <c r="O167" s="15">
        <v>1463000000</v>
      </c>
      <c r="P167" s="15">
        <f t="shared" si="10"/>
        <v>0</v>
      </c>
      <c r="Q167" s="15">
        <f t="shared" si="11"/>
        <v>0</v>
      </c>
    </row>
    <row r="168" spans="1:17" ht="124.8" x14ac:dyDescent="0.3">
      <c r="A168" s="17" t="s">
        <v>117</v>
      </c>
      <c r="B168" s="17" t="s">
        <v>179</v>
      </c>
      <c r="C168" s="17" t="s">
        <v>120</v>
      </c>
      <c r="D168" s="17" t="s">
        <v>61</v>
      </c>
      <c r="E168" s="17" t="s">
        <v>27</v>
      </c>
      <c r="F168" s="17" t="s">
        <v>124</v>
      </c>
      <c r="G168" s="18" t="s">
        <v>229</v>
      </c>
      <c r="H168" s="19">
        <v>120188892</v>
      </c>
      <c r="I168" s="19">
        <v>120188892</v>
      </c>
      <c r="J168" s="19">
        <v>0</v>
      </c>
      <c r="K168" s="19">
        <v>120188892</v>
      </c>
      <c r="L168" s="16">
        <f>+K168/I168</f>
        <v>1</v>
      </c>
      <c r="M168" s="19">
        <v>120188892</v>
      </c>
      <c r="N168" s="16">
        <f>+M168/I168</f>
        <v>1</v>
      </c>
      <c r="O168" s="19">
        <v>120188892</v>
      </c>
      <c r="P168" s="19">
        <f t="shared" si="10"/>
        <v>0</v>
      </c>
      <c r="Q168" s="19">
        <f t="shared" si="11"/>
        <v>0</v>
      </c>
    </row>
    <row r="169" spans="1:17" ht="78" x14ac:dyDescent="0.3">
      <c r="A169" s="17" t="s">
        <v>117</v>
      </c>
      <c r="B169" s="17" t="s">
        <v>179</v>
      </c>
      <c r="C169" s="17" t="s">
        <v>120</v>
      </c>
      <c r="D169" s="17" t="s">
        <v>61</v>
      </c>
      <c r="E169" s="17" t="s">
        <v>27</v>
      </c>
      <c r="F169" s="17" t="s">
        <v>126</v>
      </c>
      <c r="G169" s="18" t="s">
        <v>230</v>
      </c>
      <c r="H169" s="19">
        <v>300211815</v>
      </c>
      <c r="I169" s="19">
        <v>300211815</v>
      </c>
      <c r="J169" s="19">
        <v>0</v>
      </c>
      <c r="K169" s="19">
        <v>300211815</v>
      </c>
      <c r="L169" s="16">
        <f>+K169/I169</f>
        <v>1</v>
      </c>
      <c r="M169" s="19">
        <v>300211815</v>
      </c>
      <c r="N169" s="16">
        <f>+M169/I169</f>
        <v>1</v>
      </c>
      <c r="O169" s="19">
        <v>300211815</v>
      </c>
      <c r="P169" s="19">
        <f t="shared" si="10"/>
        <v>0</v>
      </c>
      <c r="Q169" s="19">
        <f t="shared" si="11"/>
        <v>0</v>
      </c>
    </row>
    <row r="170" spans="1:17" ht="124.8" x14ac:dyDescent="0.3">
      <c r="A170" s="17" t="s">
        <v>117</v>
      </c>
      <c r="B170" s="17" t="s">
        <v>179</v>
      </c>
      <c r="C170" s="17" t="s">
        <v>120</v>
      </c>
      <c r="D170" s="17" t="s">
        <v>61</v>
      </c>
      <c r="E170" s="17" t="s">
        <v>27</v>
      </c>
      <c r="F170" s="17" t="s">
        <v>152</v>
      </c>
      <c r="G170" s="18" t="s">
        <v>231</v>
      </c>
      <c r="H170" s="19">
        <v>47760969</v>
      </c>
      <c r="I170" s="19">
        <v>47760969</v>
      </c>
      <c r="J170" s="19">
        <v>0</v>
      </c>
      <c r="K170" s="19">
        <v>47760969</v>
      </c>
      <c r="L170" s="16">
        <f>+K170/I170</f>
        <v>1</v>
      </c>
      <c r="M170" s="19">
        <v>47760969</v>
      </c>
      <c r="N170" s="16">
        <f>+M170/I170</f>
        <v>1</v>
      </c>
      <c r="O170" s="19">
        <v>47760969</v>
      </c>
      <c r="P170" s="19">
        <f t="shared" si="10"/>
        <v>0</v>
      </c>
      <c r="Q170" s="19">
        <f t="shared" si="11"/>
        <v>0</v>
      </c>
    </row>
    <row r="171" spans="1:17" ht="62.4" x14ac:dyDescent="0.3">
      <c r="A171" s="17" t="s">
        <v>117</v>
      </c>
      <c r="B171" s="17" t="s">
        <v>179</v>
      </c>
      <c r="C171" s="17" t="s">
        <v>120</v>
      </c>
      <c r="D171" s="17" t="s">
        <v>61</v>
      </c>
      <c r="E171" s="17" t="s">
        <v>27</v>
      </c>
      <c r="F171" s="17" t="s">
        <v>63</v>
      </c>
      <c r="G171" s="18" t="s">
        <v>232</v>
      </c>
      <c r="H171" s="19">
        <v>11703108</v>
      </c>
      <c r="I171" s="19">
        <v>11703108</v>
      </c>
      <c r="J171" s="19">
        <v>0</v>
      </c>
      <c r="K171" s="19">
        <v>11703108</v>
      </c>
      <c r="L171" s="16">
        <f>+K171/I171</f>
        <v>1</v>
      </c>
      <c r="M171" s="19">
        <v>11703108</v>
      </c>
      <c r="N171" s="16">
        <f>+M171/I171</f>
        <v>1</v>
      </c>
      <c r="O171" s="19">
        <v>11703108</v>
      </c>
      <c r="P171" s="19">
        <f t="shared" si="10"/>
        <v>0</v>
      </c>
      <c r="Q171" s="19">
        <f t="shared" si="11"/>
        <v>0</v>
      </c>
    </row>
    <row r="172" spans="1:17" ht="109.2" x14ac:dyDescent="0.3">
      <c r="A172" s="17" t="s">
        <v>117</v>
      </c>
      <c r="B172" s="17" t="s">
        <v>179</v>
      </c>
      <c r="C172" s="17" t="s">
        <v>120</v>
      </c>
      <c r="D172" s="17" t="s">
        <v>61</v>
      </c>
      <c r="E172" s="17" t="s">
        <v>27</v>
      </c>
      <c r="F172" s="17" t="s">
        <v>30</v>
      </c>
      <c r="G172" s="18" t="s">
        <v>233</v>
      </c>
      <c r="H172" s="19">
        <v>429363648</v>
      </c>
      <c r="I172" s="19">
        <v>429363648</v>
      </c>
      <c r="J172" s="19">
        <v>0</v>
      </c>
      <c r="K172" s="19">
        <v>429363648</v>
      </c>
      <c r="L172" s="16">
        <f>+K172/I172</f>
        <v>1</v>
      </c>
      <c r="M172" s="19">
        <v>429363648</v>
      </c>
      <c r="N172" s="16">
        <f>+M172/I172</f>
        <v>1</v>
      </c>
      <c r="O172" s="19">
        <v>429363648</v>
      </c>
      <c r="P172" s="19">
        <f t="shared" si="10"/>
        <v>0</v>
      </c>
      <c r="Q172" s="19">
        <f t="shared" si="11"/>
        <v>0</v>
      </c>
    </row>
    <row r="173" spans="1:17" ht="46.8" x14ac:dyDescent="0.3">
      <c r="A173" s="17" t="s">
        <v>117</v>
      </c>
      <c r="B173" s="17" t="s">
        <v>179</v>
      </c>
      <c r="C173" s="17" t="s">
        <v>120</v>
      </c>
      <c r="D173" s="17" t="s">
        <v>61</v>
      </c>
      <c r="E173" s="17" t="s">
        <v>27</v>
      </c>
      <c r="F173" s="17" t="s">
        <v>234</v>
      </c>
      <c r="G173" s="18" t="s">
        <v>235</v>
      </c>
      <c r="H173" s="19">
        <v>75034230</v>
      </c>
      <c r="I173" s="19">
        <v>75034230</v>
      </c>
      <c r="J173" s="19">
        <v>0</v>
      </c>
      <c r="K173" s="19">
        <v>75034230</v>
      </c>
      <c r="L173" s="16">
        <f>+K173/I173</f>
        <v>1</v>
      </c>
      <c r="M173" s="19">
        <v>75034230</v>
      </c>
      <c r="N173" s="16">
        <f>+M173/I173</f>
        <v>1</v>
      </c>
      <c r="O173" s="19">
        <v>75034230</v>
      </c>
      <c r="P173" s="19">
        <f t="shared" si="10"/>
        <v>0</v>
      </c>
      <c r="Q173" s="19">
        <f t="shared" si="11"/>
        <v>0</v>
      </c>
    </row>
    <row r="174" spans="1:17" ht="46.8" x14ac:dyDescent="0.3">
      <c r="A174" s="17" t="s">
        <v>117</v>
      </c>
      <c r="B174" s="17" t="s">
        <v>179</v>
      </c>
      <c r="C174" s="17" t="s">
        <v>120</v>
      </c>
      <c r="D174" s="17" t="s">
        <v>61</v>
      </c>
      <c r="E174" s="17" t="s">
        <v>27</v>
      </c>
      <c r="F174" s="17" t="s">
        <v>52</v>
      </c>
      <c r="G174" s="18" t="s">
        <v>236</v>
      </c>
      <c r="H174" s="19">
        <v>373413377</v>
      </c>
      <c r="I174" s="19">
        <v>373413377</v>
      </c>
      <c r="J174" s="19">
        <v>0</v>
      </c>
      <c r="K174" s="19">
        <v>373413377</v>
      </c>
      <c r="L174" s="16">
        <f>+K174/I174</f>
        <v>1</v>
      </c>
      <c r="M174" s="19">
        <v>373413377</v>
      </c>
      <c r="N174" s="16">
        <f>+M174/I174</f>
        <v>1</v>
      </c>
      <c r="O174" s="19">
        <v>373413377</v>
      </c>
      <c r="P174" s="19">
        <f t="shared" si="10"/>
        <v>0</v>
      </c>
      <c r="Q174" s="19">
        <f t="shared" si="11"/>
        <v>0</v>
      </c>
    </row>
    <row r="175" spans="1:17" ht="46.8" x14ac:dyDescent="0.3">
      <c r="A175" s="17" t="s">
        <v>117</v>
      </c>
      <c r="B175" s="17" t="s">
        <v>179</v>
      </c>
      <c r="C175" s="17" t="s">
        <v>120</v>
      </c>
      <c r="D175" s="17" t="s">
        <v>61</v>
      </c>
      <c r="E175" s="17" t="s">
        <v>27</v>
      </c>
      <c r="F175" s="17" t="s">
        <v>237</v>
      </c>
      <c r="G175" s="18" t="s">
        <v>238</v>
      </c>
      <c r="H175" s="19">
        <v>30289731</v>
      </c>
      <c r="I175" s="19">
        <v>30289731</v>
      </c>
      <c r="J175" s="19">
        <v>0</v>
      </c>
      <c r="K175" s="19">
        <v>30289731</v>
      </c>
      <c r="L175" s="16">
        <f>+K175/I175</f>
        <v>1</v>
      </c>
      <c r="M175" s="19">
        <v>30289731</v>
      </c>
      <c r="N175" s="16">
        <f>+M175/I175</f>
        <v>1</v>
      </c>
      <c r="O175" s="19">
        <v>30289731</v>
      </c>
      <c r="P175" s="19">
        <f t="shared" si="10"/>
        <v>0</v>
      </c>
      <c r="Q175" s="19">
        <f t="shared" si="11"/>
        <v>0</v>
      </c>
    </row>
    <row r="176" spans="1:17" ht="31.2" x14ac:dyDescent="0.3">
      <c r="A176" s="17" t="s">
        <v>117</v>
      </c>
      <c r="B176" s="17" t="s">
        <v>179</v>
      </c>
      <c r="C176" s="17" t="s">
        <v>120</v>
      </c>
      <c r="D176" s="17" t="s">
        <v>61</v>
      </c>
      <c r="E176" s="17" t="s">
        <v>27</v>
      </c>
      <c r="F176" s="17" t="s">
        <v>54</v>
      </c>
      <c r="G176" s="18" t="s">
        <v>239</v>
      </c>
      <c r="H176" s="19">
        <v>75034230</v>
      </c>
      <c r="I176" s="19">
        <v>75034230</v>
      </c>
      <c r="J176" s="19">
        <v>0</v>
      </c>
      <c r="K176" s="19">
        <v>75034230</v>
      </c>
      <c r="L176" s="16">
        <f>+K176/I176</f>
        <v>1</v>
      </c>
      <c r="M176" s="19">
        <v>75034230</v>
      </c>
      <c r="N176" s="16">
        <f>+M176/I176</f>
        <v>1</v>
      </c>
      <c r="O176" s="19">
        <v>75034230</v>
      </c>
      <c r="P176" s="19">
        <f t="shared" si="10"/>
        <v>0</v>
      </c>
      <c r="Q176" s="19">
        <f t="shared" si="11"/>
        <v>0</v>
      </c>
    </row>
    <row r="177" spans="1:17" ht="109.2" x14ac:dyDescent="0.3">
      <c r="A177" s="13" t="s">
        <v>117</v>
      </c>
      <c r="B177" s="13" t="s">
        <v>179</v>
      </c>
      <c r="C177" s="13" t="s">
        <v>120</v>
      </c>
      <c r="D177" s="13" t="s">
        <v>77</v>
      </c>
      <c r="E177" s="13"/>
      <c r="F177" s="13"/>
      <c r="G177" s="14" t="s">
        <v>240</v>
      </c>
      <c r="H177" s="15">
        <v>3634000000</v>
      </c>
      <c r="I177" s="15">
        <v>3634000000</v>
      </c>
      <c r="J177" s="15">
        <v>0</v>
      </c>
      <c r="K177" s="15">
        <v>3634000000</v>
      </c>
      <c r="L177" s="16">
        <f>+K177/I177</f>
        <v>1</v>
      </c>
      <c r="M177" s="15">
        <v>3634000000</v>
      </c>
      <c r="N177" s="16">
        <f>+M177/I177</f>
        <v>1</v>
      </c>
      <c r="O177" s="15">
        <v>3634000000</v>
      </c>
      <c r="P177" s="15">
        <f t="shared" si="10"/>
        <v>0</v>
      </c>
      <c r="Q177" s="15">
        <f t="shared" si="11"/>
        <v>0</v>
      </c>
    </row>
    <row r="178" spans="1:17" ht="78" x14ac:dyDescent="0.3">
      <c r="A178" s="17" t="s">
        <v>117</v>
      </c>
      <c r="B178" s="17" t="s">
        <v>179</v>
      </c>
      <c r="C178" s="17" t="s">
        <v>120</v>
      </c>
      <c r="D178" s="17" t="s">
        <v>77</v>
      </c>
      <c r="E178" s="17" t="s">
        <v>27</v>
      </c>
      <c r="F178" s="17" t="s">
        <v>129</v>
      </c>
      <c r="G178" s="18" t="s">
        <v>241</v>
      </c>
      <c r="H178" s="19">
        <v>295200000</v>
      </c>
      <c r="I178" s="19">
        <v>295200000</v>
      </c>
      <c r="J178" s="19">
        <v>0</v>
      </c>
      <c r="K178" s="19">
        <v>295200000</v>
      </c>
      <c r="L178" s="16">
        <f>+K178/I178</f>
        <v>1</v>
      </c>
      <c r="M178" s="19">
        <v>295200000</v>
      </c>
      <c r="N178" s="16">
        <f>+M178/I178</f>
        <v>1</v>
      </c>
      <c r="O178" s="19">
        <v>295200000</v>
      </c>
      <c r="P178" s="19">
        <f t="shared" si="10"/>
        <v>0</v>
      </c>
      <c r="Q178" s="19">
        <f t="shared" si="11"/>
        <v>0</v>
      </c>
    </row>
    <row r="179" spans="1:17" ht="46.8" x14ac:dyDescent="0.3">
      <c r="A179" s="17" t="s">
        <v>117</v>
      </c>
      <c r="B179" s="17" t="s">
        <v>179</v>
      </c>
      <c r="C179" s="17" t="s">
        <v>120</v>
      </c>
      <c r="D179" s="17" t="s">
        <v>77</v>
      </c>
      <c r="E179" s="17" t="s">
        <v>27</v>
      </c>
      <c r="F179" s="17" t="s">
        <v>122</v>
      </c>
      <c r="G179" s="18" t="s">
        <v>242</v>
      </c>
      <c r="H179" s="19">
        <v>261030000</v>
      </c>
      <c r="I179" s="19">
        <v>261030000</v>
      </c>
      <c r="J179" s="19">
        <v>0</v>
      </c>
      <c r="K179" s="19">
        <v>261030000</v>
      </c>
      <c r="L179" s="16">
        <f>+K179/I179</f>
        <v>1</v>
      </c>
      <c r="M179" s="19">
        <v>261030000</v>
      </c>
      <c r="N179" s="16">
        <f>+M179/I179</f>
        <v>1</v>
      </c>
      <c r="O179" s="19">
        <v>261030000</v>
      </c>
      <c r="P179" s="19">
        <f t="shared" si="10"/>
        <v>0</v>
      </c>
      <c r="Q179" s="19">
        <f t="shared" si="11"/>
        <v>0</v>
      </c>
    </row>
    <row r="180" spans="1:17" ht="78" x14ac:dyDescent="0.3">
      <c r="A180" s="17" t="s">
        <v>117</v>
      </c>
      <c r="B180" s="17" t="s">
        <v>179</v>
      </c>
      <c r="C180" s="17" t="s">
        <v>120</v>
      </c>
      <c r="D180" s="17" t="s">
        <v>77</v>
      </c>
      <c r="E180" s="17" t="s">
        <v>27</v>
      </c>
      <c r="F180" s="17" t="s">
        <v>126</v>
      </c>
      <c r="G180" s="18" t="s">
        <v>243</v>
      </c>
      <c r="H180" s="19">
        <v>269607937</v>
      </c>
      <c r="I180" s="19">
        <v>269607937</v>
      </c>
      <c r="J180" s="19">
        <v>0</v>
      </c>
      <c r="K180" s="19">
        <v>269607937</v>
      </c>
      <c r="L180" s="16">
        <f>+K180/I180</f>
        <v>1</v>
      </c>
      <c r="M180" s="19">
        <v>269607937</v>
      </c>
      <c r="N180" s="16">
        <f>+M180/I180</f>
        <v>1</v>
      </c>
      <c r="O180" s="19">
        <v>269607937</v>
      </c>
      <c r="P180" s="19">
        <f t="shared" si="10"/>
        <v>0</v>
      </c>
      <c r="Q180" s="19">
        <f t="shared" si="11"/>
        <v>0</v>
      </c>
    </row>
    <row r="181" spans="1:17" ht="93.6" x14ac:dyDescent="0.3">
      <c r="A181" s="17" t="s">
        <v>117</v>
      </c>
      <c r="B181" s="17" t="s">
        <v>179</v>
      </c>
      <c r="C181" s="17" t="s">
        <v>120</v>
      </c>
      <c r="D181" s="17" t="s">
        <v>77</v>
      </c>
      <c r="E181" s="17" t="s">
        <v>27</v>
      </c>
      <c r="F181" s="17" t="s">
        <v>134</v>
      </c>
      <c r="G181" s="18" t="s">
        <v>244</v>
      </c>
      <c r="H181" s="19">
        <v>513310682</v>
      </c>
      <c r="I181" s="19">
        <v>513310682</v>
      </c>
      <c r="J181" s="19">
        <v>0</v>
      </c>
      <c r="K181" s="19">
        <v>513310682</v>
      </c>
      <c r="L181" s="16">
        <f>+K181/I181</f>
        <v>1</v>
      </c>
      <c r="M181" s="19">
        <v>513310682</v>
      </c>
      <c r="N181" s="16">
        <f>+M181/I181</f>
        <v>1</v>
      </c>
      <c r="O181" s="19">
        <v>513310682</v>
      </c>
      <c r="P181" s="19">
        <f t="shared" si="10"/>
        <v>0</v>
      </c>
      <c r="Q181" s="19">
        <f t="shared" si="11"/>
        <v>0</v>
      </c>
    </row>
    <row r="182" spans="1:17" ht="93.6" x14ac:dyDescent="0.3">
      <c r="A182" s="17" t="s">
        <v>117</v>
      </c>
      <c r="B182" s="17" t="s">
        <v>179</v>
      </c>
      <c r="C182" s="17" t="s">
        <v>120</v>
      </c>
      <c r="D182" s="17" t="s">
        <v>77</v>
      </c>
      <c r="E182" s="17" t="s">
        <v>27</v>
      </c>
      <c r="F182" s="17" t="s">
        <v>136</v>
      </c>
      <c r="G182" s="18" t="s">
        <v>245</v>
      </c>
      <c r="H182" s="19">
        <v>1650051381</v>
      </c>
      <c r="I182" s="19">
        <v>1650051381</v>
      </c>
      <c r="J182" s="19">
        <v>0</v>
      </c>
      <c r="K182" s="19">
        <v>1650051381</v>
      </c>
      <c r="L182" s="16">
        <f>+K182/I182</f>
        <v>1</v>
      </c>
      <c r="M182" s="19">
        <v>1650051381</v>
      </c>
      <c r="N182" s="16">
        <f>+M182/I182</f>
        <v>1</v>
      </c>
      <c r="O182" s="19">
        <v>1650051381</v>
      </c>
      <c r="P182" s="19">
        <f t="shared" si="10"/>
        <v>0</v>
      </c>
      <c r="Q182" s="19">
        <f t="shared" si="11"/>
        <v>0</v>
      </c>
    </row>
    <row r="183" spans="1:17" ht="140.4" x14ac:dyDescent="0.3">
      <c r="A183" s="17" t="s">
        <v>117</v>
      </c>
      <c r="B183" s="17" t="s">
        <v>179</v>
      </c>
      <c r="C183" s="17" t="s">
        <v>120</v>
      </c>
      <c r="D183" s="17" t="s">
        <v>77</v>
      </c>
      <c r="E183" s="17" t="s">
        <v>27</v>
      </c>
      <c r="F183" s="17" t="s">
        <v>152</v>
      </c>
      <c r="G183" s="18" t="s">
        <v>246</v>
      </c>
      <c r="H183" s="19">
        <v>644800000</v>
      </c>
      <c r="I183" s="19">
        <v>644800000</v>
      </c>
      <c r="J183" s="19">
        <v>0</v>
      </c>
      <c r="K183" s="19">
        <v>644800000</v>
      </c>
      <c r="L183" s="16">
        <f>+K183/I183</f>
        <v>1</v>
      </c>
      <c r="M183" s="19">
        <v>644800000</v>
      </c>
      <c r="N183" s="16">
        <f>+M183/I183</f>
        <v>1</v>
      </c>
      <c r="O183" s="19">
        <v>644800000</v>
      </c>
      <c r="P183" s="19">
        <f t="shared" si="10"/>
        <v>0</v>
      </c>
      <c r="Q183" s="19">
        <f t="shared" si="11"/>
        <v>0</v>
      </c>
    </row>
    <row r="184" spans="1:17" ht="78" x14ac:dyDescent="0.3">
      <c r="A184" s="13" t="s">
        <v>117</v>
      </c>
      <c r="B184" s="13" t="s">
        <v>179</v>
      </c>
      <c r="C184" s="13" t="s">
        <v>120</v>
      </c>
      <c r="D184" s="13" t="s">
        <v>63</v>
      </c>
      <c r="E184" s="13"/>
      <c r="F184" s="13"/>
      <c r="G184" s="14" t="s">
        <v>247</v>
      </c>
      <c r="H184" s="15">
        <v>1000000000</v>
      </c>
      <c r="I184" s="15">
        <v>1000000000</v>
      </c>
      <c r="J184" s="15">
        <v>0</v>
      </c>
      <c r="K184" s="15">
        <v>1000000000</v>
      </c>
      <c r="L184" s="16">
        <f>+K184/I184</f>
        <v>1</v>
      </c>
      <c r="M184" s="15">
        <v>1000000000</v>
      </c>
      <c r="N184" s="16">
        <f>+M184/I184</f>
        <v>1</v>
      </c>
      <c r="O184" s="15">
        <v>1000000000</v>
      </c>
      <c r="P184" s="15">
        <f t="shared" si="10"/>
        <v>0</v>
      </c>
      <c r="Q184" s="15">
        <f t="shared" si="11"/>
        <v>0</v>
      </c>
    </row>
    <row r="185" spans="1:17" ht="109.2" x14ac:dyDescent="0.3">
      <c r="A185" s="17" t="s">
        <v>117</v>
      </c>
      <c r="B185" s="17" t="s">
        <v>179</v>
      </c>
      <c r="C185" s="17" t="s">
        <v>120</v>
      </c>
      <c r="D185" s="17" t="s">
        <v>63</v>
      </c>
      <c r="E185" s="17" t="s">
        <v>27</v>
      </c>
      <c r="F185" s="17" t="s">
        <v>129</v>
      </c>
      <c r="G185" s="18" t="s">
        <v>248</v>
      </c>
      <c r="H185" s="19">
        <v>1000000000</v>
      </c>
      <c r="I185" s="19">
        <v>1000000000</v>
      </c>
      <c r="J185" s="19">
        <v>0</v>
      </c>
      <c r="K185" s="19">
        <v>1000000000</v>
      </c>
      <c r="L185" s="16">
        <f>+K185/I185</f>
        <v>1</v>
      </c>
      <c r="M185" s="19">
        <v>1000000000</v>
      </c>
      <c r="N185" s="16">
        <f>+M185/I185</f>
        <v>1</v>
      </c>
      <c r="O185" s="19">
        <v>1000000000</v>
      </c>
      <c r="P185" s="19">
        <f t="shared" si="10"/>
        <v>0</v>
      </c>
      <c r="Q185" s="19">
        <f t="shared" si="11"/>
        <v>0</v>
      </c>
    </row>
    <row r="186" spans="1:17" ht="93.6" x14ac:dyDescent="0.3">
      <c r="A186" s="13" t="s">
        <v>117</v>
      </c>
      <c r="B186" s="13" t="s">
        <v>179</v>
      </c>
      <c r="C186" s="13" t="s">
        <v>120</v>
      </c>
      <c r="D186" s="13" t="s">
        <v>80</v>
      </c>
      <c r="E186" s="13"/>
      <c r="F186" s="13"/>
      <c r="G186" s="14" t="s">
        <v>249</v>
      </c>
      <c r="H186" s="15">
        <v>7042000000</v>
      </c>
      <c r="I186" s="15">
        <v>7042000000</v>
      </c>
      <c r="J186" s="15">
        <v>0</v>
      </c>
      <c r="K186" s="15">
        <v>7042000000</v>
      </c>
      <c r="L186" s="16">
        <f>+K186/I186</f>
        <v>1</v>
      </c>
      <c r="M186" s="15">
        <v>7042000000</v>
      </c>
      <c r="N186" s="16">
        <f>+M186/I186</f>
        <v>1</v>
      </c>
      <c r="O186" s="15">
        <v>7042000000</v>
      </c>
      <c r="P186" s="15">
        <f t="shared" si="10"/>
        <v>0</v>
      </c>
      <c r="Q186" s="15">
        <f t="shared" si="11"/>
        <v>0</v>
      </c>
    </row>
    <row r="187" spans="1:17" ht="31.2" x14ac:dyDescent="0.3">
      <c r="A187" s="17" t="s">
        <v>117</v>
      </c>
      <c r="B187" s="17" t="s">
        <v>179</v>
      </c>
      <c r="C187" s="17" t="s">
        <v>120</v>
      </c>
      <c r="D187" s="17" t="s">
        <v>80</v>
      </c>
      <c r="E187" s="17" t="s">
        <v>27</v>
      </c>
      <c r="F187" s="17" t="s">
        <v>129</v>
      </c>
      <c r="G187" s="18" t="s">
        <v>250</v>
      </c>
      <c r="H187" s="19">
        <v>100000000</v>
      </c>
      <c r="I187" s="19">
        <v>100000000</v>
      </c>
      <c r="J187" s="19">
        <v>0</v>
      </c>
      <c r="K187" s="19">
        <v>100000000</v>
      </c>
      <c r="L187" s="16">
        <f>+K187/I187</f>
        <v>1</v>
      </c>
      <c r="M187" s="19">
        <v>100000000</v>
      </c>
      <c r="N187" s="16">
        <f>+M187/I187</f>
        <v>1</v>
      </c>
      <c r="O187" s="19">
        <v>100000000</v>
      </c>
      <c r="P187" s="19">
        <f t="shared" si="10"/>
        <v>0</v>
      </c>
      <c r="Q187" s="19">
        <f t="shared" si="11"/>
        <v>0</v>
      </c>
    </row>
    <row r="188" spans="1:17" ht="62.4" x14ac:dyDescent="0.3">
      <c r="A188" s="17" t="s">
        <v>117</v>
      </c>
      <c r="B188" s="17" t="s">
        <v>179</v>
      </c>
      <c r="C188" s="17" t="s">
        <v>120</v>
      </c>
      <c r="D188" s="17" t="s">
        <v>80</v>
      </c>
      <c r="E188" s="17" t="s">
        <v>27</v>
      </c>
      <c r="F188" s="17" t="s">
        <v>145</v>
      </c>
      <c r="G188" s="18" t="s">
        <v>251</v>
      </c>
      <c r="H188" s="19">
        <v>926426296</v>
      </c>
      <c r="I188" s="19">
        <v>926426296</v>
      </c>
      <c r="J188" s="19">
        <v>0</v>
      </c>
      <c r="K188" s="19">
        <v>926426296</v>
      </c>
      <c r="L188" s="16">
        <f>+K188/I188</f>
        <v>1</v>
      </c>
      <c r="M188" s="19">
        <v>926426296</v>
      </c>
      <c r="N188" s="16">
        <f>+M188/I188</f>
        <v>1</v>
      </c>
      <c r="O188" s="19">
        <v>926426296</v>
      </c>
      <c r="P188" s="19">
        <f t="shared" si="10"/>
        <v>0</v>
      </c>
      <c r="Q188" s="19">
        <f t="shared" si="11"/>
        <v>0</v>
      </c>
    </row>
    <row r="189" spans="1:17" ht="62.4" x14ac:dyDescent="0.3">
      <c r="A189" s="17" t="s">
        <v>117</v>
      </c>
      <c r="B189" s="17" t="s">
        <v>179</v>
      </c>
      <c r="C189" s="17" t="s">
        <v>120</v>
      </c>
      <c r="D189" s="17" t="s">
        <v>80</v>
      </c>
      <c r="E189" s="17" t="s">
        <v>27</v>
      </c>
      <c r="F189" s="17" t="s">
        <v>122</v>
      </c>
      <c r="G189" s="18" t="s">
        <v>252</v>
      </c>
      <c r="H189" s="19">
        <v>380240143</v>
      </c>
      <c r="I189" s="19">
        <v>380240143</v>
      </c>
      <c r="J189" s="19">
        <v>0</v>
      </c>
      <c r="K189" s="19">
        <v>380240143</v>
      </c>
      <c r="L189" s="16">
        <f>+K189/I189</f>
        <v>1</v>
      </c>
      <c r="M189" s="19">
        <v>380240143</v>
      </c>
      <c r="N189" s="16">
        <f>+M189/I189</f>
        <v>1</v>
      </c>
      <c r="O189" s="19">
        <v>380240143</v>
      </c>
      <c r="P189" s="19">
        <f t="shared" si="10"/>
        <v>0</v>
      </c>
      <c r="Q189" s="19">
        <f t="shared" si="11"/>
        <v>0</v>
      </c>
    </row>
    <row r="190" spans="1:17" ht="31.2" x14ac:dyDescent="0.3">
      <c r="A190" s="17" t="s">
        <v>117</v>
      </c>
      <c r="B190" s="17" t="s">
        <v>179</v>
      </c>
      <c r="C190" s="17" t="s">
        <v>120</v>
      </c>
      <c r="D190" s="17" t="s">
        <v>80</v>
      </c>
      <c r="E190" s="17" t="s">
        <v>27</v>
      </c>
      <c r="F190" s="17" t="s">
        <v>124</v>
      </c>
      <c r="G190" s="18" t="s">
        <v>253</v>
      </c>
      <c r="H190" s="19">
        <v>198436253</v>
      </c>
      <c r="I190" s="19">
        <v>198436253</v>
      </c>
      <c r="J190" s="19">
        <v>0</v>
      </c>
      <c r="K190" s="19">
        <v>198436253</v>
      </c>
      <c r="L190" s="16">
        <f>+K190/I190</f>
        <v>1</v>
      </c>
      <c r="M190" s="19">
        <v>198436253</v>
      </c>
      <c r="N190" s="16">
        <f>+M190/I190</f>
        <v>1</v>
      </c>
      <c r="O190" s="19">
        <v>198436253</v>
      </c>
      <c r="P190" s="19">
        <f t="shared" si="10"/>
        <v>0</v>
      </c>
      <c r="Q190" s="19">
        <f t="shared" si="11"/>
        <v>0</v>
      </c>
    </row>
    <row r="191" spans="1:17" ht="46.8" x14ac:dyDescent="0.3">
      <c r="A191" s="17" t="s">
        <v>117</v>
      </c>
      <c r="B191" s="17" t="s">
        <v>179</v>
      </c>
      <c r="C191" s="17" t="s">
        <v>120</v>
      </c>
      <c r="D191" s="17" t="s">
        <v>80</v>
      </c>
      <c r="E191" s="17" t="s">
        <v>27</v>
      </c>
      <c r="F191" s="17" t="s">
        <v>126</v>
      </c>
      <c r="G191" s="18" t="s">
        <v>254</v>
      </c>
      <c r="H191" s="19">
        <v>706557022</v>
      </c>
      <c r="I191" s="19">
        <v>706557022</v>
      </c>
      <c r="J191" s="19">
        <v>0</v>
      </c>
      <c r="K191" s="19">
        <v>706557022</v>
      </c>
      <c r="L191" s="16">
        <f>+K191/I191</f>
        <v>1</v>
      </c>
      <c r="M191" s="19">
        <v>706557022</v>
      </c>
      <c r="N191" s="16">
        <f>+M191/I191</f>
        <v>1</v>
      </c>
      <c r="O191" s="19">
        <v>706557022</v>
      </c>
      <c r="P191" s="19">
        <f t="shared" si="10"/>
        <v>0</v>
      </c>
      <c r="Q191" s="19">
        <f t="shared" si="11"/>
        <v>0</v>
      </c>
    </row>
    <row r="192" spans="1:17" ht="31.2" x14ac:dyDescent="0.3">
      <c r="A192" s="17" t="s">
        <v>117</v>
      </c>
      <c r="B192" s="17" t="s">
        <v>179</v>
      </c>
      <c r="C192" s="17" t="s">
        <v>120</v>
      </c>
      <c r="D192" s="17" t="s">
        <v>80</v>
      </c>
      <c r="E192" s="17" t="s">
        <v>27</v>
      </c>
      <c r="F192" s="17" t="s">
        <v>134</v>
      </c>
      <c r="G192" s="18" t="s">
        <v>255</v>
      </c>
      <c r="H192" s="19">
        <v>998340286</v>
      </c>
      <c r="I192" s="19">
        <v>998340286</v>
      </c>
      <c r="J192" s="19">
        <v>0</v>
      </c>
      <c r="K192" s="19">
        <v>998340286</v>
      </c>
      <c r="L192" s="16">
        <f>+K192/I192</f>
        <v>1</v>
      </c>
      <c r="M192" s="19">
        <v>998340286</v>
      </c>
      <c r="N192" s="16">
        <f>+M192/I192</f>
        <v>1</v>
      </c>
      <c r="O192" s="19">
        <v>998340286</v>
      </c>
      <c r="P192" s="19">
        <f t="shared" si="10"/>
        <v>0</v>
      </c>
      <c r="Q192" s="19">
        <f t="shared" si="11"/>
        <v>0</v>
      </c>
    </row>
    <row r="193" spans="1:17" ht="31.2" x14ac:dyDescent="0.3">
      <c r="A193" s="17" t="s">
        <v>117</v>
      </c>
      <c r="B193" s="17" t="s">
        <v>179</v>
      </c>
      <c r="C193" s="17" t="s">
        <v>120</v>
      </c>
      <c r="D193" s="17" t="s">
        <v>80</v>
      </c>
      <c r="E193" s="17" t="s">
        <v>27</v>
      </c>
      <c r="F193" s="17" t="s">
        <v>136</v>
      </c>
      <c r="G193" s="18" t="s">
        <v>256</v>
      </c>
      <c r="H193" s="19">
        <v>2480000000</v>
      </c>
      <c r="I193" s="19">
        <v>2480000000</v>
      </c>
      <c r="J193" s="19">
        <v>0</v>
      </c>
      <c r="K193" s="19">
        <v>2480000000</v>
      </c>
      <c r="L193" s="16">
        <f>+K193/I193</f>
        <v>1</v>
      </c>
      <c r="M193" s="19">
        <v>2480000000</v>
      </c>
      <c r="N193" s="16">
        <f>+M193/I193</f>
        <v>1</v>
      </c>
      <c r="O193" s="19">
        <v>2480000000</v>
      </c>
      <c r="P193" s="19">
        <f t="shared" si="10"/>
        <v>0</v>
      </c>
      <c r="Q193" s="19">
        <f t="shared" si="11"/>
        <v>0</v>
      </c>
    </row>
    <row r="194" spans="1:17" ht="62.4" x14ac:dyDescent="0.3">
      <c r="A194" s="17" t="s">
        <v>117</v>
      </c>
      <c r="B194" s="17" t="s">
        <v>179</v>
      </c>
      <c r="C194" s="17" t="s">
        <v>120</v>
      </c>
      <c r="D194" s="17" t="s">
        <v>80</v>
      </c>
      <c r="E194" s="17" t="s">
        <v>27</v>
      </c>
      <c r="F194" s="17" t="s">
        <v>152</v>
      </c>
      <c r="G194" s="18" t="s">
        <v>257</v>
      </c>
      <c r="H194" s="19">
        <v>1002000000</v>
      </c>
      <c r="I194" s="19">
        <v>1002000000</v>
      </c>
      <c r="J194" s="19">
        <v>0</v>
      </c>
      <c r="K194" s="19">
        <v>1002000000</v>
      </c>
      <c r="L194" s="16">
        <f>+K194/I194</f>
        <v>1</v>
      </c>
      <c r="M194" s="19">
        <v>1002000000</v>
      </c>
      <c r="N194" s="16">
        <f>+M194/I194</f>
        <v>1</v>
      </c>
      <c r="O194" s="19">
        <v>1002000000</v>
      </c>
      <c r="P194" s="19">
        <f t="shared" si="10"/>
        <v>0</v>
      </c>
      <c r="Q194" s="19">
        <f t="shared" si="11"/>
        <v>0</v>
      </c>
    </row>
    <row r="195" spans="1:17" ht="62.4" x14ac:dyDescent="0.3">
      <c r="A195" s="17" t="s">
        <v>117</v>
      </c>
      <c r="B195" s="17" t="s">
        <v>179</v>
      </c>
      <c r="C195" s="17" t="s">
        <v>120</v>
      </c>
      <c r="D195" s="17" t="s">
        <v>80</v>
      </c>
      <c r="E195" s="17" t="s">
        <v>27</v>
      </c>
      <c r="F195" s="17" t="s">
        <v>171</v>
      </c>
      <c r="G195" s="18" t="s">
        <v>258</v>
      </c>
      <c r="H195" s="19">
        <v>250000000</v>
      </c>
      <c r="I195" s="19">
        <v>250000000</v>
      </c>
      <c r="J195" s="19">
        <v>0</v>
      </c>
      <c r="K195" s="19">
        <v>250000000</v>
      </c>
      <c r="L195" s="16">
        <f>+K195/I195</f>
        <v>1</v>
      </c>
      <c r="M195" s="19">
        <v>250000000</v>
      </c>
      <c r="N195" s="16">
        <f>+M195/I195</f>
        <v>1</v>
      </c>
      <c r="O195" s="19">
        <v>250000000</v>
      </c>
      <c r="P195" s="19">
        <f t="shared" si="10"/>
        <v>0</v>
      </c>
      <c r="Q195" s="19">
        <f t="shared" si="11"/>
        <v>0</v>
      </c>
    </row>
    <row r="196" spans="1:17" ht="78" x14ac:dyDescent="0.3">
      <c r="A196" s="13" t="s">
        <v>117</v>
      </c>
      <c r="B196" s="13" t="s">
        <v>179</v>
      </c>
      <c r="C196" s="13" t="s">
        <v>120</v>
      </c>
      <c r="D196" s="13" t="s">
        <v>65</v>
      </c>
      <c r="E196" s="13"/>
      <c r="F196" s="13"/>
      <c r="G196" s="14" t="s">
        <v>259</v>
      </c>
      <c r="H196" s="15">
        <v>3509000000</v>
      </c>
      <c r="I196" s="15">
        <v>3509000000</v>
      </c>
      <c r="J196" s="15">
        <v>0</v>
      </c>
      <c r="K196" s="15">
        <v>3509000000</v>
      </c>
      <c r="L196" s="16">
        <f>+K196/I196</f>
        <v>1</v>
      </c>
      <c r="M196" s="15">
        <v>3509000000</v>
      </c>
      <c r="N196" s="16">
        <f>+M196/I196</f>
        <v>1</v>
      </c>
      <c r="O196" s="15">
        <v>3509000000</v>
      </c>
      <c r="P196" s="15">
        <f t="shared" si="10"/>
        <v>0</v>
      </c>
      <c r="Q196" s="15">
        <f t="shared" si="11"/>
        <v>0</v>
      </c>
    </row>
    <row r="197" spans="1:17" ht="140.4" x14ac:dyDescent="0.3">
      <c r="A197" s="17" t="s">
        <v>117</v>
      </c>
      <c r="B197" s="17" t="s">
        <v>179</v>
      </c>
      <c r="C197" s="17" t="s">
        <v>120</v>
      </c>
      <c r="D197" s="17" t="s">
        <v>65</v>
      </c>
      <c r="E197" s="17" t="s">
        <v>27</v>
      </c>
      <c r="F197" s="17" t="s">
        <v>129</v>
      </c>
      <c r="G197" s="18" t="s">
        <v>260</v>
      </c>
      <c r="H197" s="19">
        <v>70000000</v>
      </c>
      <c r="I197" s="19">
        <v>70000000</v>
      </c>
      <c r="J197" s="19">
        <v>0</v>
      </c>
      <c r="K197" s="19">
        <v>70000000</v>
      </c>
      <c r="L197" s="16">
        <f>+K197/I197</f>
        <v>1</v>
      </c>
      <c r="M197" s="19">
        <v>70000000</v>
      </c>
      <c r="N197" s="16">
        <f>+M197/I197</f>
        <v>1</v>
      </c>
      <c r="O197" s="19">
        <v>70000000</v>
      </c>
      <c r="P197" s="19">
        <f t="shared" si="10"/>
        <v>0</v>
      </c>
      <c r="Q197" s="19">
        <f t="shared" si="11"/>
        <v>0</v>
      </c>
    </row>
    <row r="198" spans="1:17" ht="156" x14ac:dyDescent="0.3">
      <c r="A198" s="17" t="s">
        <v>117</v>
      </c>
      <c r="B198" s="17" t="s">
        <v>179</v>
      </c>
      <c r="C198" s="17" t="s">
        <v>120</v>
      </c>
      <c r="D198" s="17" t="s">
        <v>65</v>
      </c>
      <c r="E198" s="17" t="s">
        <v>27</v>
      </c>
      <c r="F198" s="17" t="s">
        <v>122</v>
      </c>
      <c r="G198" s="18" t="s">
        <v>261</v>
      </c>
      <c r="H198" s="19">
        <v>359032738</v>
      </c>
      <c r="I198" s="19">
        <v>359032738</v>
      </c>
      <c r="J198" s="19">
        <v>0</v>
      </c>
      <c r="K198" s="19">
        <v>359032738</v>
      </c>
      <c r="L198" s="16">
        <f>+K198/I198</f>
        <v>1</v>
      </c>
      <c r="M198" s="19">
        <v>359032738</v>
      </c>
      <c r="N198" s="16">
        <f>+M198/I198</f>
        <v>1</v>
      </c>
      <c r="O198" s="19">
        <v>359032738</v>
      </c>
      <c r="P198" s="19">
        <f t="shared" si="10"/>
        <v>0</v>
      </c>
      <c r="Q198" s="19">
        <f t="shared" si="11"/>
        <v>0</v>
      </c>
    </row>
    <row r="199" spans="1:17" ht="93.6" x14ac:dyDescent="0.3">
      <c r="A199" s="17" t="s">
        <v>117</v>
      </c>
      <c r="B199" s="17" t="s">
        <v>179</v>
      </c>
      <c r="C199" s="17" t="s">
        <v>120</v>
      </c>
      <c r="D199" s="17" t="s">
        <v>65</v>
      </c>
      <c r="E199" s="17" t="s">
        <v>27</v>
      </c>
      <c r="F199" s="17" t="s">
        <v>124</v>
      </c>
      <c r="G199" s="18" t="s">
        <v>262</v>
      </c>
      <c r="H199" s="19">
        <v>100967262</v>
      </c>
      <c r="I199" s="19">
        <v>100967262</v>
      </c>
      <c r="J199" s="19">
        <v>0</v>
      </c>
      <c r="K199" s="19">
        <v>100967262</v>
      </c>
      <c r="L199" s="16">
        <f>+K199/I199</f>
        <v>1</v>
      </c>
      <c r="M199" s="19">
        <v>100967262</v>
      </c>
      <c r="N199" s="16">
        <f>+M199/I199</f>
        <v>1</v>
      </c>
      <c r="O199" s="19">
        <v>100967262</v>
      </c>
      <c r="P199" s="19">
        <f t="shared" si="10"/>
        <v>0</v>
      </c>
      <c r="Q199" s="19">
        <f t="shared" si="11"/>
        <v>0</v>
      </c>
    </row>
    <row r="200" spans="1:17" ht="218.4" x14ac:dyDescent="0.3">
      <c r="A200" s="17" t="s">
        <v>117</v>
      </c>
      <c r="B200" s="17" t="s">
        <v>179</v>
      </c>
      <c r="C200" s="17" t="s">
        <v>120</v>
      </c>
      <c r="D200" s="17" t="s">
        <v>65</v>
      </c>
      <c r="E200" s="17" t="s">
        <v>27</v>
      </c>
      <c r="F200" s="17" t="s">
        <v>126</v>
      </c>
      <c r="G200" s="18" t="s">
        <v>263</v>
      </c>
      <c r="H200" s="19">
        <v>2289000000</v>
      </c>
      <c r="I200" s="19">
        <v>2289000000</v>
      </c>
      <c r="J200" s="19">
        <v>0</v>
      </c>
      <c r="K200" s="19">
        <v>2289000000</v>
      </c>
      <c r="L200" s="16">
        <f>+K200/I200</f>
        <v>1</v>
      </c>
      <c r="M200" s="19">
        <v>2289000000</v>
      </c>
      <c r="N200" s="16">
        <f>+M200/I200</f>
        <v>1</v>
      </c>
      <c r="O200" s="19">
        <v>2289000000</v>
      </c>
      <c r="P200" s="19">
        <f t="shared" si="10"/>
        <v>0</v>
      </c>
      <c r="Q200" s="19">
        <f t="shared" si="11"/>
        <v>0</v>
      </c>
    </row>
    <row r="201" spans="1:17" ht="187.2" x14ac:dyDescent="0.3">
      <c r="A201" s="17" t="s">
        <v>117</v>
      </c>
      <c r="B201" s="17" t="s">
        <v>179</v>
      </c>
      <c r="C201" s="17" t="s">
        <v>120</v>
      </c>
      <c r="D201" s="17" t="s">
        <v>65</v>
      </c>
      <c r="E201" s="17" t="s">
        <v>27</v>
      </c>
      <c r="F201" s="17" t="s">
        <v>134</v>
      </c>
      <c r="G201" s="18" t="s">
        <v>264</v>
      </c>
      <c r="H201" s="19">
        <v>690000000</v>
      </c>
      <c r="I201" s="19">
        <v>690000000</v>
      </c>
      <c r="J201" s="19">
        <v>0</v>
      </c>
      <c r="K201" s="19">
        <v>690000000</v>
      </c>
      <c r="L201" s="16">
        <f>+K201/I201</f>
        <v>1</v>
      </c>
      <c r="M201" s="19">
        <v>690000000</v>
      </c>
      <c r="N201" s="16">
        <f>+M201/I201</f>
        <v>1</v>
      </c>
      <c r="O201" s="19">
        <v>690000000</v>
      </c>
      <c r="P201" s="19">
        <f t="shared" ref="P201:P254" si="12">+K201-M201</f>
        <v>0</v>
      </c>
      <c r="Q201" s="19">
        <f t="shared" ref="Q201:Q254" si="13">+M201-O201</f>
        <v>0</v>
      </c>
    </row>
    <row r="202" spans="1:17" ht="93.6" x14ac:dyDescent="0.3">
      <c r="A202" s="13" t="s">
        <v>117</v>
      </c>
      <c r="B202" s="13" t="s">
        <v>179</v>
      </c>
      <c r="C202" s="13" t="s">
        <v>120</v>
      </c>
      <c r="D202" s="13" t="s">
        <v>82</v>
      </c>
      <c r="E202" s="13"/>
      <c r="F202" s="13"/>
      <c r="G202" s="14" t="s">
        <v>265</v>
      </c>
      <c r="H202" s="15">
        <v>7700000000</v>
      </c>
      <c r="I202" s="15">
        <v>7700000000</v>
      </c>
      <c r="J202" s="15">
        <v>38936029</v>
      </c>
      <c r="K202" s="15">
        <v>7661063971</v>
      </c>
      <c r="L202" s="16">
        <f>+K202/I202</f>
        <v>0.99494337285714285</v>
      </c>
      <c r="M202" s="15">
        <v>7661063971</v>
      </c>
      <c r="N202" s="16">
        <f>+M202/I202</f>
        <v>0.99494337285714285</v>
      </c>
      <c r="O202" s="15">
        <v>7650889014</v>
      </c>
      <c r="P202" s="15">
        <f t="shared" si="12"/>
        <v>0</v>
      </c>
      <c r="Q202" s="15">
        <f t="shared" si="13"/>
        <v>10174957</v>
      </c>
    </row>
    <row r="203" spans="1:17" ht="109.2" x14ac:dyDescent="0.3">
      <c r="A203" s="17" t="s">
        <v>117</v>
      </c>
      <c r="B203" s="17" t="s">
        <v>179</v>
      </c>
      <c r="C203" s="17" t="s">
        <v>120</v>
      </c>
      <c r="D203" s="17" t="s">
        <v>82</v>
      </c>
      <c r="E203" s="17" t="s">
        <v>27</v>
      </c>
      <c r="F203" s="17" t="s">
        <v>134</v>
      </c>
      <c r="G203" s="18" t="s">
        <v>266</v>
      </c>
      <c r="H203" s="19">
        <v>500000000</v>
      </c>
      <c r="I203" s="19">
        <v>500000000</v>
      </c>
      <c r="J203" s="19">
        <v>0</v>
      </c>
      <c r="K203" s="19">
        <v>500000000</v>
      </c>
      <c r="L203" s="16">
        <f>+K203/I203</f>
        <v>1</v>
      </c>
      <c r="M203" s="19">
        <v>500000000</v>
      </c>
      <c r="N203" s="16">
        <f>+M203/I203</f>
        <v>1</v>
      </c>
      <c r="O203" s="19">
        <v>500000000</v>
      </c>
      <c r="P203" s="19">
        <f t="shared" si="12"/>
        <v>0</v>
      </c>
      <c r="Q203" s="19">
        <f t="shared" si="13"/>
        <v>0</v>
      </c>
    </row>
    <row r="204" spans="1:17" ht="46.8" x14ac:dyDescent="0.3">
      <c r="A204" s="17" t="s">
        <v>117</v>
      </c>
      <c r="B204" s="17" t="s">
        <v>179</v>
      </c>
      <c r="C204" s="17" t="s">
        <v>120</v>
      </c>
      <c r="D204" s="17" t="s">
        <v>82</v>
      </c>
      <c r="E204" s="17" t="s">
        <v>27</v>
      </c>
      <c r="F204" s="17" t="s">
        <v>152</v>
      </c>
      <c r="G204" s="18" t="s">
        <v>267</v>
      </c>
      <c r="H204" s="19">
        <v>2300000000</v>
      </c>
      <c r="I204" s="19">
        <v>2300000000</v>
      </c>
      <c r="J204" s="19">
        <v>38936029</v>
      </c>
      <c r="K204" s="19">
        <v>2261063971</v>
      </c>
      <c r="L204" s="16">
        <f>+K204/I204</f>
        <v>0.98307129173913044</v>
      </c>
      <c r="M204" s="19">
        <v>2261063971</v>
      </c>
      <c r="N204" s="16">
        <f>+M204/I204</f>
        <v>0.98307129173913044</v>
      </c>
      <c r="O204" s="19">
        <v>2250889014</v>
      </c>
      <c r="P204" s="19">
        <f t="shared" si="12"/>
        <v>0</v>
      </c>
      <c r="Q204" s="19">
        <f t="shared" si="13"/>
        <v>10174957</v>
      </c>
    </row>
    <row r="205" spans="1:17" ht="78" x14ac:dyDescent="0.3">
      <c r="A205" s="17" t="s">
        <v>117</v>
      </c>
      <c r="B205" s="17" t="s">
        <v>179</v>
      </c>
      <c r="C205" s="17" t="s">
        <v>120</v>
      </c>
      <c r="D205" s="17" t="s">
        <v>82</v>
      </c>
      <c r="E205" s="17" t="s">
        <v>27</v>
      </c>
      <c r="F205" s="17" t="s">
        <v>80</v>
      </c>
      <c r="G205" s="18" t="s">
        <v>268</v>
      </c>
      <c r="H205" s="19">
        <v>1300000000</v>
      </c>
      <c r="I205" s="19">
        <v>1300000000</v>
      </c>
      <c r="J205" s="19">
        <v>0</v>
      </c>
      <c r="K205" s="19">
        <v>1300000000</v>
      </c>
      <c r="L205" s="16">
        <f>+K205/I205</f>
        <v>1</v>
      </c>
      <c r="M205" s="19">
        <v>1300000000</v>
      </c>
      <c r="N205" s="16">
        <f>+M205/I205</f>
        <v>1</v>
      </c>
      <c r="O205" s="19">
        <v>1300000000</v>
      </c>
      <c r="P205" s="19">
        <f t="shared" si="12"/>
        <v>0</v>
      </c>
      <c r="Q205" s="19">
        <f t="shared" si="13"/>
        <v>0</v>
      </c>
    </row>
    <row r="206" spans="1:17" ht="62.4" x14ac:dyDescent="0.3">
      <c r="A206" s="17" t="s">
        <v>117</v>
      </c>
      <c r="B206" s="17" t="s">
        <v>179</v>
      </c>
      <c r="C206" s="17" t="s">
        <v>120</v>
      </c>
      <c r="D206" s="17" t="s">
        <v>82</v>
      </c>
      <c r="E206" s="17" t="s">
        <v>27</v>
      </c>
      <c r="F206" s="17" t="s">
        <v>65</v>
      </c>
      <c r="G206" s="18" t="s">
        <v>269</v>
      </c>
      <c r="H206" s="19">
        <v>600000000</v>
      </c>
      <c r="I206" s="19">
        <v>600000000</v>
      </c>
      <c r="J206" s="19">
        <v>0</v>
      </c>
      <c r="K206" s="19">
        <v>600000000</v>
      </c>
      <c r="L206" s="16">
        <f>+K206/I206</f>
        <v>1</v>
      </c>
      <c r="M206" s="19">
        <v>600000000</v>
      </c>
      <c r="N206" s="16">
        <f>+M206/I206</f>
        <v>1</v>
      </c>
      <c r="O206" s="19">
        <v>600000000</v>
      </c>
      <c r="P206" s="19">
        <f t="shared" si="12"/>
        <v>0</v>
      </c>
      <c r="Q206" s="19">
        <f t="shared" si="13"/>
        <v>0</v>
      </c>
    </row>
    <row r="207" spans="1:17" ht="62.4" x14ac:dyDescent="0.3">
      <c r="A207" s="17" t="s">
        <v>117</v>
      </c>
      <c r="B207" s="17" t="s">
        <v>179</v>
      </c>
      <c r="C207" s="17" t="s">
        <v>120</v>
      </c>
      <c r="D207" s="17" t="s">
        <v>82</v>
      </c>
      <c r="E207" s="17" t="s">
        <v>27</v>
      </c>
      <c r="F207" s="17" t="s">
        <v>82</v>
      </c>
      <c r="G207" s="18" t="s">
        <v>270</v>
      </c>
      <c r="H207" s="19">
        <v>1850000000</v>
      </c>
      <c r="I207" s="19">
        <v>1850000000</v>
      </c>
      <c r="J207" s="19">
        <v>0</v>
      </c>
      <c r="K207" s="19">
        <v>1850000000</v>
      </c>
      <c r="L207" s="16">
        <f>+K207/I207</f>
        <v>1</v>
      </c>
      <c r="M207" s="19">
        <v>1850000000</v>
      </c>
      <c r="N207" s="16">
        <f>+M207/I207</f>
        <v>1</v>
      </c>
      <c r="O207" s="19">
        <v>1850000000</v>
      </c>
      <c r="P207" s="19">
        <f t="shared" si="12"/>
        <v>0</v>
      </c>
      <c r="Q207" s="19">
        <f t="shared" si="13"/>
        <v>0</v>
      </c>
    </row>
    <row r="208" spans="1:17" ht="93.6" x14ac:dyDescent="0.3">
      <c r="A208" s="17" t="s">
        <v>117</v>
      </c>
      <c r="B208" s="17" t="s">
        <v>179</v>
      </c>
      <c r="C208" s="17" t="s">
        <v>120</v>
      </c>
      <c r="D208" s="17" t="s">
        <v>82</v>
      </c>
      <c r="E208" s="17" t="s">
        <v>27</v>
      </c>
      <c r="F208" s="17" t="s">
        <v>234</v>
      </c>
      <c r="G208" s="18" t="s">
        <v>271</v>
      </c>
      <c r="H208" s="19">
        <v>1150000000</v>
      </c>
      <c r="I208" s="19">
        <v>1150000000</v>
      </c>
      <c r="J208" s="19">
        <v>0</v>
      </c>
      <c r="K208" s="19">
        <v>1150000000</v>
      </c>
      <c r="L208" s="16">
        <f>+K208/I208</f>
        <v>1</v>
      </c>
      <c r="M208" s="19">
        <v>1150000000</v>
      </c>
      <c r="N208" s="16">
        <f>+M208/I208</f>
        <v>1</v>
      </c>
      <c r="O208" s="19">
        <v>1150000000</v>
      </c>
      <c r="P208" s="19">
        <f t="shared" si="12"/>
        <v>0</v>
      </c>
      <c r="Q208" s="19">
        <f t="shared" si="13"/>
        <v>0</v>
      </c>
    </row>
    <row r="209" spans="1:17" ht="93.6" x14ac:dyDescent="0.3">
      <c r="A209" s="13" t="s">
        <v>117</v>
      </c>
      <c r="B209" s="13" t="s">
        <v>272</v>
      </c>
      <c r="C209" s="13" t="s">
        <v>120</v>
      </c>
      <c r="D209" s="13" t="s">
        <v>25</v>
      </c>
      <c r="E209" s="13"/>
      <c r="F209" s="13"/>
      <c r="G209" s="14" t="s">
        <v>273</v>
      </c>
      <c r="H209" s="15">
        <v>23944000000</v>
      </c>
      <c r="I209" s="15">
        <v>23544000000</v>
      </c>
      <c r="J209" s="15">
        <v>1008051403</v>
      </c>
      <c r="K209" s="15">
        <v>22531768913</v>
      </c>
      <c r="L209" s="16">
        <f>+K209/I209</f>
        <v>0.95700683456506963</v>
      </c>
      <c r="M209" s="15">
        <v>22531768913</v>
      </c>
      <c r="N209" s="16">
        <f>+M209/I209</f>
        <v>0.95700683456506963</v>
      </c>
      <c r="O209" s="15">
        <v>21346252540</v>
      </c>
      <c r="P209" s="15">
        <f t="shared" si="12"/>
        <v>0</v>
      </c>
      <c r="Q209" s="15">
        <f t="shared" si="13"/>
        <v>1185516373</v>
      </c>
    </row>
    <row r="210" spans="1:17" ht="109.2" x14ac:dyDescent="0.3">
      <c r="A210" s="17" t="s">
        <v>117</v>
      </c>
      <c r="B210" s="17" t="s">
        <v>272</v>
      </c>
      <c r="C210" s="17" t="s">
        <v>120</v>
      </c>
      <c r="D210" s="17" t="s">
        <v>25</v>
      </c>
      <c r="E210" s="17" t="s">
        <v>27</v>
      </c>
      <c r="F210" s="17" t="s">
        <v>129</v>
      </c>
      <c r="G210" s="18" t="s">
        <v>274</v>
      </c>
      <c r="H210" s="19">
        <v>1200000000</v>
      </c>
      <c r="I210" s="19">
        <v>1200000000</v>
      </c>
      <c r="J210" s="19">
        <v>27528131</v>
      </c>
      <c r="K210" s="19">
        <v>1172471869</v>
      </c>
      <c r="L210" s="16">
        <f>+K210/I210</f>
        <v>0.97705989083333333</v>
      </c>
      <c r="M210" s="19">
        <v>1172471869</v>
      </c>
      <c r="N210" s="16">
        <f>+M210/I210</f>
        <v>0.97705989083333333</v>
      </c>
      <c r="O210" s="19">
        <v>1085061428</v>
      </c>
      <c r="P210" s="19">
        <f t="shared" si="12"/>
        <v>0</v>
      </c>
      <c r="Q210" s="19">
        <f t="shared" si="13"/>
        <v>87410441</v>
      </c>
    </row>
    <row r="211" spans="1:17" ht="109.2" x14ac:dyDescent="0.3">
      <c r="A211" s="17" t="s">
        <v>117</v>
      </c>
      <c r="B211" s="17" t="s">
        <v>272</v>
      </c>
      <c r="C211" s="17" t="s">
        <v>120</v>
      </c>
      <c r="D211" s="17" t="s">
        <v>25</v>
      </c>
      <c r="E211" s="17" t="s">
        <v>27</v>
      </c>
      <c r="F211" s="17" t="s">
        <v>145</v>
      </c>
      <c r="G211" s="18" t="s">
        <v>275</v>
      </c>
      <c r="H211" s="19">
        <v>600000000</v>
      </c>
      <c r="I211" s="19">
        <v>600000000</v>
      </c>
      <c r="J211" s="19">
        <v>44754264</v>
      </c>
      <c r="K211" s="19">
        <v>555245736</v>
      </c>
      <c r="L211" s="16">
        <f>+K211/I211</f>
        <v>0.92540955999999996</v>
      </c>
      <c r="M211" s="19">
        <v>555245736</v>
      </c>
      <c r="N211" s="16">
        <f>+M211/I211</f>
        <v>0.92540955999999996</v>
      </c>
      <c r="O211" s="19">
        <v>555245736</v>
      </c>
      <c r="P211" s="19">
        <f t="shared" si="12"/>
        <v>0</v>
      </c>
      <c r="Q211" s="19">
        <f t="shared" si="13"/>
        <v>0</v>
      </c>
    </row>
    <row r="212" spans="1:17" ht="78" x14ac:dyDescent="0.3">
      <c r="A212" s="17" t="s">
        <v>117</v>
      </c>
      <c r="B212" s="17" t="s">
        <v>272</v>
      </c>
      <c r="C212" s="17" t="s">
        <v>120</v>
      </c>
      <c r="D212" s="17" t="s">
        <v>25</v>
      </c>
      <c r="E212" s="17" t="s">
        <v>27</v>
      </c>
      <c r="F212" s="17" t="s">
        <v>122</v>
      </c>
      <c r="G212" s="18" t="s">
        <v>276</v>
      </c>
      <c r="H212" s="19">
        <v>13994000000</v>
      </c>
      <c r="I212" s="19">
        <v>13920000000</v>
      </c>
      <c r="J212" s="19">
        <v>325178796</v>
      </c>
      <c r="K212" s="19">
        <v>13590641520</v>
      </c>
      <c r="L212" s="16">
        <f>+K212/I212</f>
        <v>0.97633918965517241</v>
      </c>
      <c r="M212" s="19">
        <v>13590641520</v>
      </c>
      <c r="N212" s="16">
        <f>+M212/I212</f>
        <v>0.97633918965517241</v>
      </c>
      <c r="O212" s="19">
        <v>13338997137</v>
      </c>
      <c r="P212" s="19">
        <f t="shared" si="12"/>
        <v>0</v>
      </c>
      <c r="Q212" s="19">
        <f t="shared" si="13"/>
        <v>251644383</v>
      </c>
    </row>
    <row r="213" spans="1:17" ht="62.4" x14ac:dyDescent="0.3">
      <c r="A213" s="17" t="s">
        <v>117</v>
      </c>
      <c r="B213" s="17" t="s">
        <v>272</v>
      </c>
      <c r="C213" s="17" t="s">
        <v>120</v>
      </c>
      <c r="D213" s="17" t="s">
        <v>25</v>
      </c>
      <c r="E213" s="17" t="s">
        <v>27</v>
      </c>
      <c r="F213" s="17" t="s">
        <v>124</v>
      </c>
      <c r="G213" s="18" t="s">
        <v>277</v>
      </c>
      <c r="H213" s="19">
        <v>8150000000</v>
      </c>
      <c r="I213" s="19">
        <v>7824000000</v>
      </c>
      <c r="J213" s="19">
        <v>610590212</v>
      </c>
      <c r="K213" s="19">
        <v>7213409788</v>
      </c>
      <c r="L213" s="16">
        <f>+K213/I213</f>
        <v>0.92195932873210629</v>
      </c>
      <c r="M213" s="19">
        <v>7213409788</v>
      </c>
      <c r="N213" s="16">
        <f>+M213/I213</f>
        <v>0.92195932873210629</v>
      </c>
      <c r="O213" s="19">
        <v>6366948239</v>
      </c>
      <c r="P213" s="19">
        <f t="shared" si="12"/>
        <v>0</v>
      </c>
      <c r="Q213" s="19">
        <f t="shared" si="13"/>
        <v>846461549</v>
      </c>
    </row>
    <row r="214" spans="1:17" ht="46.8" x14ac:dyDescent="0.3">
      <c r="A214" s="13" t="s">
        <v>117</v>
      </c>
      <c r="B214" s="13" t="s">
        <v>272</v>
      </c>
      <c r="C214" s="13" t="s">
        <v>120</v>
      </c>
      <c r="D214" s="13" t="s">
        <v>28</v>
      </c>
      <c r="E214" s="13"/>
      <c r="F214" s="13"/>
      <c r="G214" s="14" t="s">
        <v>278</v>
      </c>
      <c r="H214" s="15">
        <v>10000000000</v>
      </c>
      <c r="I214" s="15">
        <v>10000000000</v>
      </c>
      <c r="J214" s="15">
        <v>1078856360</v>
      </c>
      <c r="K214" s="15">
        <v>8736712822</v>
      </c>
      <c r="L214" s="16">
        <f>+K214/I214</f>
        <v>0.87367128220000001</v>
      </c>
      <c r="M214" s="15">
        <v>8714712822</v>
      </c>
      <c r="N214" s="16">
        <f>+M214/I214</f>
        <v>0.87147128220000003</v>
      </c>
      <c r="O214" s="15">
        <v>8470462412</v>
      </c>
      <c r="P214" s="15">
        <f t="shared" si="12"/>
        <v>22000000</v>
      </c>
      <c r="Q214" s="15">
        <f t="shared" si="13"/>
        <v>244250410</v>
      </c>
    </row>
    <row r="215" spans="1:17" ht="124.8" x14ac:dyDescent="0.3">
      <c r="A215" s="17" t="s">
        <v>117</v>
      </c>
      <c r="B215" s="17" t="s">
        <v>272</v>
      </c>
      <c r="C215" s="17" t="s">
        <v>120</v>
      </c>
      <c r="D215" s="17" t="s">
        <v>28</v>
      </c>
      <c r="E215" s="17" t="s">
        <v>27</v>
      </c>
      <c r="F215" s="17" t="s">
        <v>145</v>
      </c>
      <c r="G215" s="18" t="s">
        <v>279</v>
      </c>
      <c r="H215" s="19">
        <v>7500000000</v>
      </c>
      <c r="I215" s="19">
        <v>7500000000</v>
      </c>
      <c r="J215" s="19">
        <v>485359472</v>
      </c>
      <c r="K215" s="19">
        <v>7014640528</v>
      </c>
      <c r="L215" s="16">
        <f>+K215/I215</f>
        <v>0.93528540373333335</v>
      </c>
      <c r="M215" s="19">
        <v>6992640528</v>
      </c>
      <c r="N215" s="16">
        <f>+M215/I215</f>
        <v>0.93235207040000001</v>
      </c>
      <c r="O215" s="19">
        <v>6942640528</v>
      </c>
      <c r="P215" s="19">
        <f t="shared" si="12"/>
        <v>22000000</v>
      </c>
      <c r="Q215" s="19">
        <f t="shared" si="13"/>
        <v>50000000</v>
      </c>
    </row>
    <row r="216" spans="1:17" ht="109.2" x14ac:dyDescent="0.3">
      <c r="A216" s="17" t="s">
        <v>117</v>
      </c>
      <c r="B216" s="17" t="s">
        <v>272</v>
      </c>
      <c r="C216" s="17" t="s">
        <v>120</v>
      </c>
      <c r="D216" s="17" t="s">
        <v>28</v>
      </c>
      <c r="E216" s="17" t="s">
        <v>27</v>
      </c>
      <c r="F216" s="17" t="s">
        <v>126</v>
      </c>
      <c r="G216" s="18" t="s">
        <v>280</v>
      </c>
      <c r="H216" s="19">
        <v>2500000000</v>
      </c>
      <c r="I216" s="19">
        <v>2500000000</v>
      </c>
      <c r="J216" s="19">
        <v>593496888</v>
      </c>
      <c r="K216" s="19">
        <v>1722072294</v>
      </c>
      <c r="L216" s="16">
        <f>+K216/I216</f>
        <v>0.68882891759999998</v>
      </c>
      <c r="M216" s="19">
        <v>1722072294</v>
      </c>
      <c r="N216" s="16">
        <f>+M216/I216</f>
        <v>0.68882891759999998</v>
      </c>
      <c r="O216" s="19">
        <v>1527821884</v>
      </c>
      <c r="P216" s="19">
        <f t="shared" si="12"/>
        <v>0</v>
      </c>
      <c r="Q216" s="19">
        <f t="shared" si="13"/>
        <v>194250410</v>
      </c>
    </row>
    <row r="217" spans="1:17" ht="124.8" x14ac:dyDescent="0.3">
      <c r="A217" s="13" t="s">
        <v>117</v>
      </c>
      <c r="B217" s="13" t="s">
        <v>272</v>
      </c>
      <c r="C217" s="13" t="s">
        <v>120</v>
      </c>
      <c r="D217" s="13" t="s">
        <v>33</v>
      </c>
      <c r="E217" s="13"/>
      <c r="F217" s="13"/>
      <c r="G217" s="14" t="s">
        <v>281</v>
      </c>
      <c r="H217" s="15">
        <v>6733000000</v>
      </c>
      <c r="I217" s="15">
        <v>6733000000</v>
      </c>
      <c r="J217" s="15">
        <v>667485919</v>
      </c>
      <c r="K217" s="15">
        <v>6065514081</v>
      </c>
      <c r="L217" s="16">
        <f>+K217/I217</f>
        <v>0.90086352012475868</v>
      </c>
      <c r="M217" s="15">
        <v>6065514081</v>
      </c>
      <c r="N217" s="16">
        <f>+M217/I217</f>
        <v>0.90086352012475868</v>
      </c>
      <c r="O217" s="15">
        <v>5607978339</v>
      </c>
      <c r="P217" s="15">
        <f t="shared" si="12"/>
        <v>0</v>
      </c>
      <c r="Q217" s="15">
        <f t="shared" si="13"/>
        <v>457535742</v>
      </c>
    </row>
    <row r="218" spans="1:17" ht="62.4" x14ac:dyDescent="0.3">
      <c r="A218" s="17" t="s">
        <v>117</v>
      </c>
      <c r="B218" s="17" t="s">
        <v>272</v>
      </c>
      <c r="C218" s="17" t="s">
        <v>120</v>
      </c>
      <c r="D218" s="17" t="s">
        <v>33</v>
      </c>
      <c r="E218" s="17" t="s">
        <v>27</v>
      </c>
      <c r="F218" s="17" t="s">
        <v>129</v>
      </c>
      <c r="G218" s="18" t="s">
        <v>282</v>
      </c>
      <c r="H218" s="19">
        <v>510196992</v>
      </c>
      <c r="I218" s="19">
        <v>510196992</v>
      </c>
      <c r="J218" s="19">
        <v>6511806</v>
      </c>
      <c r="K218" s="19">
        <v>503685186</v>
      </c>
      <c r="L218" s="16">
        <f>+K218/I218</f>
        <v>0.98723668288502964</v>
      </c>
      <c r="M218" s="19">
        <v>503685186</v>
      </c>
      <c r="N218" s="16">
        <f>+M218/I218</f>
        <v>0.98723668288502964</v>
      </c>
      <c r="O218" s="19">
        <v>503685186</v>
      </c>
      <c r="P218" s="19">
        <f t="shared" si="12"/>
        <v>0</v>
      </c>
      <c r="Q218" s="19">
        <f t="shared" si="13"/>
        <v>0</v>
      </c>
    </row>
    <row r="219" spans="1:17" ht="46.8" x14ac:dyDescent="0.3">
      <c r="A219" s="17" t="s">
        <v>117</v>
      </c>
      <c r="B219" s="17" t="s">
        <v>272</v>
      </c>
      <c r="C219" s="17" t="s">
        <v>120</v>
      </c>
      <c r="D219" s="17" t="s">
        <v>33</v>
      </c>
      <c r="E219" s="17" t="s">
        <v>27</v>
      </c>
      <c r="F219" s="17" t="s">
        <v>122</v>
      </c>
      <c r="G219" s="18" t="s">
        <v>283</v>
      </c>
      <c r="H219" s="19">
        <v>135107160</v>
      </c>
      <c r="I219" s="19">
        <v>135107160</v>
      </c>
      <c r="J219" s="19">
        <v>0</v>
      </c>
      <c r="K219" s="19">
        <v>135107160</v>
      </c>
      <c r="L219" s="16">
        <f>+K219/I219</f>
        <v>1</v>
      </c>
      <c r="M219" s="19">
        <v>135107160</v>
      </c>
      <c r="N219" s="16">
        <f>+M219/I219</f>
        <v>1</v>
      </c>
      <c r="O219" s="19">
        <v>135107160</v>
      </c>
      <c r="P219" s="19">
        <f t="shared" si="12"/>
        <v>0</v>
      </c>
      <c r="Q219" s="19">
        <f t="shared" si="13"/>
        <v>0</v>
      </c>
    </row>
    <row r="220" spans="1:17" ht="46.8" x14ac:dyDescent="0.3">
      <c r="A220" s="17" t="s">
        <v>117</v>
      </c>
      <c r="B220" s="17" t="s">
        <v>272</v>
      </c>
      <c r="C220" s="17" t="s">
        <v>120</v>
      </c>
      <c r="D220" s="17" t="s">
        <v>33</v>
      </c>
      <c r="E220" s="17" t="s">
        <v>27</v>
      </c>
      <c r="F220" s="17" t="s">
        <v>124</v>
      </c>
      <c r="G220" s="18" t="s">
        <v>284</v>
      </c>
      <c r="H220" s="19">
        <v>144179400</v>
      </c>
      <c r="I220" s="19">
        <v>144179400</v>
      </c>
      <c r="J220" s="19">
        <v>2917475</v>
      </c>
      <c r="K220" s="19">
        <v>141261925</v>
      </c>
      <c r="L220" s="16">
        <f>+K220/I220</f>
        <v>0.97976496642377486</v>
      </c>
      <c r="M220" s="19">
        <v>141261925</v>
      </c>
      <c r="N220" s="16">
        <f>+M220/I220</f>
        <v>0.97976496642377486</v>
      </c>
      <c r="O220" s="19">
        <v>141261925</v>
      </c>
      <c r="P220" s="19">
        <f t="shared" si="12"/>
        <v>0</v>
      </c>
      <c r="Q220" s="19">
        <f t="shared" si="13"/>
        <v>0</v>
      </c>
    </row>
    <row r="221" spans="1:17" ht="46.8" x14ac:dyDescent="0.3">
      <c r="A221" s="17" t="s">
        <v>117</v>
      </c>
      <c r="B221" s="17" t="s">
        <v>272</v>
      </c>
      <c r="C221" s="17" t="s">
        <v>120</v>
      </c>
      <c r="D221" s="17" t="s">
        <v>33</v>
      </c>
      <c r="E221" s="17" t="s">
        <v>27</v>
      </c>
      <c r="F221" s="17" t="s">
        <v>126</v>
      </c>
      <c r="G221" s="18" t="s">
        <v>285</v>
      </c>
      <c r="H221" s="19">
        <v>48950000</v>
      </c>
      <c r="I221" s="19">
        <v>48950000</v>
      </c>
      <c r="J221" s="19">
        <v>8900000</v>
      </c>
      <c r="K221" s="19">
        <v>40050000</v>
      </c>
      <c r="L221" s="16">
        <f>+K221/I221</f>
        <v>0.81818181818181823</v>
      </c>
      <c r="M221" s="19">
        <v>40050000</v>
      </c>
      <c r="N221" s="16">
        <f>+M221/I221</f>
        <v>0.81818181818181823</v>
      </c>
      <c r="O221" s="19">
        <v>31150000</v>
      </c>
      <c r="P221" s="19">
        <f t="shared" si="12"/>
        <v>0</v>
      </c>
      <c r="Q221" s="19">
        <f t="shared" si="13"/>
        <v>8900000</v>
      </c>
    </row>
    <row r="222" spans="1:17" ht="62.4" x14ac:dyDescent="0.3">
      <c r="A222" s="17" t="s">
        <v>117</v>
      </c>
      <c r="B222" s="17" t="s">
        <v>272</v>
      </c>
      <c r="C222" s="17" t="s">
        <v>120</v>
      </c>
      <c r="D222" s="17" t="s">
        <v>33</v>
      </c>
      <c r="E222" s="17" t="s">
        <v>27</v>
      </c>
      <c r="F222" s="17" t="s">
        <v>134</v>
      </c>
      <c r="G222" s="18" t="s">
        <v>286</v>
      </c>
      <c r="H222" s="19">
        <v>2500000000</v>
      </c>
      <c r="I222" s="19">
        <v>2500000000</v>
      </c>
      <c r="J222" s="19">
        <v>0</v>
      </c>
      <c r="K222" s="19">
        <v>2500000000</v>
      </c>
      <c r="L222" s="16">
        <f>+K222/I222</f>
        <v>1</v>
      </c>
      <c r="M222" s="19">
        <v>2500000000</v>
      </c>
      <c r="N222" s="16">
        <f>+M222/I222</f>
        <v>1</v>
      </c>
      <c r="O222" s="19">
        <v>2291666667</v>
      </c>
      <c r="P222" s="19">
        <f t="shared" si="12"/>
        <v>0</v>
      </c>
      <c r="Q222" s="19">
        <f t="shared" si="13"/>
        <v>208333333</v>
      </c>
    </row>
    <row r="223" spans="1:17" ht="62.4" x14ac:dyDescent="0.3">
      <c r="A223" s="17" t="s">
        <v>117</v>
      </c>
      <c r="B223" s="17" t="s">
        <v>272</v>
      </c>
      <c r="C223" s="17" t="s">
        <v>120</v>
      </c>
      <c r="D223" s="17" t="s">
        <v>33</v>
      </c>
      <c r="E223" s="17" t="s">
        <v>27</v>
      </c>
      <c r="F223" s="17" t="s">
        <v>136</v>
      </c>
      <c r="G223" s="18" t="s">
        <v>287</v>
      </c>
      <c r="H223" s="19">
        <v>989124040</v>
      </c>
      <c r="I223" s="19">
        <v>989124040</v>
      </c>
      <c r="J223" s="19">
        <v>99417883</v>
      </c>
      <c r="K223" s="19">
        <v>889706157</v>
      </c>
      <c r="L223" s="16">
        <f>+K223/I223</f>
        <v>0.8994889629818319</v>
      </c>
      <c r="M223" s="19">
        <v>889706157</v>
      </c>
      <c r="N223" s="16">
        <f>+M223/I223</f>
        <v>0.8994889629818319</v>
      </c>
      <c r="O223" s="19">
        <v>790803357</v>
      </c>
      <c r="P223" s="19">
        <f t="shared" si="12"/>
        <v>0</v>
      </c>
      <c r="Q223" s="19">
        <f t="shared" si="13"/>
        <v>98902800</v>
      </c>
    </row>
    <row r="224" spans="1:17" ht="62.4" x14ac:dyDescent="0.3">
      <c r="A224" s="17" t="s">
        <v>117</v>
      </c>
      <c r="B224" s="17" t="s">
        <v>272</v>
      </c>
      <c r="C224" s="17" t="s">
        <v>120</v>
      </c>
      <c r="D224" s="17" t="s">
        <v>33</v>
      </c>
      <c r="E224" s="17" t="s">
        <v>27</v>
      </c>
      <c r="F224" s="17" t="s">
        <v>152</v>
      </c>
      <c r="G224" s="18" t="s">
        <v>288</v>
      </c>
      <c r="H224" s="19">
        <v>2105442408</v>
      </c>
      <c r="I224" s="19">
        <v>2105442408</v>
      </c>
      <c r="J224" s="19">
        <v>549738755</v>
      </c>
      <c r="K224" s="19">
        <v>1555703653</v>
      </c>
      <c r="L224" s="16">
        <f>+K224/I224</f>
        <v>0.73889632273427641</v>
      </c>
      <c r="M224" s="19">
        <v>1555703653</v>
      </c>
      <c r="N224" s="16">
        <f>+M224/I224</f>
        <v>0.73889632273427641</v>
      </c>
      <c r="O224" s="19">
        <v>1414304044</v>
      </c>
      <c r="P224" s="19">
        <f t="shared" si="12"/>
        <v>0</v>
      </c>
      <c r="Q224" s="19">
        <f t="shared" si="13"/>
        <v>141399609</v>
      </c>
    </row>
    <row r="225" spans="1:17" ht="78" x14ac:dyDescent="0.3">
      <c r="A225" s="17" t="s">
        <v>117</v>
      </c>
      <c r="B225" s="17" t="s">
        <v>272</v>
      </c>
      <c r="C225" s="17" t="s">
        <v>120</v>
      </c>
      <c r="D225" s="17" t="s">
        <v>33</v>
      </c>
      <c r="E225" s="17" t="s">
        <v>27</v>
      </c>
      <c r="F225" s="17" t="s">
        <v>171</v>
      </c>
      <c r="G225" s="18" t="s">
        <v>289</v>
      </c>
      <c r="H225" s="19">
        <v>300000000</v>
      </c>
      <c r="I225" s="19">
        <v>300000000</v>
      </c>
      <c r="J225" s="19">
        <v>0</v>
      </c>
      <c r="K225" s="19">
        <v>300000000</v>
      </c>
      <c r="L225" s="16">
        <f>+K225/I225</f>
        <v>1</v>
      </c>
      <c r="M225" s="19">
        <v>300000000</v>
      </c>
      <c r="N225" s="16">
        <f>+M225/I225</f>
        <v>1</v>
      </c>
      <c r="O225" s="19">
        <v>300000000</v>
      </c>
      <c r="P225" s="19">
        <f t="shared" si="12"/>
        <v>0</v>
      </c>
      <c r="Q225" s="19">
        <f t="shared" si="13"/>
        <v>0</v>
      </c>
    </row>
    <row r="226" spans="1:17" ht="93.6" x14ac:dyDescent="0.3">
      <c r="A226" s="13" t="s">
        <v>117</v>
      </c>
      <c r="B226" s="13" t="s">
        <v>272</v>
      </c>
      <c r="C226" s="13" t="s">
        <v>120</v>
      </c>
      <c r="D226" s="13" t="s">
        <v>40</v>
      </c>
      <c r="E226" s="13"/>
      <c r="F226" s="13"/>
      <c r="G226" s="14" t="s">
        <v>290</v>
      </c>
      <c r="H226" s="15">
        <v>11000000000</v>
      </c>
      <c r="I226" s="15">
        <v>9841000000</v>
      </c>
      <c r="J226" s="15">
        <v>609400063</v>
      </c>
      <c r="K226" s="15">
        <v>9231599937</v>
      </c>
      <c r="L226" s="16">
        <f>+K226/I226</f>
        <v>0.93807539243979265</v>
      </c>
      <c r="M226" s="15">
        <v>9231599937</v>
      </c>
      <c r="N226" s="16">
        <f>+M226/I226</f>
        <v>0.93807539243979265</v>
      </c>
      <c r="O226" s="15">
        <v>9209584937</v>
      </c>
      <c r="P226" s="15">
        <f t="shared" si="12"/>
        <v>0</v>
      </c>
      <c r="Q226" s="15">
        <f t="shared" si="13"/>
        <v>22015000</v>
      </c>
    </row>
    <row r="227" spans="1:17" ht="109.2" x14ac:dyDescent="0.3">
      <c r="A227" s="17" t="s">
        <v>117</v>
      </c>
      <c r="B227" s="17" t="s">
        <v>272</v>
      </c>
      <c r="C227" s="17" t="s">
        <v>120</v>
      </c>
      <c r="D227" s="17" t="s">
        <v>40</v>
      </c>
      <c r="E227" s="17" t="s">
        <v>27</v>
      </c>
      <c r="F227" s="17" t="s">
        <v>129</v>
      </c>
      <c r="G227" s="18" t="s">
        <v>291</v>
      </c>
      <c r="H227" s="19">
        <v>5182000000</v>
      </c>
      <c r="I227" s="19">
        <v>6682000000</v>
      </c>
      <c r="J227" s="19">
        <v>377010933</v>
      </c>
      <c r="K227" s="19">
        <v>6304989067</v>
      </c>
      <c r="L227" s="16">
        <f>+K227/I227</f>
        <v>0.94357813035019455</v>
      </c>
      <c r="M227" s="19">
        <v>6304989067</v>
      </c>
      <c r="N227" s="16">
        <f>+M227/I227</f>
        <v>0.94357813035019455</v>
      </c>
      <c r="O227" s="19">
        <v>6282974067</v>
      </c>
      <c r="P227" s="19">
        <f t="shared" si="12"/>
        <v>0</v>
      </c>
      <c r="Q227" s="19">
        <f t="shared" si="13"/>
        <v>22015000</v>
      </c>
    </row>
    <row r="228" spans="1:17" ht="156" x14ac:dyDescent="0.3">
      <c r="A228" s="17" t="s">
        <v>117</v>
      </c>
      <c r="B228" s="17" t="s">
        <v>272</v>
      </c>
      <c r="C228" s="17" t="s">
        <v>120</v>
      </c>
      <c r="D228" s="17" t="s">
        <v>40</v>
      </c>
      <c r="E228" s="17" t="s">
        <v>27</v>
      </c>
      <c r="F228" s="17" t="s">
        <v>80</v>
      </c>
      <c r="G228" s="18" t="s">
        <v>292</v>
      </c>
      <c r="H228" s="19">
        <v>1018000000</v>
      </c>
      <c r="I228" s="19">
        <v>1018000000</v>
      </c>
      <c r="J228" s="19">
        <v>118080134</v>
      </c>
      <c r="K228" s="19">
        <v>899919866</v>
      </c>
      <c r="L228" s="16">
        <f>+K228/I228</f>
        <v>0.88400772691552065</v>
      </c>
      <c r="M228" s="19">
        <v>899919866</v>
      </c>
      <c r="N228" s="16">
        <f>+M228/I228</f>
        <v>0.88400772691552065</v>
      </c>
      <c r="O228" s="19">
        <v>899919866</v>
      </c>
      <c r="P228" s="19">
        <f t="shared" si="12"/>
        <v>0</v>
      </c>
      <c r="Q228" s="19">
        <f t="shared" si="13"/>
        <v>0</v>
      </c>
    </row>
    <row r="229" spans="1:17" ht="171.6" x14ac:dyDescent="0.3">
      <c r="A229" s="17" t="s">
        <v>117</v>
      </c>
      <c r="B229" s="17" t="s">
        <v>272</v>
      </c>
      <c r="C229" s="17" t="s">
        <v>120</v>
      </c>
      <c r="D229" s="17" t="s">
        <v>40</v>
      </c>
      <c r="E229" s="17" t="s">
        <v>27</v>
      </c>
      <c r="F229" s="17" t="s">
        <v>82</v>
      </c>
      <c r="G229" s="18" t="s">
        <v>293</v>
      </c>
      <c r="H229" s="19">
        <v>4800000000</v>
      </c>
      <c r="I229" s="19">
        <v>2141000000</v>
      </c>
      <c r="J229" s="19">
        <v>114308996</v>
      </c>
      <c r="K229" s="19">
        <v>2026691004</v>
      </c>
      <c r="L229" s="16">
        <f>+K229/I229</f>
        <v>0.94660953012610927</v>
      </c>
      <c r="M229" s="19">
        <v>2026691004</v>
      </c>
      <c r="N229" s="16">
        <f>+M229/I229</f>
        <v>0.94660953012610927</v>
      </c>
      <c r="O229" s="19">
        <v>2026691004</v>
      </c>
      <c r="P229" s="19">
        <f t="shared" si="12"/>
        <v>0</v>
      </c>
      <c r="Q229" s="19">
        <f t="shared" si="13"/>
        <v>0</v>
      </c>
    </row>
    <row r="230" spans="1:17" ht="78" x14ac:dyDescent="0.3">
      <c r="A230" s="13" t="s">
        <v>117</v>
      </c>
      <c r="B230" s="13" t="s">
        <v>272</v>
      </c>
      <c r="C230" s="13" t="s">
        <v>120</v>
      </c>
      <c r="D230" s="13" t="s">
        <v>38</v>
      </c>
      <c r="E230" s="13"/>
      <c r="F230" s="13"/>
      <c r="G230" s="14" t="s">
        <v>294</v>
      </c>
      <c r="H230" s="15">
        <v>1330000000</v>
      </c>
      <c r="I230" s="15">
        <v>1263369966</v>
      </c>
      <c r="J230" s="15">
        <v>22786001</v>
      </c>
      <c r="K230" s="15">
        <v>1240583965</v>
      </c>
      <c r="L230" s="16">
        <f>+K230/I230</f>
        <v>0.981964110582632</v>
      </c>
      <c r="M230" s="15">
        <v>1234359949</v>
      </c>
      <c r="N230" s="16">
        <f>+M230/I230</f>
        <v>0.97703759169465643</v>
      </c>
      <c r="O230" s="15">
        <v>1163286375</v>
      </c>
      <c r="P230" s="15">
        <f t="shared" si="12"/>
        <v>6224016</v>
      </c>
      <c r="Q230" s="15">
        <f t="shared" si="13"/>
        <v>71073574</v>
      </c>
    </row>
    <row r="231" spans="1:17" ht="78" x14ac:dyDescent="0.3">
      <c r="A231" s="17" t="s">
        <v>117</v>
      </c>
      <c r="B231" s="17" t="s">
        <v>272</v>
      </c>
      <c r="C231" s="17" t="s">
        <v>120</v>
      </c>
      <c r="D231" s="17" t="s">
        <v>38</v>
      </c>
      <c r="E231" s="17" t="s">
        <v>27</v>
      </c>
      <c r="F231" s="17" t="s">
        <v>129</v>
      </c>
      <c r="G231" s="18" t="s">
        <v>295</v>
      </c>
      <c r="H231" s="19">
        <v>583713000</v>
      </c>
      <c r="I231" s="19">
        <v>531706642</v>
      </c>
      <c r="J231" s="19">
        <v>0</v>
      </c>
      <c r="K231" s="19">
        <v>531706642</v>
      </c>
      <c r="L231" s="16">
        <f>+K231/I231</f>
        <v>1</v>
      </c>
      <c r="M231" s="19">
        <v>531706642</v>
      </c>
      <c r="N231" s="16">
        <f>+M231/I231</f>
        <v>1</v>
      </c>
      <c r="O231" s="19">
        <v>531706642</v>
      </c>
      <c r="P231" s="19">
        <f t="shared" si="12"/>
        <v>0</v>
      </c>
      <c r="Q231" s="19">
        <f t="shared" si="13"/>
        <v>0</v>
      </c>
    </row>
    <row r="232" spans="1:17" ht="46.8" x14ac:dyDescent="0.3">
      <c r="A232" s="17" t="s">
        <v>117</v>
      </c>
      <c r="B232" s="17" t="s">
        <v>272</v>
      </c>
      <c r="C232" s="17" t="s">
        <v>120</v>
      </c>
      <c r="D232" s="17" t="s">
        <v>38</v>
      </c>
      <c r="E232" s="17" t="s">
        <v>27</v>
      </c>
      <c r="F232" s="17" t="s">
        <v>145</v>
      </c>
      <c r="G232" s="18" t="s">
        <v>296</v>
      </c>
      <c r="H232" s="19">
        <v>160000000</v>
      </c>
      <c r="I232" s="19">
        <v>160000000</v>
      </c>
      <c r="J232" s="19">
        <v>0</v>
      </c>
      <c r="K232" s="19">
        <v>160000000</v>
      </c>
      <c r="L232" s="16">
        <f>+K232/I232</f>
        <v>1</v>
      </c>
      <c r="M232" s="19">
        <v>160000000</v>
      </c>
      <c r="N232" s="16">
        <f>+M232/I232</f>
        <v>1</v>
      </c>
      <c r="O232" s="19">
        <v>160000000</v>
      </c>
      <c r="P232" s="19">
        <f t="shared" si="12"/>
        <v>0</v>
      </c>
      <c r="Q232" s="19">
        <f t="shared" si="13"/>
        <v>0</v>
      </c>
    </row>
    <row r="233" spans="1:17" ht="62.4" x14ac:dyDescent="0.3">
      <c r="A233" s="17" t="s">
        <v>117</v>
      </c>
      <c r="B233" s="17" t="s">
        <v>272</v>
      </c>
      <c r="C233" s="17" t="s">
        <v>120</v>
      </c>
      <c r="D233" s="17" t="s">
        <v>38</v>
      </c>
      <c r="E233" s="17" t="s">
        <v>27</v>
      </c>
      <c r="F233" s="17" t="s">
        <v>134</v>
      </c>
      <c r="G233" s="18" t="s">
        <v>297</v>
      </c>
      <c r="H233" s="19">
        <v>45912000</v>
      </c>
      <c r="I233" s="19">
        <v>45912000</v>
      </c>
      <c r="J233" s="19">
        <v>0</v>
      </c>
      <c r="K233" s="19">
        <v>45912000</v>
      </c>
      <c r="L233" s="16">
        <f>+K233/I233</f>
        <v>1</v>
      </c>
      <c r="M233" s="19">
        <v>45912000</v>
      </c>
      <c r="N233" s="16">
        <f>+M233/I233</f>
        <v>1</v>
      </c>
      <c r="O233" s="19">
        <v>45912000</v>
      </c>
      <c r="P233" s="19">
        <f t="shared" si="12"/>
        <v>0</v>
      </c>
      <c r="Q233" s="19">
        <f t="shared" si="13"/>
        <v>0</v>
      </c>
    </row>
    <row r="234" spans="1:17" ht="78" x14ac:dyDescent="0.3">
      <c r="A234" s="17" t="s">
        <v>117</v>
      </c>
      <c r="B234" s="17" t="s">
        <v>272</v>
      </c>
      <c r="C234" s="17" t="s">
        <v>120</v>
      </c>
      <c r="D234" s="17" t="s">
        <v>38</v>
      </c>
      <c r="E234" s="17" t="s">
        <v>27</v>
      </c>
      <c r="F234" s="17" t="s">
        <v>152</v>
      </c>
      <c r="G234" s="18" t="s">
        <v>298</v>
      </c>
      <c r="H234" s="19">
        <v>6000000</v>
      </c>
      <c r="I234" s="19">
        <v>6000000</v>
      </c>
      <c r="J234" s="19">
        <v>0</v>
      </c>
      <c r="K234" s="19">
        <v>6000000</v>
      </c>
      <c r="L234" s="16">
        <f>+K234/I234</f>
        <v>1</v>
      </c>
      <c r="M234" s="19">
        <v>6000000</v>
      </c>
      <c r="N234" s="16">
        <f>+M234/I234</f>
        <v>1</v>
      </c>
      <c r="O234" s="19">
        <v>6000000</v>
      </c>
      <c r="P234" s="19">
        <f t="shared" si="12"/>
        <v>0</v>
      </c>
      <c r="Q234" s="19">
        <f t="shared" si="13"/>
        <v>0</v>
      </c>
    </row>
    <row r="235" spans="1:17" ht="62.4" x14ac:dyDescent="0.3">
      <c r="A235" s="17" t="s">
        <v>117</v>
      </c>
      <c r="B235" s="17" t="s">
        <v>272</v>
      </c>
      <c r="C235" s="17" t="s">
        <v>120</v>
      </c>
      <c r="D235" s="17" t="s">
        <v>38</v>
      </c>
      <c r="E235" s="17" t="s">
        <v>27</v>
      </c>
      <c r="F235" s="17" t="s">
        <v>63</v>
      </c>
      <c r="G235" s="18" t="s">
        <v>299</v>
      </c>
      <c r="H235" s="19">
        <v>120000000</v>
      </c>
      <c r="I235" s="19">
        <v>115880000</v>
      </c>
      <c r="J235" s="19">
        <v>0</v>
      </c>
      <c r="K235" s="19">
        <v>115880000</v>
      </c>
      <c r="L235" s="16">
        <f>+K235/I235</f>
        <v>1</v>
      </c>
      <c r="M235" s="19">
        <v>112835440</v>
      </c>
      <c r="N235" s="16">
        <f>+M235/I235</f>
        <v>0.97372661373835001</v>
      </c>
      <c r="O235" s="19">
        <v>112835440</v>
      </c>
      <c r="P235" s="19">
        <f t="shared" si="12"/>
        <v>3044560</v>
      </c>
      <c r="Q235" s="19">
        <f t="shared" si="13"/>
        <v>0</v>
      </c>
    </row>
    <row r="236" spans="1:17" ht="46.8" x14ac:dyDescent="0.3">
      <c r="A236" s="17" t="s">
        <v>117</v>
      </c>
      <c r="B236" s="17" t="s">
        <v>272</v>
      </c>
      <c r="C236" s="17" t="s">
        <v>120</v>
      </c>
      <c r="D236" s="17" t="s">
        <v>38</v>
      </c>
      <c r="E236" s="17" t="s">
        <v>27</v>
      </c>
      <c r="F236" s="17" t="s">
        <v>80</v>
      </c>
      <c r="G236" s="18" t="s">
        <v>300</v>
      </c>
      <c r="H236" s="19">
        <v>50000000</v>
      </c>
      <c r="I236" s="19">
        <v>50000000</v>
      </c>
      <c r="J236" s="19">
        <v>0</v>
      </c>
      <c r="K236" s="19">
        <v>50000000</v>
      </c>
      <c r="L236" s="16">
        <f>+K236/I236</f>
        <v>1</v>
      </c>
      <c r="M236" s="19">
        <v>50000000</v>
      </c>
      <c r="N236" s="16">
        <f>+M236/I236</f>
        <v>1</v>
      </c>
      <c r="O236" s="19">
        <v>20000000</v>
      </c>
      <c r="P236" s="19">
        <f t="shared" si="12"/>
        <v>0</v>
      </c>
      <c r="Q236" s="19">
        <f t="shared" si="13"/>
        <v>30000000</v>
      </c>
    </row>
    <row r="237" spans="1:17" ht="62.4" x14ac:dyDescent="0.3">
      <c r="A237" s="17" t="s">
        <v>117</v>
      </c>
      <c r="B237" s="17" t="s">
        <v>272</v>
      </c>
      <c r="C237" s="17" t="s">
        <v>120</v>
      </c>
      <c r="D237" s="17" t="s">
        <v>38</v>
      </c>
      <c r="E237" s="17" t="s">
        <v>27</v>
      </c>
      <c r="F237" s="17" t="s">
        <v>65</v>
      </c>
      <c r="G237" s="18" t="s">
        <v>301</v>
      </c>
      <c r="H237" s="19">
        <v>40000000</v>
      </c>
      <c r="I237" s="19">
        <v>40000000</v>
      </c>
      <c r="J237" s="19">
        <v>0</v>
      </c>
      <c r="K237" s="19">
        <v>40000000</v>
      </c>
      <c r="L237" s="16">
        <f>+K237/I237</f>
        <v>1</v>
      </c>
      <c r="M237" s="19">
        <v>40000000</v>
      </c>
      <c r="N237" s="16">
        <f>+M237/I237</f>
        <v>1</v>
      </c>
      <c r="O237" s="19">
        <v>38775966</v>
      </c>
      <c r="P237" s="19">
        <f t="shared" si="12"/>
        <v>0</v>
      </c>
      <c r="Q237" s="19">
        <f t="shared" si="13"/>
        <v>1224034</v>
      </c>
    </row>
    <row r="238" spans="1:17" ht="62.4" x14ac:dyDescent="0.3">
      <c r="A238" s="17" t="s">
        <v>117</v>
      </c>
      <c r="B238" s="17" t="s">
        <v>272</v>
      </c>
      <c r="C238" s="17" t="s">
        <v>120</v>
      </c>
      <c r="D238" s="17" t="s">
        <v>38</v>
      </c>
      <c r="E238" s="17" t="s">
        <v>27</v>
      </c>
      <c r="F238" s="17" t="s">
        <v>82</v>
      </c>
      <c r="G238" s="18" t="s">
        <v>302</v>
      </c>
      <c r="H238" s="19">
        <v>100000000</v>
      </c>
      <c r="I238" s="19">
        <v>100000000</v>
      </c>
      <c r="J238" s="19">
        <v>0</v>
      </c>
      <c r="K238" s="19">
        <v>100000000</v>
      </c>
      <c r="L238" s="16">
        <f>+K238/I238</f>
        <v>1</v>
      </c>
      <c r="M238" s="19">
        <v>96820544</v>
      </c>
      <c r="N238" s="16">
        <f>+M238/I238</f>
        <v>0.96820543999999997</v>
      </c>
      <c r="O238" s="19">
        <v>96820544</v>
      </c>
      <c r="P238" s="19">
        <f t="shared" si="12"/>
        <v>3179456</v>
      </c>
      <c r="Q238" s="19">
        <f t="shared" si="13"/>
        <v>0</v>
      </c>
    </row>
    <row r="239" spans="1:17" ht="46.8" x14ac:dyDescent="0.3">
      <c r="A239" s="17" t="s">
        <v>117</v>
      </c>
      <c r="B239" s="17" t="s">
        <v>272</v>
      </c>
      <c r="C239" s="17" t="s">
        <v>120</v>
      </c>
      <c r="D239" s="17" t="s">
        <v>38</v>
      </c>
      <c r="E239" s="17" t="s">
        <v>27</v>
      </c>
      <c r="F239" s="17" t="s">
        <v>48</v>
      </c>
      <c r="G239" s="18" t="s">
        <v>303</v>
      </c>
      <c r="H239" s="19">
        <v>150000000</v>
      </c>
      <c r="I239" s="19">
        <v>139496324</v>
      </c>
      <c r="J239" s="19">
        <v>0</v>
      </c>
      <c r="K239" s="19">
        <v>139496324</v>
      </c>
      <c r="L239" s="16">
        <f>+K239/I239</f>
        <v>1</v>
      </c>
      <c r="M239" s="19">
        <v>139496324</v>
      </c>
      <c r="N239" s="16">
        <f>+M239/I239</f>
        <v>1</v>
      </c>
      <c r="O239" s="19">
        <v>108141783</v>
      </c>
      <c r="P239" s="19">
        <f t="shared" si="12"/>
        <v>0</v>
      </c>
      <c r="Q239" s="19">
        <f t="shared" si="13"/>
        <v>31354541</v>
      </c>
    </row>
    <row r="240" spans="1:17" ht="62.4" x14ac:dyDescent="0.3">
      <c r="A240" s="17" t="s">
        <v>117</v>
      </c>
      <c r="B240" s="17" t="s">
        <v>272</v>
      </c>
      <c r="C240" s="17" t="s">
        <v>120</v>
      </c>
      <c r="D240" s="17" t="s">
        <v>38</v>
      </c>
      <c r="E240" s="17" t="s">
        <v>27</v>
      </c>
      <c r="F240" s="17" t="s">
        <v>234</v>
      </c>
      <c r="G240" s="18" t="s">
        <v>304</v>
      </c>
      <c r="H240" s="19">
        <v>56465500</v>
      </c>
      <c r="I240" s="19">
        <v>56465500</v>
      </c>
      <c r="J240" s="19">
        <v>6520501</v>
      </c>
      <c r="K240" s="19">
        <v>49944999</v>
      </c>
      <c r="L240" s="16">
        <f>+K240/I240</f>
        <v>0.88452238977782893</v>
      </c>
      <c r="M240" s="19">
        <v>49944999</v>
      </c>
      <c r="N240" s="16">
        <f>+M240/I240</f>
        <v>0.88452238977782893</v>
      </c>
      <c r="O240" s="19">
        <v>41450000</v>
      </c>
      <c r="P240" s="19">
        <f t="shared" si="12"/>
        <v>0</v>
      </c>
      <c r="Q240" s="19">
        <f t="shared" si="13"/>
        <v>8494999</v>
      </c>
    </row>
    <row r="241" spans="1:17" ht="46.8" x14ac:dyDescent="0.3">
      <c r="A241" s="17" t="s">
        <v>117</v>
      </c>
      <c r="B241" s="17" t="s">
        <v>272</v>
      </c>
      <c r="C241" s="17" t="s">
        <v>120</v>
      </c>
      <c r="D241" s="17" t="s">
        <v>38</v>
      </c>
      <c r="E241" s="17" t="s">
        <v>27</v>
      </c>
      <c r="F241" s="17" t="s">
        <v>52</v>
      </c>
      <c r="G241" s="18" t="s">
        <v>305</v>
      </c>
      <c r="H241" s="19">
        <v>17909500</v>
      </c>
      <c r="I241" s="19">
        <v>17909500</v>
      </c>
      <c r="J241" s="19">
        <v>16265500</v>
      </c>
      <c r="K241" s="19">
        <v>1644000</v>
      </c>
      <c r="L241" s="16">
        <f>+K241/I241</f>
        <v>9.1794857477874872E-2</v>
      </c>
      <c r="M241" s="19">
        <v>1644000</v>
      </c>
      <c r="N241" s="16">
        <f>+M241/I241</f>
        <v>9.1794857477874872E-2</v>
      </c>
      <c r="O241" s="19">
        <v>1644000</v>
      </c>
      <c r="P241" s="19">
        <f t="shared" si="12"/>
        <v>0</v>
      </c>
      <c r="Q241" s="19">
        <f t="shared" si="13"/>
        <v>0</v>
      </c>
    </row>
    <row r="242" spans="1:17" ht="62.4" x14ac:dyDescent="0.3">
      <c r="A242" s="13" t="s">
        <v>117</v>
      </c>
      <c r="B242" s="13" t="s">
        <v>272</v>
      </c>
      <c r="C242" s="13" t="s">
        <v>120</v>
      </c>
      <c r="D242" s="13" t="s">
        <v>69</v>
      </c>
      <c r="E242" s="13"/>
      <c r="F242" s="13"/>
      <c r="G242" s="14" t="s">
        <v>306</v>
      </c>
      <c r="H242" s="15">
        <v>3219000000</v>
      </c>
      <c r="I242" s="15">
        <v>2779468766</v>
      </c>
      <c r="J242" s="15">
        <v>36245541</v>
      </c>
      <c r="K242" s="15">
        <v>2743223225</v>
      </c>
      <c r="L242" s="16">
        <f>+K242/I242</f>
        <v>0.98695954369288996</v>
      </c>
      <c r="M242" s="15">
        <v>2743223225</v>
      </c>
      <c r="N242" s="16">
        <f>+M242/I242</f>
        <v>0.98695954369288996</v>
      </c>
      <c r="O242" s="15">
        <v>2645500425</v>
      </c>
      <c r="P242" s="15">
        <f t="shared" si="12"/>
        <v>0</v>
      </c>
      <c r="Q242" s="15">
        <f t="shared" si="13"/>
        <v>97722800</v>
      </c>
    </row>
    <row r="243" spans="1:17" ht="46.8" x14ac:dyDescent="0.3">
      <c r="A243" s="17" t="s">
        <v>117</v>
      </c>
      <c r="B243" s="17" t="s">
        <v>272</v>
      </c>
      <c r="C243" s="17" t="s">
        <v>120</v>
      </c>
      <c r="D243" s="17" t="s">
        <v>69</v>
      </c>
      <c r="E243" s="17" t="s">
        <v>27</v>
      </c>
      <c r="F243" s="17" t="s">
        <v>25</v>
      </c>
      <c r="G243" s="18" t="s">
        <v>307</v>
      </c>
      <c r="H243" s="19">
        <v>32046000</v>
      </c>
      <c r="I243" s="19">
        <v>32046000</v>
      </c>
      <c r="J243" s="19">
        <v>0</v>
      </c>
      <c r="K243" s="19">
        <v>32046000</v>
      </c>
      <c r="L243" s="16">
        <f>+K243/I243</f>
        <v>1</v>
      </c>
      <c r="M243" s="19">
        <v>32046000</v>
      </c>
      <c r="N243" s="16">
        <f>+M243/I243</f>
        <v>1</v>
      </c>
      <c r="O243" s="19">
        <v>32046000</v>
      </c>
      <c r="P243" s="19">
        <f t="shared" si="12"/>
        <v>0</v>
      </c>
      <c r="Q243" s="19">
        <f t="shared" si="13"/>
        <v>0</v>
      </c>
    </row>
    <row r="244" spans="1:17" ht="31.2" x14ac:dyDescent="0.3">
      <c r="A244" s="17" t="s">
        <v>117</v>
      </c>
      <c r="B244" s="17" t="s">
        <v>272</v>
      </c>
      <c r="C244" s="17" t="s">
        <v>120</v>
      </c>
      <c r="D244" s="17" t="s">
        <v>69</v>
      </c>
      <c r="E244" s="17" t="s">
        <v>27</v>
      </c>
      <c r="F244" s="17" t="s">
        <v>28</v>
      </c>
      <c r="G244" s="18" t="s">
        <v>308</v>
      </c>
      <c r="H244" s="19">
        <v>85946000</v>
      </c>
      <c r="I244" s="19">
        <v>85946000</v>
      </c>
      <c r="J244" s="19">
        <v>0</v>
      </c>
      <c r="K244" s="19">
        <v>85946000</v>
      </c>
      <c r="L244" s="16">
        <f>+K244/I244</f>
        <v>1</v>
      </c>
      <c r="M244" s="19">
        <v>85946000</v>
      </c>
      <c r="N244" s="16">
        <f>+M244/I244</f>
        <v>1</v>
      </c>
      <c r="O244" s="19">
        <v>85946000</v>
      </c>
      <c r="P244" s="19">
        <f t="shared" si="12"/>
        <v>0</v>
      </c>
      <c r="Q244" s="19">
        <f t="shared" si="13"/>
        <v>0</v>
      </c>
    </row>
    <row r="245" spans="1:17" ht="46.8" x14ac:dyDescent="0.3">
      <c r="A245" s="17" t="s">
        <v>117</v>
      </c>
      <c r="B245" s="17" t="s">
        <v>272</v>
      </c>
      <c r="C245" s="17" t="s">
        <v>120</v>
      </c>
      <c r="D245" s="17" t="s">
        <v>69</v>
      </c>
      <c r="E245" s="17" t="s">
        <v>27</v>
      </c>
      <c r="F245" s="17" t="s">
        <v>33</v>
      </c>
      <c r="G245" s="18" t="s">
        <v>309</v>
      </c>
      <c r="H245" s="19">
        <v>107408000</v>
      </c>
      <c r="I245" s="19">
        <v>107408000</v>
      </c>
      <c r="J245" s="19">
        <v>0</v>
      </c>
      <c r="K245" s="19">
        <v>107408000</v>
      </c>
      <c r="L245" s="16">
        <f>+K245/I245</f>
        <v>1</v>
      </c>
      <c r="M245" s="19">
        <v>107408000</v>
      </c>
      <c r="N245" s="16">
        <f>+M245/I245</f>
        <v>1</v>
      </c>
      <c r="O245" s="19">
        <v>107408000</v>
      </c>
      <c r="P245" s="19">
        <f t="shared" si="12"/>
        <v>0</v>
      </c>
      <c r="Q245" s="19">
        <f t="shared" si="13"/>
        <v>0</v>
      </c>
    </row>
    <row r="246" spans="1:17" ht="62.4" x14ac:dyDescent="0.3">
      <c r="A246" s="17" t="s">
        <v>117</v>
      </c>
      <c r="B246" s="17" t="s">
        <v>272</v>
      </c>
      <c r="C246" s="17" t="s">
        <v>120</v>
      </c>
      <c r="D246" s="17" t="s">
        <v>69</v>
      </c>
      <c r="E246" s="17" t="s">
        <v>27</v>
      </c>
      <c r="F246" s="17" t="s">
        <v>40</v>
      </c>
      <c r="G246" s="18" t="s">
        <v>310</v>
      </c>
      <c r="H246" s="19">
        <v>171797780</v>
      </c>
      <c r="I246" s="19">
        <v>171797780</v>
      </c>
      <c r="J246" s="19">
        <v>0</v>
      </c>
      <c r="K246" s="19">
        <v>171797780</v>
      </c>
      <c r="L246" s="16">
        <f>+K246/I246</f>
        <v>1</v>
      </c>
      <c r="M246" s="19">
        <v>171797780</v>
      </c>
      <c r="N246" s="16">
        <f>+M246/I246</f>
        <v>1</v>
      </c>
      <c r="O246" s="19">
        <v>171797780</v>
      </c>
      <c r="P246" s="19">
        <f t="shared" si="12"/>
        <v>0</v>
      </c>
      <c r="Q246" s="19">
        <f t="shared" si="13"/>
        <v>0</v>
      </c>
    </row>
    <row r="247" spans="1:17" ht="265.2" x14ac:dyDescent="0.3">
      <c r="A247" s="17" t="s">
        <v>117</v>
      </c>
      <c r="B247" s="17" t="s">
        <v>272</v>
      </c>
      <c r="C247" s="17" t="s">
        <v>120</v>
      </c>
      <c r="D247" s="17" t="s">
        <v>69</v>
      </c>
      <c r="E247" s="17" t="s">
        <v>27</v>
      </c>
      <c r="F247" s="17" t="s">
        <v>38</v>
      </c>
      <c r="G247" s="18" t="s">
        <v>311</v>
      </c>
      <c r="H247" s="19">
        <v>523124000</v>
      </c>
      <c r="I247" s="19">
        <v>426643870</v>
      </c>
      <c r="J247" s="19">
        <v>0</v>
      </c>
      <c r="K247" s="19">
        <v>426643870</v>
      </c>
      <c r="L247" s="16">
        <f>+K247/I247</f>
        <v>1</v>
      </c>
      <c r="M247" s="19">
        <v>426643870</v>
      </c>
      <c r="N247" s="16">
        <f>+M247/I247</f>
        <v>1</v>
      </c>
      <c r="O247" s="19">
        <v>426643870</v>
      </c>
      <c r="P247" s="19">
        <f t="shared" si="12"/>
        <v>0</v>
      </c>
      <c r="Q247" s="19">
        <f t="shared" si="13"/>
        <v>0</v>
      </c>
    </row>
    <row r="248" spans="1:17" ht="109.2" x14ac:dyDescent="0.3">
      <c r="A248" s="17" t="s">
        <v>117</v>
      </c>
      <c r="B248" s="17" t="s">
        <v>272</v>
      </c>
      <c r="C248" s="17" t="s">
        <v>120</v>
      </c>
      <c r="D248" s="17" t="s">
        <v>69</v>
      </c>
      <c r="E248" s="17" t="s">
        <v>27</v>
      </c>
      <c r="F248" s="17" t="s">
        <v>46</v>
      </c>
      <c r="G248" s="18" t="s">
        <v>312</v>
      </c>
      <c r="H248" s="19">
        <v>272000000</v>
      </c>
      <c r="I248" s="19">
        <v>128272149</v>
      </c>
      <c r="J248" s="19">
        <v>0</v>
      </c>
      <c r="K248" s="19">
        <v>128272149</v>
      </c>
      <c r="L248" s="16">
        <f>+K248/I248</f>
        <v>1</v>
      </c>
      <c r="M248" s="19">
        <v>128272149</v>
      </c>
      <c r="N248" s="16">
        <f>+M248/I248</f>
        <v>1</v>
      </c>
      <c r="O248" s="19">
        <v>122761589</v>
      </c>
      <c r="P248" s="19">
        <f t="shared" si="12"/>
        <v>0</v>
      </c>
      <c r="Q248" s="19">
        <f t="shared" si="13"/>
        <v>5510560</v>
      </c>
    </row>
    <row r="249" spans="1:17" ht="156" x14ac:dyDescent="0.3">
      <c r="A249" s="17" t="s">
        <v>117</v>
      </c>
      <c r="B249" s="17" t="s">
        <v>272</v>
      </c>
      <c r="C249" s="17" t="s">
        <v>120</v>
      </c>
      <c r="D249" s="17" t="s">
        <v>69</v>
      </c>
      <c r="E249" s="17" t="s">
        <v>27</v>
      </c>
      <c r="F249" s="17" t="s">
        <v>69</v>
      </c>
      <c r="G249" s="18" t="s">
        <v>313</v>
      </c>
      <c r="H249" s="19">
        <v>1303400000</v>
      </c>
      <c r="I249" s="19">
        <v>1254752130</v>
      </c>
      <c r="J249" s="19">
        <v>36245541</v>
      </c>
      <c r="K249" s="19">
        <v>1218506589</v>
      </c>
      <c r="L249" s="16">
        <f>+K249/I249</f>
        <v>0.9711133855576719</v>
      </c>
      <c r="M249" s="19">
        <v>1218506589</v>
      </c>
      <c r="N249" s="16">
        <f>+M249/I249</f>
        <v>0.9711133855576719</v>
      </c>
      <c r="O249" s="19">
        <v>1218506589</v>
      </c>
      <c r="P249" s="19">
        <f t="shared" si="12"/>
        <v>0</v>
      </c>
      <c r="Q249" s="19">
        <f t="shared" si="13"/>
        <v>0</v>
      </c>
    </row>
    <row r="250" spans="1:17" ht="202.8" x14ac:dyDescent="0.3">
      <c r="A250" s="17" t="s">
        <v>117</v>
      </c>
      <c r="B250" s="17" t="s">
        <v>272</v>
      </c>
      <c r="C250" s="17" t="s">
        <v>120</v>
      </c>
      <c r="D250" s="17" t="s">
        <v>69</v>
      </c>
      <c r="E250" s="17" t="s">
        <v>27</v>
      </c>
      <c r="F250" s="17" t="s">
        <v>61</v>
      </c>
      <c r="G250" s="18" t="s">
        <v>314</v>
      </c>
      <c r="H250" s="19">
        <v>458678220</v>
      </c>
      <c r="I250" s="19">
        <v>325844437</v>
      </c>
      <c r="J250" s="19">
        <v>0</v>
      </c>
      <c r="K250" s="19">
        <v>325844437</v>
      </c>
      <c r="L250" s="16">
        <f>+K250/I250</f>
        <v>1</v>
      </c>
      <c r="M250" s="19">
        <v>325844437</v>
      </c>
      <c r="N250" s="16">
        <f>+M250/I250</f>
        <v>1</v>
      </c>
      <c r="O250" s="19">
        <v>233632197</v>
      </c>
      <c r="P250" s="19">
        <f t="shared" si="12"/>
        <v>0</v>
      </c>
      <c r="Q250" s="19">
        <f t="shared" si="13"/>
        <v>92212240</v>
      </c>
    </row>
    <row r="251" spans="1:17" ht="46.8" x14ac:dyDescent="0.3">
      <c r="A251" s="17" t="s">
        <v>117</v>
      </c>
      <c r="B251" s="17" t="s">
        <v>272</v>
      </c>
      <c r="C251" s="17" t="s">
        <v>120</v>
      </c>
      <c r="D251" s="17" t="s">
        <v>69</v>
      </c>
      <c r="E251" s="17" t="s">
        <v>27</v>
      </c>
      <c r="F251" s="17" t="s">
        <v>77</v>
      </c>
      <c r="G251" s="18" t="s">
        <v>315</v>
      </c>
      <c r="H251" s="19">
        <v>264600000</v>
      </c>
      <c r="I251" s="19">
        <v>246758400</v>
      </c>
      <c r="J251" s="19">
        <v>0</v>
      </c>
      <c r="K251" s="19">
        <v>246758400</v>
      </c>
      <c r="L251" s="16">
        <f>+K251/I251</f>
        <v>1</v>
      </c>
      <c r="M251" s="19">
        <v>246758400</v>
      </c>
      <c r="N251" s="16">
        <f>+M251/I251</f>
        <v>1</v>
      </c>
      <c r="O251" s="19">
        <v>246758400</v>
      </c>
      <c r="P251" s="19">
        <f t="shared" si="12"/>
        <v>0</v>
      </c>
      <c r="Q251" s="19">
        <f t="shared" si="13"/>
        <v>0</v>
      </c>
    </row>
    <row r="252" spans="1:17" ht="78" x14ac:dyDescent="0.3">
      <c r="A252" s="13" t="s">
        <v>117</v>
      </c>
      <c r="B252" s="13" t="s">
        <v>272</v>
      </c>
      <c r="C252" s="13" t="s">
        <v>120</v>
      </c>
      <c r="D252" s="13" t="s">
        <v>61</v>
      </c>
      <c r="E252" s="13"/>
      <c r="F252" s="13"/>
      <c r="G252" s="14" t="s">
        <v>316</v>
      </c>
      <c r="H252" s="15">
        <v>1068000000</v>
      </c>
      <c r="I252" s="15">
        <v>2063151825</v>
      </c>
      <c r="J252" s="15">
        <v>93567546</v>
      </c>
      <c r="K252" s="15">
        <v>1969584279</v>
      </c>
      <c r="L252" s="16">
        <f>+K252/I252</f>
        <v>0.95464824989309738</v>
      </c>
      <c r="M252" s="15">
        <v>1969584279</v>
      </c>
      <c r="N252" s="16">
        <f>+M252/I252</f>
        <v>0.95464824989309738</v>
      </c>
      <c r="O252" s="15">
        <v>0</v>
      </c>
      <c r="P252" s="15">
        <f t="shared" si="12"/>
        <v>0</v>
      </c>
      <c r="Q252" s="15">
        <f t="shared" si="13"/>
        <v>1969584279</v>
      </c>
    </row>
    <row r="253" spans="1:17" ht="156" x14ac:dyDescent="0.3">
      <c r="A253" s="17" t="s">
        <v>117</v>
      </c>
      <c r="B253" s="17" t="s">
        <v>272</v>
      </c>
      <c r="C253" s="17" t="s">
        <v>120</v>
      </c>
      <c r="D253" s="17" t="s">
        <v>61</v>
      </c>
      <c r="E253" s="17" t="s">
        <v>27</v>
      </c>
      <c r="F253" s="17" t="s">
        <v>25</v>
      </c>
      <c r="G253" s="18" t="s">
        <v>317</v>
      </c>
      <c r="H253" s="19">
        <v>961200000</v>
      </c>
      <c r="I253" s="19">
        <v>2000000000</v>
      </c>
      <c r="J253" s="19">
        <v>30415721</v>
      </c>
      <c r="K253" s="19">
        <v>1969584279</v>
      </c>
      <c r="L253" s="16">
        <f>+K253/I253</f>
        <v>0.9847921395</v>
      </c>
      <c r="M253" s="19">
        <v>1969584279</v>
      </c>
      <c r="N253" s="16">
        <f>+M253/I253</f>
        <v>0.9847921395</v>
      </c>
      <c r="O253" s="19">
        <v>0</v>
      </c>
      <c r="P253" s="19">
        <f t="shared" si="12"/>
        <v>0</v>
      </c>
      <c r="Q253" s="19">
        <f t="shared" si="13"/>
        <v>1969584279</v>
      </c>
    </row>
    <row r="254" spans="1:17" ht="93.6" x14ac:dyDescent="0.3">
      <c r="A254" s="17" t="s">
        <v>117</v>
      </c>
      <c r="B254" s="17" t="s">
        <v>272</v>
      </c>
      <c r="C254" s="17" t="s">
        <v>120</v>
      </c>
      <c r="D254" s="17" t="s">
        <v>61</v>
      </c>
      <c r="E254" s="17" t="s">
        <v>27</v>
      </c>
      <c r="F254" s="17" t="s">
        <v>28</v>
      </c>
      <c r="G254" s="18" t="s">
        <v>318</v>
      </c>
      <c r="H254" s="19">
        <v>106800000</v>
      </c>
      <c r="I254" s="19">
        <v>63151825</v>
      </c>
      <c r="J254" s="19">
        <v>63151825</v>
      </c>
      <c r="K254" s="19">
        <v>0</v>
      </c>
      <c r="L254" s="16">
        <f>+K254/I254</f>
        <v>0</v>
      </c>
      <c r="M254" s="19">
        <v>0</v>
      </c>
      <c r="N254" s="16">
        <f>+M254/I254</f>
        <v>0</v>
      </c>
      <c r="O254" s="19">
        <v>0</v>
      </c>
      <c r="P254" s="19">
        <f t="shared" si="12"/>
        <v>0</v>
      </c>
      <c r="Q254" s="19">
        <f t="shared" si="13"/>
        <v>0</v>
      </c>
    </row>
    <row r="255" spans="1:17" ht="19.95" customHeight="1" x14ac:dyDescent="0.3">
      <c r="A255" s="26" t="s">
        <v>320</v>
      </c>
      <c r="B255" s="26"/>
      <c r="C255" s="26"/>
      <c r="D255" s="26"/>
      <c r="E255" s="26"/>
      <c r="F255" s="26"/>
      <c r="G255" s="26"/>
      <c r="H255" s="26"/>
      <c r="I255" s="26"/>
      <c r="J255" s="24"/>
      <c r="K255" s="24"/>
      <c r="L255" s="25"/>
      <c r="M255" s="24"/>
      <c r="N255" s="25"/>
      <c r="O255" s="24"/>
      <c r="P255" s="24"/>
      <c r="Q255" s="24"/>
    </row>
    <row r="256" spans="1:17" ht="24.6" customHeight="1" x14ac:dyDescent="0.3">
      <c r="A256" s="26"/>
      <c r="B256" s="26"/>
      <c r="C256" s="26"/>
      <c r="D256" s="26"/>
      <c r="E256" s="26"/>
      <c r="F256" s="26"/>
      <c r="G256" s="26"/>
      <c r="H256" s="26"/>
      <c r="I256" s="26"/>
      <c r="J256" s="24"/>
      <c r="K256" s="24"/>
      <c r="L256" s="25"/>
      <c r="M256" s="24"/>
      <c r="N256" s="25"/>
      <c r="O256" s="24"/>
      <c r="P256" s="24"/>
      <c r="Q256" s="24"/>
    </row>
    <row r="257" spans="1:9" ht="19.95" customHeight="1" x14ac:dyDescent="0.3">
      <c r="A257" s="27" t="s">
        <v>319</v>
      </c>
      <c r="B257" s="27"/>
      <c r="C257" s="27"/>
      <c r="D257" s="27"/>
      <c r="E257" s="27"/>
      <c r="F257" s="27"/>
      <c r="G257" s="27"/>
      <c r="H257" s="27"/>
      <c r="I257" s="27"/>
    </row>
    <row r="258" spans="1:9" ht="19.95" customHeight="1" x14ac:dyDescent="0.3">
      <c r="A258" s="27"/>
      <c r="B258" s="27"/>
      <c r="C258" s="27"/>
      <c r="D258" s="27"/>
      <c r="E258" s="27"/>
      <c r="F258" s="27"/>
      <c r="G258" s="27"/>
      <c r="H258" s="27"/>
      <c r="I258" s="27"/>
    </row>
  </sheetData>
  <autoFilter ref="A7:Q258"/>
  <mergeCells count="7">
    <mergeCell ref="A255:I256"/>
    <mergeCell ref="A257:I258"/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2019-01-24T20:33:47Z</dcterms:created>
  <dcterms:modified xsi:type="dcterms:W3CDTF">2019-01-24T21:46:23Z</dcterms:modified>
</cp:coreProperties>
</file>