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liveros\Documents\Ejecución\"/>
    </mc:Choice>
  </mc:AlternateContent>
  <bookViews>
    <workbookView xWindow="0" yWindow="0" windowWidth="19200" windowHeight="6950"/>
  </bookViews>
  <sheets>
    <sheet name="Informe" sheetId="1" r:id="rId1"/>
  </sheets>
  <definedNames>
    <definedName name="_xlnm._FilterDatabase" localSheetId="0" hidden="1">Informe!$A$6:$P$160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0" i="1" l="1"/>
  <c r="M160" i="1"/>
  <c r="O159" i="1"/>
  <c r="M159" i="1"/>
  <c r="O158" i="1"/>
  <c r="M158" i="1"/>
  <c r="O157" i="1"/>
  <c r="M157" i="1"/>
  <c r="O156" i="1"/>
  <c r="M156" i="1"/>
  <c r="O155" i="1"/>
  <c r="M155" i="1"/>
  <c r="O154" i="1"/>
  <c r="M154" i="1"/>
  <c r="O153" i="1"/>
  <c r="M153" i="1"/>
  <c r="O152" i="1"/>
  <c r="M152" i="1"/>
  <c r="O151" i="1"/>
  <c r="M151" i="1"/>
  <c r="O150" i="1"/>
  <c r="M150" i="1"/>
  <c r="O149" i="1"/>
  <c r="M149" i="1"/>
  <c r="O148" i="1"/>
  <c r="M148" i="1"/>
  <c r="O147" i="1"/>
  <c r="M147" i="1"/>
  <c r="O146" i="1"/>
  <c r="M146" i="1"/>
  <c r="O145" i="1"/>
  <c r="M145" i="1"/>
  <c r="O144" i="1"/>
  <c r="M144" i="1"/>
  <c r="O143" i="1"/>
  <c r="M143" i="1"/>
  <c r="O142" i="1"/>
  <c r="M142" i="1"/>
  <c r="O141" i="1"/>
  <c r="M141" i="1"/>
  <c r="O140" i="1"/>
  <c r="M140" i="1"/>
  <c r="O139" i="1"/>
  <c r="M139" i="1"/>
  <c r="O138" i="1"/>
  <c r="M138" i="1"/>
  <c r="O137" i="1"/>
  <c r="M137" i="1"/>
  <c r="O136" i="1"/>
  <c r="M136" i="1"/>
  <c r="O135" i="1"/>
  <c r="M135" i="1"/>
  <c r="O134" i="1"/>
  <c r="M134" i="1"/>
  <c r="O133" i="1"/>
  <c r="M133" i="1"/>
  <c r="O132" i="1"/>
  <c r="M132" i="1"/>
  <c r="O131" i="1"/>
  <c r="M131" i="1"/>
  <c r="O130" i="1"/>
  <c r="M130" i="1"/>
  <c r="O129" i="1"/>
  <c r="M129" i="1"/>
  <c r="O128" i="1"/>
  <c r="M128" i="1"/>
  <c r="O127" i="1"/>
  <c r="M127" i="1"/>
  <c r="O126" i="1"/>
  <c r="M126" i="1"/>
  <c r="O125" i="1"/>
  <c r="M125" i="1"/>
  <c r="O124" i="1"/>
  <c r="M124" i="1"/>
  <c r="O123" i="1"/>
  <c r="M123" i="1"/>
  <c r="O122" i="1"/>
  <c r="M122" i="1"/>
  <c r="O121" i="1"/>
  <c r="M121" i="1"/>
  <c r="O120" i="1"/>
  <c r="M120" i="1"/>
  <c r="O119" i="1"/>
  <c r="M119" i="1"/>
  <c r="O118" i="1"/>
  <c r="M118" i="1"/>
  <c r="O117" i="1"/>
  <c r="M117" i="1"/>
  <c r="O116" i="1"/>
  <c r="M116" i="1"/>
  <c r="O115" i="1"/>
  <c r="M115" i="1"/>
  <c r="O114" i="1"/>
  <c r="M114" i="1"/>
  <c r="O113" i="1"/>
  <c r="M113" i="1"/>
  <c r="O112" i="1"/>
  <c r="M112" i="1"/>
  <c r="O111" i="1"/>
  <c r="M111" i="1"/>
  <c r="O110" i="1"/>
  <c r="M110" i="1"/>
  <c r="O109" i="1"/>
  <c r="M109" i="1"/>
  <c r="O108" i="1"/>
  <c r="M108" i="1"/>
  <c r="O107" i="1"/>
  <c r="M107" i="1"/>
  <c r="O106" i="1"/>
  <c r="M106" i="1"/>
  <c r="O105" i="1"/>
  <c r="M105" i="1"/>
  <c r="O104" i="1"/>
  <c r="M104" i="1"/>
  <c r="O103" i="1"/>
  <c r="M103" i="1"/>
  <c r="O102" i="1"/>
  <c r="M102" i="1"/>
  <c r="O101" i="1"/>
  <c r="M101" i="1"/>
  <c r="O100" i="1"/>
  <c r="M100" i="1"/>
  <c r="O99" i="1"/>
  <c r="M99" i="1"/>
  <c r="O98" i="1"/>
  <c r="M98" i="1"/>
  <c r="O97" i="1"/>
  <c r="M97" i="1"/>
  <c r="O96" i="1"/>
  <c r="M96" i="1"/>
  <c r="O95" i="1"/>
  <c r="M95" i="1"/>
  <c r="O94" i="1"/>
  <c r="M94" i="1"/>
  <c r="O93" i="1"/>
  <c r="M93" i="1"/>
  <c r="O92" i="1"/>
  <c r="M92" i="1"/>
  <c r="O91" i="1"/>
  <c r="M91" i="1"/>
  <c r="O90" i="1"/>
  <c r="M90" i="1"/>
  <c r="O89" i="1"/>
  <c r="M89" i="1"/>
  <c r="O88" i="1"/>
  <c r="M88" i="1"/>
  <c r="O87" i="1"/>
  <c r="M87" i="1"/>
  <c r="O86" i="1"/>
  <c r="M86" i="1"/>
  <c r="O85" i="1"/>
  <c r="M85" i="1"/>
  <c r="O84" i="1"/>
  <c r="M84" i="1"/>
  <c r="O83" i="1"/>
  <c r="M83" i="1"/>
  <c r="O82" i="1"/>
  <c r="M82" i="1"/>
  <c r="O81" i="1"/>
  <c r="M81" i="1"/>
  <c r="O80" i="1"/>
  <c r="M80" i="1"/>
  <c r="O79" i="1"/>
  <c r="M79" i="1"/>
  <c r="O78" i="1"/>
  <c r="M78" i="1"/>
  <c r="O77" i="1"/>
  <c r="M77" i="1"/>
  <c r="O76" i="1"/>
  <c r="M76" i="1"/>
  <c r="O75" i="1"/>
  <c r="M75" i="1"/>
  <c r="O74" i="1"/>
  <c r="M74" i="1"/>
  <c r="O73" i="1"/>
  <c r="M73" i="1"/>
  <c r="O72" i="1"/>
  <c r="M72" i="1"/>
  <c r="O71" i="1"/>
  <c r="M71" i="1"/>
  <c r="O70" i="1"/>
  <c r="M70" i="1"/>
  <c r="O69" i="1"/>
  <c r="M69" i="1"/>
  <c r="O68" i="1"/>
  <c r="M68" i="1"/>
  <c r="O67" i="1"/>
  <c r="M67" i="1"/>
  <c r="O66" i="1"/>
  <c r="M66" i="1"/>
  <c r="O65" i="1"/>
  <c r="M65" i="1"/>
  <c r="O64" i="1"/>
  <c r="M64" i="1"/>
  <c r="O63" i="1"/>
  <c r="M63" i="1"/>
  <c r="O62" i="1"/>
  <c r="M62" i="1"/>
  <c r="O61" i="1"/>
  <c r="M61" i="1"/>
  <c r="O60" i="1"/>
  <c r="M60" i="1"/>
  <c r="O59" i="1"/>
  <c r="M59" i="1"/>
  <c r="O58" i="1"/>
  <c r="M58" i="1"/>
  <c r="O57" i="1"/>
  <c r="M57" i="1"/>
  <c r="O56" i="1"/>
  <c r="M56" i="1"/>
  <c r="O55" i="1"/>
  <c r="M55" i="1"/>
  <c r="O54" i="1"/>
  <c r="M54" i="1"/>
  <c r="O53" i="1"/>
  <c r="M53" i="1"/>
  <c r="O51" i="1"/>
  <c r="M51" i="1"/>
  <c r="O50" i="1"/>
  <c r="M50" i="1"/>
  <c r="O49" i="1"/>
  <c r="M49" i="1"/>
  <c r="O48" i="1"/>
  <c r="M48" i="1"/>
  <c r="O47" i="1"/>
  <c r="M47" i="1"/>
  <c r="O46" i="1"/>
  <c r="M46" i="1"/>
  <c r="O45" i="1"/>
  <c r="M45" i="1"/>
  <c r="O44" i="1"/>
  <c r="M44" i="1"/>
  <c r="O43" i="1"/>
  <c r="M43" i="1"/>
  <c r="P42" i="1"/>
  <c r="O42" i="1"/>
  <c r="N42" i="1"/>
  <c r="L42" i="1"/>
  <c r="M42" i="1" s="1"/>
  <c r="K42" i="1"/>
  <c r="J42" i="1"/>
  <c r="I42" i="1"/>
  <c r="O41" i="1"/>
  <c r="M41" i="1"/>
  <c r="O40" i="1"/>
  <c r="M40" i="1"/>
  <c r="O39" i="1"/>
  <c r="M39" i="1"/>
  <c r="O38" i="1"/>
  <c r="M38" i="1"/>
  <c r="P37" i="1"/>
  <c r="O37" i="1"/>
  <c r="N37" i="1"/>
  <c r="L37" i="1"/>
  <c r="M37" i="1" s="1"/>
  <c r="K37" i="1"/>
  <c r="J37" i="1"/>
  <c r="I37" i="1"/>
  <c r="O36" i="1"/>
  <c r="M36" i="1"/>
  <c r="O35" i="1"/>
  <c r="M35" i="1"/>
  <c r="O34" i="1"/>
  <c r="M34" i="1"/>
  <c r="O33" i="1"/>
  <c r="M33" i="1"/>
  <c r="O32" i="1"/>
  <c r="M32" i="1"/>
  <c r="O31" i="1"/>
  <c r="M31" i="1"/>
  <c r="O30" i="1"/>
  <c r="M30" i="1"/>
  <c r="O29" i="1"/>
  <c r="M29" i="1"/>
  <c r="O28" i="1"/>
  <c r="M28" i="1"/>
  <c r="O27" i="1"/>
  <c r="M27" i="1"/>
  <c r="O26" i="1"/>
  <c r="M26" i="1"/>
  <c r="O25" i="1"/>
  <c r="M25" i="1"/>
  <c r="O24" i="1"/>
  <c r="M24" i="1"/>
  <c r="O23" i="1"/>
  <c r="M23" i="1"/>
  <c r="P22" i="1"/>
  <c r="O22" i="1"/>
  <c r="N22" i="1"/>
  <c r="L22" i="1"/>
  <c r="M22" i="1" s="1"/>
  <c r="K22" i="1"/>
  <c r="J22" i="1"/>
  <c r="I22" i="1"/>
  <c r="O21" i="1"/>
  <c r="M21" i="1"/>
  <c r="O20" i="1"/>
  <c r="M20" i="1"/>
  <c r="O19" i="1"/>
  <c r="M19" i="1"/>
  <c r="O18" i="1"/>
  <c r="M18" i="1"/>
  <c r="O17" i="1"/>
  <c r="M17" i="1"/>
  <c r="O16" i="1"/>
  <c r="M16" i="1"/>
  <c r="O15" i="1"/>
  <c r="M15" i="1"/>
  <c r="O14" i="1"/>
  <c r="M14" i="1"/>
  <c r="O13" i="1"/>
  <c r="M13" i="1"/>
  <c r="O12" i="1"/>
  <c r="M12" i="1"/>
  <c r="O11" i="1"/>
  <c r="M11" i="1"/>
  <c r="O10" i="1"/>
  <c r="M10" i="1"/>
  <c r="P9" i="1"/>
  <c r="O9" i="1"/>
  <c r="N9" i="1"/>
  <c r="L9" i="1"/>
  <c r="M9" i="1" s="1"/>
  <c r="K9" i="1"/>
  <c r="J9" i="1"/>
  <c r="I9" i="1"/>
  <c r="P8" i="1"/>
  <c r="O8" i="1"/>
  <c r="N8" i="1"/>
  <c r="L8" i="1"/>
  <c r="M8" i="1" s="1"/>
  <c r="K8" i="1"/>
  <c r="J8" i="1"/>
  <c r="I8" i="1"/>
  <c r="P7" i="1"/>
  <c r="O7" i="1"/>
  <c r="N7" i="1"/>
  <c r="L7" i="1"/>
  <c r="M7" i="1" s="1"/>
  <c r="K7" i="1"/>
  <c r="J7" i="1"/>
  <c r="I7" i="1"/>
</calcChain>
</file>

<file path=xl/sharedStrings.xml><?xml version="1.0" encoding="utf-8"?>
<sst xmlns="http://schemas.openxmlformats.org/spreadsheetml/2006/main" count="1080" uniqueCount="192">
  <si>
    <t>FONDO DE TECNOLOGÍAS DE LA INFORMACIÓN Y LAS COMUNICACIONES</t>
  </si>
  <si>
    <t>SECCIÓN 23-06-00</t>
  </si>
  <si>
    <t>INFORME DE EJECUCION DEL PRESUPUESTO DE GASTOS</t>
  </si>
  <si>
    <t>VIGENCIA FISCAL 2019</t>
  </si>
  <si>
    <t>JUNIO</t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</si>
  <si>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</si>
  <si>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</si>
  <si>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</si>
  <si>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</si>
  <si>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</si>
  <si>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</si>
  <si>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</si>
  <si>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</si>
  <si>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</si>
  <si>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CDP</t>
  </si>
  <si>
    <t>APR. DISPONIBLE</t>
  </si>
  <si>
    <t>COMPROMISO</t>
  </si>
  <si>
    <t>% COMP</t>
  </si>
  <si>
    <t>OBLIGACION</t>
  </si>
  <si>
    <t>% OBLIG</t>
  </si>
  <si>
    <t>PAGOS</t>
  </si>
  <si>
    <t>GASTO</t>
  </si>
  <si>
    <t>A</t>
  </si>
  <si>
    <t>FUNCIONAMIENTO</t>
  </si>
  <si>
    <t>02</t>
  </si>
  <si>
    <t>ADQUISICIÓN DE BIENES Y SERVICIOS</t>
  </si>
  <si>
    <t>01</t>
  </si>
  <si>
    <t>ADQUISICIÓN DE ACTIVOS NO FINANCIEROS</t>
  </si>
  <si>
    <t>004</t>
  </si>
  <si>
    <t>MAQUINARIA Y EQUIPO</t>
  </si>
  <si>
    <t>ADQUISICIONES DIFERENTES DE ACTIVOS</t>
  </si>
  <si>
    <t>002</t>
  </si>
  <si>
    <t>PRODUCTOS ALIMENTICIOS, BEBIDAS Y TABACO; TEXTILES, PRENDAS DE VESTIR Y PRODUCTOS DE CUERO</t>
  </si>
  <si>
    <t>003</t>
  </si>
  <si>
    <t>OTROS BIENES TRANSPORTABLES (EXCEPTO PRODUCTOS METÁLICOS, MAQUINARIA Y EQUIPO)</t>
  </si>
  <si>
    <t>PRODUCTOS METÁLICOS Y PAQUETES DE SOFTWARE</t>
  </si>
  <si>
    <t>005</t>
  </si>
  <si>
    <t>SERVICIOS DE LA CONSTRUCCIÓN</t>
  </si>
  <si>
    <t>006</t>
  </si>
  <si>
    <t>SERVICIOS DE ALOJAMIENTO; SERVICIOS DE SUMINISTRO DE COMIDAS Y BEBIDAS; SERVICIOS DE TRANSPORTE; Y SERVICIOS DE DISTRIBUCIÓN DE ELECTRICIDAD, GAS Y AGUA</t>
  </si>
  <si>
    <t>007</t>
  </si>
  <si>
    <t>SERVICIOS FINANCIEROS Y SERVICIOS CONEXOS, SERVICIOS INMOBILIARIOS Y SERVICIOS DE LEASING</t>
  </si>
  <si>
    <t>008</t>
  </si>
  <si>
    <t>SERVICIOS PRESTADOS A LAS EMPRESAS Y SERVICIOS DE PRODUCCIÓN</t>
  </si>
  <si>
    <t>009</t>
  </si>
  <si>
    <t>SERVICIOS PARA LA COMUNIDAD, SOCIALES Y PERSONALES</t>
  </si>
  <si>
    <t>010</t>
  </si>
  <si>
    <t>VIÁTICOS DE LOS FUNCIONARIOS EN COMISIÓN</t>
  </si>
  <si>
    <t>03</t>
  </si>
  <si>
    <t>TRANSFERENCIAS CORRIENTES</t>
  </si>
  <si>
    <t>014</t>
  </si>
  <si>
    <t>UNION INTERNACIONAL DE TELECOMUNICACIONES-UIT-LEY 252 DE 1995</t>
  </si>
  <si>
    <t>001</t>
  </si>
  <si>
    <t>MEMBRESÍAS</t>
  </si>
  <si>
    <t>093</t>
  </si>
  <si>
    <t>UNION POSTAL DE LAS AMERICAS, ESPANA Y PORTUGAL. UPAEP. (LEYES 60 DE 1973 Y 50 DE 1977)</t>
  </si>
  <si>
    <t>094</t>
  </si>
  <si>
    <t>UNION POSTAL UNIVERSAL. UPU. (LEY 19 DE 1978)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</si>
  <si>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</si>
  <si>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</si>
  <si>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</si>
  <si>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</si>
  <si>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04</t>
  </si>
  <si>
    <t>TRANSFERENCIAS DE EXCEDENTES FINANCIEROS A LA NACIÓN (ART. 16 EOP)</t>
  </si>
  <si>
    <t>029</t>
  </si>
  <si>
    <t>PLANES COMPLEMENTARIOS DE SALUD LEY 314 DE 1996 (NO DE PENSIONES)</t>
  </si>
  <si>
    <t>10</t>
  </si>
  <si>
    <t>SENTENCIAS</t>
  </si>
  <si>
    <t>11</t>
  </si>
  <si>
    <t>07</t>
  </si>
  <si>
    <t>TRANSFERIR AL OPERADOR OFICIAL DE LOS SERVICIOS DE FRANQUICIA POSTAL Y TELEGRAFICA</t>
  </si>
  <si>
    <t xml:space="preserve">TRANSFERENCIA  PARA FINANCIAMIENTO DEL SERVICIO POSTAL UNIVERSAL </t>
  </si>
  <si>
    <t>08</t>
  </si>
  <si>
    <t>GASTOS POR TRIBUTOS, MULTAS, SANCIONES E INTERESES DE MORA</t>
  </si>
  <si>
    <t>IMPUESTOS</t>
  </si>
  <si>
    <t>IMPUESTO PREDIAL Y SOBRETASA AMBIENTAL</t>
  </si>
  <si>
    <t>IMPUESTO SOBRE VEHÍCULOS AUTOMOTORES</t>
  </si>
  <si>
    <t>CUOTA DE FISCALIZACIÓN Y AUDITAJE</t>
  </si>
  <si>
    <t>C</t>
  </si>
  <si>
    <t>INVERSIÓN</t>
  </si>
  <si>
    <t>2301</t>
  </si>
  <si>
    <t>0400</t>
  </si>
  <si>
    <t>ANÁLISIS Y CONTROL EN LOS SERVICIOS DE TELECOMUNICACIONES Y SERVICIOS POSTALES A NIVEL  NACIONAL</t>
  </si>
  <si>
    <t>0</t>
  </si>
  <si>
    <t>2301003</t>
  </si>
  <si>
    <t>2301055</t>
  </si>
  <si>
    <t>2301056</t>
  </si>
  <si>
    <t>12</t>
  </si>
  <si>
    <t>AMPLIACIÓN PROGRAMA DE TELECOMUNICACIONES SOCIALES  NACIONAL</t>
  </si>
  <si>
    <t>2301028</t>
  </si>
  <si>
    <t>2301024</t>
  </si>
  <si>
    <t>2301031</t>
  </si>
  <si>
    <t>13</t>
  </si>
  <si>
    <t>IMPLEMENTACIÓN DEL SISTEMA NACIONAL DE TELECOMUNICACIONES DE EMERGENCIAS  NACIONAL - [PREVIO CONCEPTO DNP]</t>
  </si>
  <si>
    <t>14</t>
  </si>
  <si>
    <t>APOYO FINANCIERO PARA EL SUMINISTRO DE TERMINALES A NIVEL  NACIONAL</t>
  </si>
  <si>
    <t>2301065</t>
  </si>
  <si>
    <t>2301066</t>
  </si>
  <si>
    <t>15</t>
  </si>
  <si>
    <t>ACTUALIZACIÓN MODERNIZACIÓN Y COMPETITIVIDAD DEL SECTOR POSTAL  NACIONAL</t>
  </si>
  <si>
    <t>2301037</t>
  </si>
  <si>
    <t>2301043</t>
  </si>
  <si>
    <t>16</t>
  </si>
  <si>
    <t>GENERACIÓN DE POLÍTICAS Y ESTRATEGIAS DIRIGIDAS A MEJORAR LA COMPETITIVIDAD DE LA INDUSTRIA DE COMUNICACIONES  NACIONAL</t>
  </si>
  <si>
    <t>2301029</t>
  </si>
  <si>
    <t>2301068</t>
  </si>
  <si>
    <t>2301006</t>
  </si>
  <si>
    <t>17</t>
  </si>
  <si>
    <t>EXTENSIÓN ,DESCENTRALIZACIÓN Y COBERTURA DE LA RADIO PÚBLICA  NACIONAL</t>
  </si>
  <si>
    <t>2301008</t>
  </si>
  <si>
    <t>2301009</t>
  </si>
  <si>
    <t>18</t>
  </si>
  <si>
    <t>INSTALACIÓN , PROMOCION, USO Y APROPIACIÓN DE SOLUCIONES TECNOLOGICAS DE ACCESO PÚBLICO EN LAS REGIONES DEL TERRITORIO   NACIONAL</t>
  </si>
  <si>
    <t>2301012</t>
  </si>
  <si>
    <t>2301015</t>
  </si>
  <si>
    <t>19</t>
  </si>
  <si>
    <t>APROVECHAMIENTO , USO Y APROPIACIÓN DE LAS TIC PARA PROMOVER EL TRÁNSITO DE LAS CIUDADES TRADICIONALES A CIUDADES INTELIGENTES EN EL TERRITORIO   NACIONAL - [PREVIO CONCEPTO DNP]</t>
  </si>
  <si>
    <t>20</t>
  </si>
  <si>
    <t>IMPLEMENTACIÓN SOLUCIONES DE ACCESO COMUNITARIO A LAS TECNOLOGÍAS DE LA INFORMACIÓN Y LAS COMUNICACIONES  NACIONAL</t>
  </si>
  <si>
    <t>21</t>
  </si>
  <si>
    <t>DESARROLLO MASIFICACIÓN ACCESO A INTERNET  NACIONAL</t>
  </si>
  <si>
    <t>2301027</t>
  </si>
  <si>
    <t>22</t>
  </si>
  <si>
    <t/>
  </si>
  <si>
    <t>IMPLEMENTACION DEL SISTEMA NACIONAL DE TELECOMUNICACIONES DE EMERGENCIAS. NACIONAL</t>
  </si>
  <si>
    <t>2301072</t>
  </si>
  <si>
    <t>2301073</t>
  </si>
  <si>
    <t>2302</t>
  </si>
  <si>
    <t>FORTALECIMIENTO DEL MODELO CONVERGENTE DE LA TELEVISIÓN PÚBLICA REGIONAL Y  NACIONAL</t>
  </si>
  <si>
    <t>2302067</t>
  </si>
  <si>
    <t>2302071</t>
  </si>
  <si>
    <t>2302074</t>
  </si>
  <si>
    <t>FORTALECIMIENTO A LA  TRANSFORMACIÓN DIGITAL DE LAS EMPRESAS  A NIVEL   NACIONAL</t>
  </si>
  <si>
    <t>2302087</t>
  </si>
  <si>
    <t>2302021</t>
  </si>
  <si>
    <t>APROVECHAMIENTO Y USO DE LAS TECNOLOGÍAS DE LA INFORMACIÓN Y LAS COMUNICACIONES EN EL SECTOR PÚBLICO   NACIONAL</t>
  </si>
  <si>
    <t>2302024</t>
  </si>
  <si>
    <t>2302083</t>
  </si>
  <si>
    <t>2302086</t>
  </si>
  <si>
    <t>2302075</t>
  </si>
  <si>
    <t>2302040</t>
  </si>
  <si>
    <t>2302082</t>
  </si>
  <si>
    <t>DESARROLLO Y ASEGURAMIENTO DE LA AUDIENCIA DIGITAL  NACIONAL</t>
  </si>
  <si>
    <t>2302010</t>
  </si>
  <si>
    <t>2302003</t>
  </si>
  <si>
    <t>FORTALECIMIENTO DE LA INDUSTRIA DE TI  NACIONAL</t>
  </si>
  <si>
    <t>2302017</t>
  </si>
  <si>
    <t>2302020</t>
  </si>
  <si>
    <t>2302022</t>
  </si>
  <si>
    <t>2302036</t>
  </si>
  <si>
    <t>2302088</t>
  </si>
  <si>
    <t>2302019</t>
  </si>
  <si>
    <t>SERVICIO DE ASISTENCIA, CAPACITACIÓN Y APOYO PARA EL USO Y APROPIACIÓN DE LAS TIC, CON ENFOQUE DIFERENCIAL Y EN BENEFICIO DE LA COMUNIDAD PARA PARTICIPAR EN LA ECONOMÍA DIGITAL  NACIONAL</t>
  </si>
  <si>
    <t>2302002</t>
  </si>
  <si>
    <t>2302053</t>
  </si>
  <si>
    <t>2302062</t>
  </si>
  <si>
    <t>2302065</t>
  </si>
  <si>
    <t>2302058</t>
  </si>
  <si>
    <t>2302059</t>
  </si>
  <si>
    <t>2302041</t>
  </si>
  <si>
    <t>ADMINISTRACIÓN DEL PATRIMONIO HISTÓRICO DE LA RADIO Y LA TELEVISIÓN PÚBLICA A TRAVÉS DE LAS TIC  NACIONAL</t>
  </si>
  <si>
    <t>2302025</t>
  </si>
  <si>
    <t>2302044</t>
  </si>
  <si>
    <t>2302084</t>
  </si>
  <si>
    <t>2302026</t>
  </si>
  <si>
    <t>2302085</t>
  </si>
  <si>
    <t>DISEÑO PROGRAMACIÓN Y DIFUSIÓN DE CONTENIDOS DIGITALES Y/O CONVERGENTES ATRAVÉS DE PLATAFORMAS ONLINE  NACIONAL</t>
  </si>
  <si>
    <t>2302050</t>
  </si>
  <si>
    <t>FORTALECIMIENTO  DE LOS CONTENIDOS QUE SE EMITEN  A TRAVÉS DE LAS PLATAFORMAS DE LA RADIO PÚBLICA   NACIONAL</t>
  </si>
  <si>
    <t>2302047</t>
  </si>
  <si>
    <t>2302073</t>
  </si>
  <si>
    <t>2399</t>
  </si>
  <si>
    <t>7</t>
  </si>
  <si>
    <t>CONSOLIDACIÓN DEL VALOR COMPARTIDO EN EL MINTIC   BOGOTÁ</t>
  </si>
  <si>
    <t>2399023</t>
  </si>
  <si>
    <t>2399031</t>
  </si>
  <si>
    <t>2399036</t>
  </si>
  <si>
    <t>2399037</t>
  </si>
  <si>
    <t>2399039</t>
  </si>
  <si>
    <t>8</t>
  </si>
  <si>
    <t>CONSERVACIÓN DE LA INFRAESTRUCTURA FÍSICA DEL EDIFICIO MURILLO TORO - MINTIC   BOGOTÁ</t>
  </si>
  <si>
    <t>2399013</t>
  </si>
  <si>
    <t>9</t>
  </si>
  <si>
    <t>FORTALECIMIENTO DE LA INFORMACIÓN ESTADÍSTICA DEL SECTOR TIC.  NACIONAL</t>
  </si>
  <si>
    <t>2399063</t>
  </si>
  <si>
    <t>2399053</t>
  </si>
  <si>
    <t>FORTALECIMIENTO Y APROPIACIÓN DEL MODELO DE GESTIÓN INSTITUCIONAL DEL MINISTERIO TIC  BOGOTÁ</t>
  </si>
  <si>
    <t>2399058</t>
  </si>
  <si>
    <t>2399060</t>
  </si>
  <si>
    <t>FORTALECIMIENTO EN LA CALIDAD Y DISPONIBILIDAD DE LA INFORMACIÓN PARA LA TOMA DE DECISIONES DEL SECTOR TIC Y LOS CIUDADANOS  NACIONAL</t>
  </si>
  <si>
    <t>2399054</t>
  </si>
  <si>
    <t>2399062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</si>
</sst>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1" xfId="2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1" fillId="0" borderId="0" xfId="2" applyFill="1"/>
    <xf numFmtId="0" fontId="2" fillId="0" borderId="4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7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/>
    <xf numFmtId="0" fontId="6" fillId="2" borderId="9" xfId="0" applyNumberFormat="1" applyFont="1" applyFill="1" applyBorder="1" applyAlignment="1">
      <alignment horizontal="center" vertical="center" wrapText="1" readingOrder="1"/>
    </xf>
    <xf numFmtId="0" fontId="6" fillId="2" borderId="9" xfId="0" applyNumberFormat="1" applyFont="1" applyFill="1" applyBorder="1" applyAlignment="1">
      <alignment horizontal="left" vertical="center" wrapText="1" readingOrder="1"/>
    </xf>
    <xf numFmtId="164" fontId="6" fillId="2" borderId="9" xfId="0" applyNumberFormat="1" applyFont="1" applyFill="1" applyBorder="1" applyAlignment="1">
      <alignment horizontal="right" vertical="center" wrapText="1" readingOrder="1"/>
    </xf>
    <xf numFmtId="10" fontId="6" fillId="2" borderId="9" xfId="1" applyNumberFormat="1" applyFont="1" applyFill="1" applyBorder="1" applyAlignment="1">
      <alignment horizontal="right" vertical="center" wrapText="1" readingOrder="1"/>
    </xf>
    <xf numFmtId="0" fontId="7" fillId="2" borderId="9" xfId="0" applyNumberFormat="1" applyFont="1" applyFill="1" applyBorder="1" applyAlignment="1">
      <alignment horizontal="center" vertical="center" wrapText="1" readingOrder="1"/>
    </xf>
    <xf numFmtId="0" fontId="7" fillId="2" borderId="9" xfId="0" applyNumberFormat="1" applyFont="1" applyFill="1" applyBorder="1" applyAlignment="1">
      <alignment horizontal="left" vertical="center" wrapText="1" readingOrder="1"/>
    </xf>
    <xf numFmtId="164" fontId="7" fillId="2" borderId="9" xfId="0" applyNumberFormat="1" applyFont="1" applyFill="1" applyBorder="1" applyAlignment="1">
      <alignment horizontal="right" vertical="center" wrapText="1" readingOrder="1"/>
    </xf>
    <xf numFmtId="10" fontId="7" fillId="2" borderId="9" xfId="1" applyNumberFormat="1" applyFont="1" applyFill="1" applyBorder="1" applyAlignment="1">
      <alignment horizontal="right" vertical="center" wrapText="1" readingOrder="1"/>
    </xf>
    <xf numFmtId="0" fontId="8" fillId="0" borderId="9" xfId="0" applyNumberFormat="1" applyFont="1" applyFill="1" applyBorder="1" applyAlignment="1">
      <alignment horizontal="center" vertical="center" wrapText="1" readingOrder="1"/>
    </xf>
    <xf numFmtId="0" fontId="8" fillId="0" borderId="9" xfId="0" applyNumberFormat="1" applyFont="1" applyFill="1" applyBorder="1" applyAlignment="1">
      <alignment horizontal="left" vertical="center" wrapText="1" readingOrder="1"/>
    </xf>
    <xf numFmtId="164" fontId="8" fillId="0" borderId="9" xfId="0" applyNumberFormat="1" applyFont="1" applyFill="1" applyBorder="1" applyAlignment="1">
      <alignment horizontal="right" vertical="center" wrapText="1" readingOrder="1"/>
    </xf>
    <xf numFmtId="10" fontId="8" fillId="0" borderId="9" xfId="1" applyNumberFormat="1" applyFont="1" applyFill="1" applyBorder="1" applyAlignment="1">
      <alignment horizontal="right" vertical="center" wrapText="1" readingOrder="1"/>
    </xf>
    <xf numFmtId="0" fontId="9" fillId="0" borderId="9" xfId="0" applyNumberFormat="1" applyFont="1" applyFill="1" applyBorder="1" applyAlignment="1">
      <alignment horizontal="center" vertical="center" wrapText="1" readingOrder="1"/>
    </xf>
    <xf numFmtId="0" fontId="9" fillId="0" borderId="9" xfId="0" applyNumberFormat="1" applyFont="1" applyFill="1" applyBorder="1" applyAlignment="1">
      <alignment horizontal="left" vertical="center" wrapText="1" readingOrder="1"/>
    </xf>
    <xf numFmtId="164" fontId="9" fillId="0" borderId="9" xfId="0" applyNumberFormat="1" applyFont="1" applyFill="1" applyBorder="1" applyAlignment="1">
      <alignment horizontal="right" vertical="center" wrapText="1" readingOrder="1"/>
    </xf>
  </cellXfs>
  <cellStyles count="3">
    <cellStyle name="Normal" xfId="0" builtinId="0"/>
    <cellStyle name="Normal 5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0</xdr:row>
      <xdr:rowOff>171450</xdr:rowOff>
    </xdr:from>
    <xdr:ext cx="3810000" cy="685800"/>
    <xdr:pic>
      <xdr:nvPicPr>
        <xdr:cNvPr id="2" name="Imagen 1">
          <a:extLst>
            <a:ext uri="{FF2B5EF4-FFF2-40B4-BE49-F238E27FC236}">
              <a16:creationId xmlns:a16="http://schemas.microsoft.com/office/drawing/2014/main" id="{3A95D31B-B0B6-433A-A263-E326B92AEE7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171450"/>
          <a:ext cx="3810000" cy="685800"/>
        </a:xfrm>
        <a:prstGeom prst="rect">
          <a:avLst/>
        </a:prstGeom>
      </xdr:spPr>
    </xdr:pic>
    <xdr:clientData/>
  </xdr:oneCellAnchor>
  <xdr:oneCellAnchor>
    <xdr:from>
      <xdr:col>14</xdr:col>
      <xdr:colOff>501651</xdr:colOff>
      <xdr:row>0</xdr:row>
      <xdr:rowOff>88901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BB2DF3AA-2276-4201-9BB5-C42A7EAB7293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31851" y="8890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0"/>
  <sheetViews>
    <sheetView showGridLines="0" tabSelected="1" workbookViewId="0">
      <pane ySplit="6" topLeftCell="A7" activePane="bottomLeft" state="frozen"/>
      <selection pane="bottomLeft" activeCell="K8" sqref="K8"/>
    </sheetView>
  </sheetViews>
  <sheetFormatPr baseColWidth="10" defaultRowHeight="14.5" x14ac:dyDescent="0.35"/>
  <cols>
    <col min="1" max="5" width="5.36328125" style="12" customWidth="1"/>
    <col min="6" max="6" width="9" style="12" bestFit="1" customWidth="1"/>
    <col min="7" max="7" width="5.36328125" style="12" customWidth="1"/>
    <col min="8" max="8" width="27.6328125" style="12" customWidth="1"/>
    <col min="9" max="9" width="22.453125" style="12" bestFit="1" customWidth="1"/>
    <col min="10" max="12" width="20.7265625" style="12" bestFit="1" customWidth="1"/>
    <col min="13" max="13" width="12.36328125" style="12" bestFit="1" customWidth="1"/>
    <col min="14" max="14" width="20.7265625" style="12" bestFit="1" customWidth="1"/>
    <col min="15" max="15" width="12.7265625" style="12" bestFit="1" customWidth="1"/>
    <col min="16" max="16" width="20.7265625" style="12" bestFit="1" customWidth="1"/>
    <col min="17" max="17" width="10.6328125" style="12" customWidth="1"/>
    <col min="18" max="18" width="6.453125" style="12" customWidth="1"/>
    <col min="19" max="16384" width="10.90625" style="12"/>
  </cols>
  <sheetData>
    <row r="1" spans="1:16" s="4" customFormat="1" ht="17.5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s="4" customFormat="1" ht="17.5" x14ac:dyDescent="0.3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 s="4" customFormat="1" ht="17.5" x14ac:dyDescent="0.3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1:16" s="4" customFormat="1" ht="17.5" x14ac:dyDescent="0.3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16" s="4" customFormat="1" ht="18" thickBot="1" x14ac:dyDescent="0.4">
      <c r="A5" s="8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10"/>
    </row>
    <row r="6" spans="1:16" ht="23" x14ac:dyDescent="0.35">
      <c r="A6" s="11" t="s">
        <v>5</v>
      </c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</row>
    <row r="7" spans="1:16" ht="15.5" x14ac:dyDescent="0.35">
      <c r="A7" s="13"/>
      <c r="B7" s="13"/>
      <c r="C7" s="13"/>
      <c r="D7" s="13"/>
      <c r="E7" s="13"/>
      <c r="F7" s="13"/>
      <c r="G7" s="13"/>
      <c r="H7" s="14" t="s">
        <v>21</v>
      </c>
      <c r="I7" s="15">
        <f>+I8+I42</f>
        <v>1267219919943</v>
      </c>
      <c r="J7" s="15">
        <f t="shared" ref="J7:P7" si="0">+J8+J42</f>
        <v>652994634056.13</v>
      </c>
      <c r="K7" s="15">
        <f t="shared" si="0"/>
        <v>614225285886.87012</v>
      </c>
      <c r="L7" s="15">
        <f t="shared" si="0"/>
        <v>527467556896.98993</v>
      </c>
      <c r="M7" s="16">
        <f>+L7/I7</f>
        <v>0.41623995061624003</v>
      </c>
      <c r="N7" s="15">
        <f t="shared" si="0"/>
        <v>207929859472.82999</v>
      </c>
      <c r="O7" s="16">
        <f>+N7/I7</f>
        <v>0.16408348401134884</v>
      </c>
      <c r="P7" s="15">
        <f t="shared" si="0"/>
        <v>206021657723.83002</v>
      </c>
    </row>
    <row r="8" spans="1:16" ht="15.5" x14ac:dyDescent="0.35">
      <c r="A8" s="17" t="s">
        <v>22</v>
      </c>
      <c r="B8" s="17"/>
      <c r="C8" s="17"/>
      <c r="D8" s="17"/>
      <c r="E8" s="17"/>
      <c r="F8" s="17"/>
      <c r="G8" s="17"/>
      <c r="H8" s="18" t="s">
        <v>23</v>
      </c>
      <c r="I8" s="19">
        <f>+I9+I22+I37</f>
        <v>424199002945</v>
      </c>
      <c r="J8" s="19">
        <f t="shared" ref="J8:P8" si="1">+J9+J22+J37</f>
        <v>66147690087.120003</v>
      </c>
      <c r="K8" s="19">
        <f t="shared" si="1"/>
        <v>358051312857.88007</v>
      </c>
      <c r="L8" s="19">
        <f t="shared" si="1"/>
        <v>65653111102.120003</v>
      </c>
      <c r="M8" s="20">
        <f t="shared" ref="M8:M71" si="2">+L8/I8</f>
        <v>0.15476960258351274</v>
      </c>
      <c r="N8" s="19">
        <f t="shared" si="1"/>
        <v>36656923378.299995</v>
      </c>
      <c r="O8" s="20">
        <f t="shared" ref="O8:O71" si="3">+N8/I8</f>
        <v>8.6414449642289212E-2</v>
      </c>
      <c r="P8" s="19">
        <f t="shared" si="1"/>
        <v>36612928412.299995</v>
      </c>
    </row>
    <row r="9" spans="1:16" ht="30" x14ac:dyDescent="0.35">
      <c r="A9" s="21" t="s">
        <v>22</v>
      </c>
      <c r="B9" s="21" t="s">
        <v>24</v>
      </c>
      <c r="C9" s="21"/>
      <c r="D9" s="21"/>
      <c r="E9" s="21"/>
      <c r="F9" s="21"/>
      <c r="G9" s="21"/>
      <c r="H9" s="22" t="s">
        <v>25</v>
      </c>
      <c r="I9" s="23">
        <f>+I10+I12</f>
        <v>8916256841</v>
      </c>
      <c r="J9" s="23">
        <f t="shared" ref="J9:P9" si="4">+J10+J12</f>
        <v>8616651994.3199997</v>
      </c>
      <c r="K9" s="23">
        <f t="shared" si="4"/>
        <v>299604846.68000001</v>
      </c>
      <c r="L9" s="23">
        <f t="shared" si="4"/>
        <v>8126033009.3199997</v>
      </c>
      <c r="M9" s="24">
        <f t="shared" si="2"/>
        <v>0.91137269307381541</v>
      </c>
      <c r="N9" s="23">
        <f t="shared" si="4"/>
        <v>3907290477</v>
      </c>
      <c r="O9" s="24">
        <f t="shared" si="3"/>
        <v>0.43822094256335703</v>
      </c>
      <c r="P9" s="23">
        <f t="shared" si="4"/>
        <v>3863295511</v>
      </c>
    </row>
    <row r="10" spans="1:16" ht="45" x14ac:dyDescent="0.35">
      <c r="A10" s="21" t="s">
        <v>22</v>
      </c>
      <c r="B10" s="21" t="s">
        <v>24</v>
      </c>
      <c r="C10" s="21" t="s">
        <v>26</v>
      </c>
      <c r="D10" s="21"/>
      <c r="E10" s="21"/>
      <c r="F10" s="21"/>
      <c r="G10" s="21"/>
      <c r="H10" s="22" t="s">
        <v>27</v>
      </c>
      <c r="I10" s="23">
        <v>6000000</v>
      </c>
      <c r="J10" s="23">
        <v>5571900</v>
      </c>
      <c r="K10" s="23">
        <v>428100</v>
      </c>
      <c r="L10" s="23">
        <v>5569520</v>
      </c>
      <c r="M10" s="24">
        <f t="shared" si="2"/>
        <v>0.92825333333333337</v>
      </c>
      <c r="N10" s="23">
        <v>5569520</v>
      </c>
      <c r="O10" s="24">
        <f t="shared" si="3"/>
        <v>0.92825333333333337</v>
      </c>
      <c r="P10" s="23">
        <v>5569520</v>
      </c>
    </row>
    <row r="11" spans="1:16" ht="15.5" x14ac:dyDescent="0.35">
      <c r="A11" s="25" t="s">
        <v>22</v>
      </c>
      <c r="B11" s="25" t="s">
        <v>24</v>
      </c>
      <c r="C11" s="25" t="s">
        <v>26</v>
      </c>
      <c r="D11" s="25" t="s">
        <v>26</v>
      </c>
      <c r="E11" s="25" t="s">
        <v>28</v>
      </c>
      <c r="F11" s="25"/>
      <c r="G11" s="25"/>
      <c r="H11" s="26" t="s">
        <v>29</v>
      </c>
      <c r="I11" s="27">
        <v>6000000</v>
      </c>
      <c r="J11" s="27">
        <v>5571900</v>
      </c>
      <c r="K11" s="27">
        <v>428100</v>
      </c>
      <c r="L11" s="27">
        <v>5569520</v>
      </c>
      <c r="M11" s="24">
        <f t="shared" si="2"/>
        <v>0.92825333333333337</v>
      </c>
      <c r="N11" s="27">
        <v>5569520</v>
      </c>
      <c r="O11" s="24">
        <f t="shared" si="3"/>
        <v>0.92825333333333337</v>
      </c>
      <c r="P11" s="27">
        <v>5569520</v>
      </c>
    </row>
    <row r="12" spans="1:16" ht="45" x14ac:dyDescent="0.35">
      <c r="A12" s="21" t="s">
        <v>22</v>
      </c>
      <c r="B12" s="21" t="s">
        <v>24</v>
      </c>
      <c r="C12" s="21" t="s">
        <v>24</v>
      </c>
      <c r="D12" s="21"/>
      <c r="E12" s="21"/>
      <c r="F12" s="21"/>
      <c r="G12" s="21"/>
      <c r="H12" s="22" t="s">
        <v>30</v>
      </c>
      <c r="I12" s="23">
        <v>8910256841</v>
      </c>
      <c r="J12" s="23">
        <v>8611080094.3199997</v>
      </c>
      <c r="K12" s="23">
        <v>299176746.68000001</v>
      </c>
      <c r="L12" s="23">
        <v>8120463489.3199997</v>
      </c>
      <c r="M12" s="24">
        <f t="shared" si="2"/>
        <v>0.91136132596696706</v>
      </c>
      <c r="N12" s="23">
        <v>3901720957</v>
      </c>
      <c r="O12" s="24">
        <f t="shared" si="3"/>
        <v>0.43789096393343796</v>
      </c>
      <c r="P12" s="23">
        <v>3857725991</v>
      </c>
    </row>
    <row r="13" spans="1:16" ht="77.5" x14ac:dyDescent="0.35">
      <c r="A13" s="25" t="s">
        <v>22</v>
      </c>
      <c r="B13" s="25" t="s">
        <v>24</v>
      </c>
      <c r="C13" s="25" t="s">
        <v>24</v>
      </c>
      <c r="D13" s="25" t="s">
        <v>26</v>
      </c>
      <c r="E13" s="25" t="s">
        <v>31</v>
      </c>
      <c r="F13" s="25"/>
      <c r="G13" s="25"/>
      <c r="H13" s="26" t="s">
        <v>32</v>
      </c>
      <c r="I13" s="27">
        <v>52000000</v>
      </c>
      <c r="J13" s="27">
        <v>52000000</v>
      </c>
      <c r="K13" s="27">
        <v>0</v>
      </c>
      <c r="L13" s="27">
        <v>0</v>
      </c>
      <c r="M13" s="24">
        <f t="shared" si="2"/>
        <v>0</v>
      </c>
      <c r="N13" s="27">
        <v>0</v>
      </c>
      <c r="O13" s="24">
        <f t="shared" si="3"/>
        <v>0</v>
      </c>
      <c r="P13" s="27">
        <v>0</v>
      </c>
    </row>
    <row r="14" spans="1:16" ht="77.5" x14ac:dyDescent="0.35">
      <c r="A14" s="25" t="s">
        <v>22</v>
      </c>
      <c r="B14" s="25" t="s">
        <v>24</v>
      </c>
      <c r="C14" s="25" t="s">
        <v>24</v>
      </c>
      <c r="D14" s="25" t="s">
        <v>26</v>
      </c>
      <c r="E14" s="25" t="s">
        <v>33</v>
      </c>
      <c r="F14" s="25"/>
      <c r="G14" s="25"/>
      <c r="H14" s="26" t="s">
        <v>34</v>
      </c>
      <c r="I14" s="27">
        <v>167000000</v>
      </c>
      <c r="J14" s="27">
        <v>156954314</v>
      </c>
      <c r="K14" s="27">
        <v>10045686</v>
      </c>
      <c r="L14" s="27">
        <v>149627714</v>
      </c>
      <c r="M14" s="24">
        <f t="shared" si="2"/>
        <v>0.89597433532934134</v>
      </c>
      <c r="N14" s="27">
        <v>65212404</v>
      </c>
      <c r="O14" s="24">
        <f t="shared" si="3"/>
        <v>0.39049343712574852</v>
      </c>
      <c r="P14" s="27">
        <v>64891104</v>
      </c>
    </row>
    <row r="15" spans="1:16" ht="46.5" x14ac:dyDescent="0.35">
      <c r="A15" s="25" t="s">
        <v>22</v>
      </c>
      <c r="B15" s="25" t="s">
        <v>24</v>
      </c>
      <c r="C15" s="25" t="s">
        <v>24</v>
      </c>
      <c r="D15" s="25" t="s">
        <v>26</v>
      </c>
      <c r="E15" s="25" t="s">
        <v>28</v>
      </c>
      <c r="F15" s="25"/>
      <c r="G15" s="25"/>
      <c r="H15" s="26" t="s">
        <v>35</v>
      </c>
      <c r="I15" s="27">
        <v>85800000</v>
      </c>
      <c r="J15" s="27">
        <v>85383018</v>
      </c>
      <c r="K15" s="27">
        <v>416982</v>
      </c>
      <c r="L15" s="27">
        <v>85383018</v>
      </c>
      <c r="M15" s="24">
        <f t="shared" si="2"/>
        <v>0.99514006993006998</v>
      </c>
      <c r="N15" s="27">
        <v>30530405</v>
      </c>
      <c r="O15" s="24">
        <f t="shared" si="3"/>
        <v>0.35583222610722609</v>
      </c>
      <c r="P15" s="27">
        <v>18304000</v>
      </c>
    </row>
    <row r="16" spans="1:16" ht="31" x14ac:dyDescent="0.35">
      <c r="A16" s="25" t="s">
        <v>22</v>
      </c>
      <c r="B16" s="25" t="s">
        <v>24</v>
      </c>
      <c r="C16" s="25" t="s">
        <v>24</v>
      </c>
      <c r="D16" s="25" t="s">
        <v>24</v>
      </c>
      <c r="E16" s="25" t="s">
        <v>36</v>
      </c>
      <c r="F16" s="25"/>
      <c r="G16" s="25"/>
      <c r="H16" s="26" t="s">
        <v>37</v>
      </c>
      <c r="I16" s="27">
        <v>199944420</v>
      </c>
      <c r="J16" s="27">
        <v>140675490</v>
      </c>
      <c r="K16" s="27">
        <v>59268930</v>
      </c>
      <c r="L16" s="27">
        <v>140675490</v>
      </c>
      <c r="M16" s="24">
        <f t="shared" si="2"/>
        <v>0.70357297292917698</v>
      </c>
      <c r="N16" s="27">
        <v>23445914</v>
      </c>
      <c r="O16" s="24">
        <f t="shared" si="3"/>
        <v>0.11726215715347295</v>
      </c>
      <c r="P16" s="27">
        <v>0</v>
      </c>
    </row>
    <row r="17" spans="1:16" ht="170.5" x14ac:dyDescent="0.35">
      <c r="A17" s="25" t="s">
        <v>22</v>
      </c>
      <c r="B17" s="25" t="s">
        <v>24</v>
      </c>
      <c r="C17" s="25" t="s">
        <v>24</v>
      </c>
      <c r="D17" s="25" t="s">
        <v>24</v>
      </c>
      <c r="E17" s="25" t="s">
        <v>38</v>
      </c>
      <c r="F17" s="25"/>
      <c r="G17" s="25"/>
      <c r="H17" s="26" t="s">
        <v>39</v>
      </c>
      <c r="I17" s="27">
        <v>1297794223</v>
      </c>
      <c r="J17" s="27">
        <v>1294354291.3199999</v>
      </c>
      <c r="K17" s="27">
        <v>3439931.68</v>
      </c>
      <c r="L17" s="27">
        <v>1049819661.3200001</v>
      </c>
      <c r="M17" s="24">
        <f t="shared" si="2"/>
        <v>0.80892613229023447</v>
      </c>
      <c r="N17" s="27">
        <v>504441782</v>
      </c>
      <c r="O17" s="24">
        <f t="shared" si="3"/>
        <v>0.3886916531604872</v>
      </c>
      <c r="P17" s="27">
        <v>504421782</v>
      </c>
    </row>
    <row r="18" spans="1:16" ht="77.5" x14ac:dyDescent="0.35">
      <c r="A18" s="25" t="s">
        <v>22</v>
      </c>
      <c r="B18" s="25" t="s">
        <v>24</v>
      </c>
      <c r="C18" s="25" t="s">
        <v>24</v>
      </c>
      <c r="D18" s="25" t="s">
        <v>24</v>
      </c>
      <c r="E18" s="25" t="s">
        <v>40</v>
      </c>
      <c r="F18" s="25"/>
      <c r="G18" s="25"/>
      <c r="H18" s="26" t="s">
        <v>41</v>
      </c>
      <c r="I18" s="27">
        <v>831424492</v>
      </c>
      <c r="J18" s="27">
        <v>710670964</v>
      </c>
      <c r="K18" s="27">
        <v>120753528</v>
      </c>
      <c r="L18" s="27">
        <v>708692306</v>
      </c>
      <c r="M18" s="24">
        <f t="shared" si="2"/>
        <v>0.85238324444259939</v>
      </c>
      <c r="N18" s="27">
        <v>685894354</v>
      </c>
      <c r="O18" s="24">
        <f t="shared" si="3"/>
        <v>0.82496289272171208</v>
      </c>
      <c r="P18" s="27">
        <v>685894354</v>
      </c>
    </row>
    <row r="19" spans="1:16" ht="62" x14ac:dyDescent="0.35">
      <c r="A19" s="25" t="s">
        <v>22</v>
      </c>
      <c r="B19" s="25" t="s">
        <v>24</v>
      </c>
      <c r="C19" s="25" t="s">
        <v>24</v>
      </c>
      <c r="D19" s="25" t="s">
        <v>24</v>
      </c>
      <c r="E19" s="25" t="s">
        <v>42</v>
      </c>
      <c r="F19" s="25"/>
      <c r="G19" s="25"/>
      <c r="H19" s="26" t="s">
        <v>43</v>
      </c>
      <c r="I19" s="27">
        <v>6023950367</v>
      </c>
      <c r="J19" s="27">
        <v>6018213423</v>
      </c>
      <c r="K19" s="27">
        <v>5736944</v>
      </c>
      <c r="L19" s="27">
        <v>5881677350</v>
      </c>
      <c r="M19" s="24">
        <f t="shared" si="2"/>
        <v>0.97638210670204217</v>
      </c>
      <c r="N19" s="27">
        <v>2491926144</v>
      </c>
      <c r="O19" s="24">
        <f t="shared" si="3"/>
        <v>0.41366976687774559</v>
      </c>
      <c r="P19" s="27">
        <v>2485041994</v>
      </c>
    </row>
    <row r="20" spans="1:16" ht="46.5" x14ac:dyDescent="0.35">
      <c r="A20" s="25" t="s">
        <v>22</v>
      </c>
      <c r="B20" s="25" t="s">
        <v>24</v>
      </c>
      <c r="C20" s="25" t="s">
        <v>24</v>
      </c>
      <c r="D20" s="25" t="s">
        <v>24</v>
      </c>
      <c r="E20" s="25" t="s">
        <v>44</v>
      </c>
      <c r="F20" s="25"/>
      <c r="G20" s="25"/>
      <c r="H20" s="26" t="s">
        <v>45</v>
      </c>
      <c r="I20" s="27">
        <v>55000000</v>
      </c>
      <c r="J20" s="27">
        <v>55000000</v>
      </c>
      <c r="K20" s="27">
        <v>0</v>
      </c>
      <c r="L20" s="27">
        <v>21454070</v>
      </c>
      <c r="M20" s="24">
        <f t="shared" si="2"/>
        <v>0.39007399999999998</v>
      </c>
      <c r="N20" s="27">
        <v>21454070</v>
      </c>
      <c r="O20" s="24">
        <f t="shared" si="3"/>
        <v>0.39007399999999998</v>
      </c>
      <c r="P20" s="27">
        <v>21454070</v>
      </c>
    </row>
    <row r="21" spans="1:16" ht="46.5" x14ac:dyDescent="0.35">
      <c r="A21" s="25" t="s">
        <v>22</v>
      </c>
      <c r="B21" s="25" t="s">
        <v>24</v>
      </c>
      <c r="C21" s="25" t="s">
        <v>24</v>
      </c>
      <c r="D21" s="25" t="s">
        <v>24</v>
      </c>
      <c r="E21" s="25" t="s">
        <v>46</v>
      </c>
      <c r="F21" s="25"/>
      <c r="G21" s="25"/>
      <c r="H21" s="26" t="s">
        <v>47</v>
      </c>
      <c r="I21" s="27">
        <v>188351639</v>
      </c>
      <c r="J21" s="27">
        <v>88836894</v>
      </c>
      <c r="K21" s="27">
        <v>99514745</v>
      </c>
      <c r="L21" s="27">
        <v>83133880</v>
      </c>
      <c r="M21" s="24">
        <f t="shared" si="2"/>
        <v>0.44137593089912003</v>
      </c>
      <c r="N21" s="27">
        <v>78815884</v>
      </c>
      <c r="O21" s="24">
        <f t="shared" si="3"/>
        <v>0.41845074679705868</v>
      </c>
      <c r="P21" s="27">
        <v>77718687</v>
      </c>
    </row>
    <row r="22" spans="1:16" ht="30" x14ac:dyDescent="0.35">
      <c r="A22" s="21" t="s">
        <v>22</v>
      </c>
      <c r="B22" s="21" t="s">
        <v>48</v>
      </c>
      <c r="C22" s="21"/>
      <c r="D22" s="21"/>
      <c r="E22" s="21"/>
      <c r="F22" s="21"/>
      <c r="G22" s="21"/>
      <c r="H22" s="22" t="s">
        <v>49</v>
      </c>
      <c r="I22" s="23">
        <f>SUM(I23:I36)-I24-I26-I28</f>
        <v>412224121004</v>
      </c>
      <c r="J22" s="23">
        <f t="shared" ref="J22:P22" si="5">SUM(J23:J36)-J24-J26-J28</f>
        <v>57347866469.800003</v>
      </c>
      <c r="K22" s="23">
        <f t="shared" si="5"/>
        <v>354876254534.20007</v>
      </c>
      <c r="L22" s="23">
        <f t="shared" si="5"/>
        <v>57343906469.800003</v>
      </c>
      <c r="M22" s="24">
        <f t="shared" si="2"/>
        <v>0.13910856630644272</v>
      </c>
      <c r="N22" s="23">
        <f t="shared" si="5"/>
        <v>32566461278.299995</v>
      </c>
      <c r="O22" s="24">
        <f t="shared" si="3"/>
        <v>7.9001833272109731E-2</v>
      </c>
      <c r="P22" s="23">
        <f t="shared" si="5"/>
        <v>32566461278.299995</v>
      </c>
    </row>
    <row r="23" spans="1:16" ht="62" x14ac:dyDescent="0.35">
      <c r="A23" s="25" t="s">
        <v>22</v>
      </c>
      <c r="B23" s="25" t="s">
        <v>48</v>
      </c>
      <c r="C23" s="25" t="s">
        <v>24</v>
      </c>
      <c r="D23" s="25" t="s">
        <v>24</v>
      </c>
      <c r="E23" s="25" t="s">
        <v>50</v>
      </c>
      <c r="F23" s="25"/>
      <c r="G23" s="25"/>
      <c r="H23" s="26" t="s">
        <v>51</v>
      </c>
      <c r="I23" s="27">
        <v>1002963337</v>
      </c>
      <c r="J23" s="27">
        <v>992543612.45000005</v>
      </c>
      <c r="K23" s="27">
        <v>10419724.550000001</v>
      </c>
      <c r="L23" s="27">
        <v>992543612.45000005</v>
      </c>
      <c r="M23" s="24">
        <f t="shared" si="2"/>
        <v>0.98961106137621468</v>
      </c>
      <c r="N23" s="27">
        <v>992543612.45000005</v>
      </c>
      <c r="O23" s="24">
        <f t="shared" si="3"/>
        <v>0.98961106137621468</v>
      </c>
      <c r="P23" s="27">
        <v>992543612.45000005</v>
      </c>
    </row>
    <row r="24" spans="1:16" ht="15.5" x14ac:dyDescent="0.35">
      <c r="A24" s="25" t="s">
        <v>22</v>
      </c>
      <c r="B24" s="25" t="s">
        <v>48</v>
      </c>
      <c r="C24" s="25" t="s">
        <v>24</v>
      </c>
      <c r="D24" s="25" t="s">
        <v>24</v>
      </c>
      <c r="E24" s="25" t="s">
        <v>50</v>
      </c>
      <c r="F24" s="25" t="s">
        <v>52</v>
      </c>
      <c r="G24" s="25"/>
      <c r="H24" s="26" t="s">
        <v>53</v>
      </c>
      <c r="I24" s="27">
        <v>1002963337</v>
      </c>
      <c r="J24" s="27">
        <v>992543612.45000005</v>
      </c>
      <c r="K24" s="27">
        <v>10419724.550000001</v>
      </c>
      <c r="L24" s="27">
        <v>992543612.45000005</v>
      </c>
      <c r="M24" s="24">
        <f t="shared" si="2"/>
        <v>0.98961106137621468</v>
      </c>
      <c r="N24" s="27">
        <v>992543612.45000005</v>
      </c>
      <c r="O24" s="24">
        <f t="shared" si="3"/>
        <v>0.98961106137621468</v>
      </c>
      <c r="P24" s="27">
        <v>992543612.45000005</v>
      </c>
    </row>
    <row r="25" spans="1:16" ht="77.5" x14ac:dyDescent="0.35">
      <c r="A25" s="25" t="s">
        <v>22</v>
      </c>
      <c r="B25" s="25" t="s">
        <v>48</v>
      </c>
      <c r="C25" s="25" t="s">
        <v>24</v>
      </c>
      <c r="D25" s="25" t="s">
        <v>24</v>
      </c>
      <c r="E25" s="25" t="s">
        <v>54</v>
      </c>
      <c r="F25" s="25"/>
      <c r="G25" s="25"/>
      <c r="H25" s="26" t="s">
        <v>55</v>
      </c>
      <c r="I25" s="27">
        <v>124188340</v>
      </c>
      <c r="J25" s="27">
        <v>124078911.15000001</v>
      </c>
      <c r="K25" s="27">
        <v>109428.85</v>
      </c>
      <c r="L25" s="27">
        <v>124078911.15000001</v>
      </c>
      <c r="M25" s="24">
        <f t="shared" si="2"/>
        <v>0.99911884763094516</v>
      </c>
      <c r="N25" s="27">
        <v>124078911.15000001</v>
      </c>
      <c r="O25" s="24">
        <f t="shared" si="3"/>
        <v>0.99911884763094516</v>
      </c>
      <c r="P25" s="27">
        <v>124078911.15000001</v>
      </c>
    </row>
    <row r="26" spans="1:16" ht="15.5" x14ac:dyDescent="0.35">
      <c r="A26" s="25" t="s">
        <v>22</v>
      </c>
      <c r="B26" s="25" t="s">
        <v>48</v>
      </c>
      <c r="C26" s="25" t="s">
        <v>24</v>
      </c>
      <c r="D26" s="25" t="s">
        <v>24</v>
      </c>
      <c r="E26" s="25" t="s">
        <v>54</v>
      </c>
      <c r="F26" s="25" t="s">
        <v>52</v>
      </c>
      <c r="G26" s="25"/>
      <c r="H26" s="26" t="s">
        <v>53</v>
      </c>
      <c r="I26" s="27">
        <v>124188340</v>
      </c>
      <c r="J26" s="27">
        <v>124078911.15000001</v>
      </c>
      <c r="K26" s="27">
        <v>109428.85</v>
      </c>
      <c r="L26" s="27">
        <v>124078911.15000001</v>
      </c>
      <c r="M26" s="24">
        <f t="shared" si="2"/>
        <v>0.99911884763094516</v>
      </c>
      <c r="N26" s="27">
        <v>124078911.15000001</v>
      </c>
      <c r="O26" s="24">
        <f t="shared" si="3"/>
        <v>0.99911884763094516</v>
      </c>
      <c r="P26" s="27">
        <v>124078911.15000001</v>
      </c>
    </row>
    <row r="27" spans="1:16" ht="46.5" x14ac:dyDescent="0.35">
      <c r="A27" s="25" t="s">
        <v>22</v>
      </c>
      <c r="B27" s="25" t="s">
        <v>48</v>
      </c>
      <c r="C27" s="25" t="s">
        <v>24</v>
      </c>
      <c r="D27" s="25" t="s">
        <v>24</v>
      </c>
      <c r="E27" s="25" t="s">
        <v>56</v>
      </c>
      <c r="F27" s="25"/>
      <c r="G27" s="25"/>
      <c r="H27" s="26" t="s">
        <v>57</v>
      </c>
      <c r="I27" s="27">
        <v>163548323</v>
      </c>
      <c r="J27" s="27">
        <v>162882997.19999999</v>
      </c>
      <c r="K27" s="27">
        <v>665325.80000000005</v>
      </c>
      <c r="L27" s="27">
        <v>162882997.19999999</v>
      </c>
      <c r="M27" s="24">
        <f t="shared" si="2"/>
        <v>0.99593193138397385</v>
      </c>
      <c r="N27" s="27">
        <v>162882997.19999999</v>
      </c>
      <c r="O27" s="24">
        <f t="shared" si="3"/>
        <v>0.99593193138397385</v>
      </c>
      <c r="P27" s="27">
        <v>162882997.19999999</v>
      </c>
    </row>
    <row r="28" spans="1:16" ht="15.5" x14ac:dyDescent="0.35">
      <c r="A28" s="25" t="s">
        <v>22</v>
      </c>
      <c r="B28" s="25" t="s">
        <v>48</v>
      </c>
      <c r="C28" s="25" t="s">
        <v>24</v>
      </c>
      <c r="D28" s="25" t="s">
        <v>24</v>
      </c>
      <c r="E28" s="25" t="s">
        <v>56</v>
      </c>
      <c r="F28" s="25" t="s">
        <v>52</v>
      </c>
      <c r="G28" s="25"/>
      <c r="H28" s="26" t="s">
        <v>53</v>
      </c>
      <c r="I28" s="27">
        <v>163548323</v>
      </c>
      <c r="J28" s="27">
        <v>162882997.19999999</v>
      </c>
      <c r="K28" s="27">
        <v>665325.80000000005</v>
      </c>
      <c r="L28" s="27">
        <v>162882997.19999999</v>
      </c>
      <c r="M28" s="24">
        <f t="shared" si="2"/>
        <v>0.99593193138397385</v>
      </c>
      <c r="N28" s="27">
        <v>162882997.19999999</v>
      </c>
      <c r="O28" s="24">
        <f t="shared" si="3"/>
        <v>0.99593193138397385</v>
      </c>
      <c r="P28" s="27">
        <v>162882997.19999999</v>
      </c>
    </row>
    <row r="29" spans="1:16" ht="93" x14ac:dyDescent="0.35">
      <c r="A29" s="25" t="s">
        <v>22</v>
      </c>
      <c r="B29" s="25" t="s">
        <v>48</v>
      </c>
      <c r="C29" s="25" t="s">
        <v>48</v>
      </c>
      <c r="D29" s="25" t="s">
        <v>26</v>
      </c>
      <c r="E29" s="25" t="s">
        <v>58</v>
      </c>
      <c r="F29" s="25"/>
      <c r="G29" s="25"/>
      <c r="H29" s="26" t="s">
        <v>59</v>
      </c>
      <c r="I29" s="27">
        <v>28657000000</v>
      </c>
      <c r="J29" s="27">
        <v>28657000000</v>
      </c>
      <c r="K29" s="27">
        <v>0</v>
      </c>
      <c r="L29" s="27">
        <v>28657000000</v>
      </c>
      <c r="M29" s="24">
        <f t="shared" si="2"/>
        <v>1</v>
      </c>
      <c r="N29" s="27">
        <v>10418592978</v>
      </c>
      <c r="O29" s="24">
        <f t="shared" si="3"/>
        <v>0.36356188638029102</v>
      </c>
      <c r="P29" s="27">
        <v>10418592978</v>
      </c>
    </row>
    <row r="30" spans="1:16" ht="93" x14ac:dyDescent="0.35">
      <c r="A30" s="25" t="s">
        <v>22</v>
      </c>
      <c r="B30" s="25" t="s">
        <v>48</v>
      </c>
      <c r="C30" s="25" t="s">
        <v>48</v>
      </c>
      <c r="D30" s="25" t="s">
        <v>26</v>
      </c>
      <c r="E30" s="25" t="s">
        <v>60</v>
      </c>
      <c r="F30" s="25"/>
      <c r="G30" s="25"/>
      <c r="H30" s="26" t="s">
        <v>61</v>
      </c>
      <c r="I30" s="27">
        <v>3800621579</v>
      </c>
      <c r="J30" s="27">
        <v>3800621579</v>
      </c>
      <c r="K30" s="27">
        <v>0</v>
      </c>
      <c r="L30" s="27">
        <v>3800621579</v>
      </c>
      <c r="M30" s="24">
        <f t="shared" si="2"/>
        <v>1</v>
      </c>
      <c r="N30" s="27">
        <v>1900310789.5</v>
      </c>
      <c r="O30" s="24">
        <f t="shared" si="3"/>
        <v>0.5</v>
      </c>
      <c r="P30" s="27">
        <v>1900310789.5</v>
      </c>
    </row>
    <row r="31" spans="1:16" ht="62" x14ac:dyDescent="0.35">
      <c r="A31" s="25" t="s">
        <v>22</v>
      </c>
      <c r="B31" s="25" t="s">
        <v>48</v>
      </c>
      <c r="C31" s="25" t="s">
        <v>48</v>
      </c>
      <c r="D31" s="25" t="s">
        <v>62</v>
      </c>
      <c r="E31" s="25" t="s">
        <v>38</v>
      </c>
      <c r="F31" s="25"/>
      <c r="G31" s="25"/>
      <c r="H31" s="26" t="s">
        <v>63</v>
      </c>
      <c r="I31" s="27">
        <v>53767856044</v>
      </c>
      <c r="J31" s="27">
        <v>0</v>
      </c>
      <c r="K31" s="27">
        <v>53767856044</v>
      </c>
      <c r="L31" s="27">
        <v>0</v>
      </c>
      <c r="M31" s="24">
        <f t="shared" si="2"/>
        <v>0</v>
      </c>
      <c r="N31" s="27">
        <v>0</v>
      </c>
      <c r="O31" s="24">
        <f t="shared" si="3"/>
        <v>0</v>
      </c>
      <c r="P31" s="27">
        <v>0</v>
      </c>
    </row>
    <row r="32" spans="1:16" ht="62" x14ac:dyDescent="0.35">
      <c r="A32" s="25" t="s">
        <v>22</v>
      </c>
      <c r="B32" s="25" t="s">
        <v>48</v>
      </c>
      <c r="C32" s="25" t="s">
        <v>48</v>
      </c>
      <c r="D32" s="25" t="s">
        <v>62</v>
      </c>
      <c r="E32" s="25" t="s">
        <v>38</v>
      </c>
      <c r="F32" s="25"/>
      <c r="G32" s="25"/>
      <c r="H32" s="26" t="s">
        <v>63</v>
      </c>
      <c r="I32" s="27">
        <v>251737400000</v>
      </c>
      <c r="J32" s="27">
        <v>0</v>
      </c>
      <c r="K32" s="27">
        <v>251737400000</v>
      </c>
      <c r="L32" s="27">
        <v>0</v>
      </c>
      <c r="M32" s="24">
        <f t="shared" si="2"/>
        <v>0</v>
      </c>
      <c r="N32" s="27">
        <v>0</v>
      </c>
      <c r="O32" s="24">
        <f t="shared" si="3"/>
        <v>0</v>
      </c>
      <c r="P32" s="27">
        <v>0</v>
      </c>
    </row>
    <row r="33" spans="1:16" ht="62" x14ac:dyDescent="0.35">
      <c r="A33" s="25" t="s">
        <v>22</v>
      </c>
      <c r="B33" s="25" t="s">
        <v>48</v>
      </c>
      <c r="C33" s="25" t="s">
        <v>62</v>
      </c>
      <c r="D33" s="25" t="s">
        <v>24</v>
      </c>
      <c r="E33" s="25" t="s">
        <v>64</v>
      </c>
      <c r="F33" s="25"/>
      <c r="G33" s="25"/>
      <c r="H33" s="26" t="s">
        <v>65</v>
      </c>
      <c r="I33" s="27">
        <v>9931617000</v>
      </c>
      <c r="J33" s="27">
        <v>8922312000</v>
      </c>
      <c r="K33" s="27">
        <v>1009305000</v>
      </c>
      <c r="L33" s="27">
        <v>8922312000</v>
      </c>
      <c r="M33" s="24">
        <f t="shared" si="2"/>
        <v>0.89837455471752481</v>
      </c>
      <c r="N33" s="27">
        <v>4283584620</v>
      </c>
      <c r="O33" s="24">
        <f t="shared" si="3"/>
        <v>0.43130787463914488</v>
      </c>
      <c r="P33" s="27">
        <v>4283584620</v>
      </c>
    </row>
    <row r="34" spans="1:16" ht="15.5" x14ac:dyDescent="0.35">
      <c r="A34" s="25" t="s">
        <v>22</v>
      </c>
      <c r="B34" s="25" t="s">
        <v>48</v>
      </c>
      <c r="C34" s="25" t="s">
        <v>66</v>
      </c>
      <c r="D34" s="25" t="s">
        <v>26</v>
      </c>
      <c r="E34" s="25" t="s">
        <v>52</v>
      </c>
      <c r="F34" s="25"/>
      <c r="G34" s="25"/>
      <c r="H34" s="26" t="s">
        <v>67</v>
      </c>
      <c r="I34" s="27">
        <v>2710126381</v>
      </c>
      <c r="J34" s="27">
        <v>264319720</v>
      </c>
      <c r="K34" s="27">
        <v>2445806661</v>
      </c>
      <c r="L34" s="27">
        <v>260359720</v>
      </c>
      <c r="M34" s="24">
        <f t="shared" si="2"/>
        <v>9.6069217223711464E-2</v>
      </c>
      <c r="N34" s="27">
        <v>260359720</v>
      </c>
      <c r="O34" s="24">
        <f t="shared" si="3"/>
        <v>9.6069217223711464E-2</v>
      </c>
      <c r="P34" s="27">
        <v>260359720</v>
      </c>
    </row>
    <row r="35" spans="1:16" ht="77.5" x14ac:dyDescent="0.35">
      <c r="A35" s="25" t="s">
        <v>22</v>
      </c>
      <c r="B35" s="25" t="s">
        <v>48</v>
      </c>
      <c r="C35" s="25" t="s">
        <v>68</v>
      </c>
      <c r="D35" s="25" t="s">
        <v>69</v>
      </c>
      <c r="E35" s="25" t="s">
        <v>52</v>
      </c>
      <c r="F35" s="25"/>
      <c r="G35" s="25"/>
      <c r="H35" s="26" t="s">
        <v>70</v>
      </c>
      <c r="I35" s="27">
        <v>51328800000</v>
      </c>
      <c r="J35" s="27">
        <v>14424107650</v>
      </c>
      <c r="K35" s="27">
        <v>36904692350</v>
      </c>
      <c r="L35" s="27">
        <v>14424107650</v>
      </c>
      <c r="M35" s="24">
        <f t="shared" si="2"/>
        <v>0.28101392687925686</v>
      </c>
      <c r="N35" s="27">
        <v>14424107650</v>
      </c>
      <c r="O35" s="24">
        <f t="shared" si="3"/>
        <v>0.28101392687925686</v>
      </c>
      <c r="P35" s="27">
        <v>14424107650</v>
      </c>
    </row>
    <row r="36" spans="1:16" ht="62" x14ac:dyDescent="0.35">
      <c r="A36" s="25" t="s">
        <v>22</v>
      </c>
      <c r="B36" s="25" t="s">
        <v>48</v>
      </c>
      <c r="C36" s="25" t="s">
        <v>68</v>
      </c>
      <c r="D36" s="25" t="s">
        <v>69</v>
      </c>
      <c r="E36" s="25" t="s">
        <v>31</v>
      </c>
      <c r="F36" s="25"/>
      <c r="G36" s="25"/>
      <c r="H36" s="26" t="s">
        <v>71</v>
      </c>
      <c r="I36" s="27">
        <v>9000000000</v>
      </c>
      <c r="J36" s="27">
        <v>0</v>
      </c>
      <c r="K36" s="27">
        <v>9000000000</v>
      </c>
      <c r="L36" s="27">
        <v>0</v>
      </c>
      <c r="M36" s="24">
        <f t="shared" si="2"/>
        <v>0</v>
      </c>
      <c r="N36" s="27">
        <v>0</v>
      </c>
      <c r="O36" s="24">
        <f t="shared" si="3"/>
        <v>0</v>
      </c>
      <c r="P36" s="27">
        <v>0</v>
      </c>
    </row>
    <row r="37" spans="1:16" ht="45" x14ac:dyDescent="0.35">
      <c r="A37" s="21" t="s">
        <v>22</v>
      </c>
      <c r="B37" s="21" t="s">
        <v>72</v>
      </c>
      <c r="C37" s="21"/>
      <c r="D37" s="21"/>
      <c r="E37" s="21"/>
      <c r="F37" s="21"/>
      <c r="G37" s="21"/>
      <c r="H37" s="22" t="s">
        <v>73</v>
      </c>
      <c r="I37" s="23">
        <f>+I38+I41</f>
        <v>3058625100</v>
      </c>
      <c r="J37" s="23">
        <f t="shared" ref="J37:P37" si="6">+J38+J41</f>
        <v>183171623</v>
      </c>
      <c r="K37" s="23">
        <f t="shared" si="6"/>
        <v>2875453477</v>
      </c>
      <c r="L37" s="23">
        <f t="shared" si="6"/>
        <v>183171623</v>
      </c>
      <c r="M37" s="24">
        <f t="shared" si="2"/>
        <v>5.9886915529464527E-2</v>
      </c>
      <c r="N37" s="23">
        <f t="shared" si="6"/>
        <v>183171623</v>
      </c>
      <c r="O37" s="24">
        <f t="shared" si="3"/>
        <v>5.9886915529464527E-2</v>
      </c>
      <c r="P37" s="23">
        <f t="shared" si="6"/>
        <v>183171623</v>
      </c>
    </row>
    <row r="38" spans="1:16" ht="15" x14ac:dyDescent="0.35">
      <c r="A38" s="21" t="s">
        <v>22</v>
      </c>
      <c r="B38" s="21" t="s">
        <v>72</v>
      </c>
      <c r="C38" s="21" t="s">
        <v>26</v>
      </c>
      <c r="D38" s="21"/>
      <c r="E38" s="21"/>
      <c r="F38" s="21"/>
      <c r="G38" s="21"/>
      <c r="H38" s="22" t="s">
        <v>74</v>
      </c>
      <c r="I38" s="23">
        <v>192000000</v>
      </c>
      <c r="J38" s="23">
        <v>183171623</v>
      </c>
      <c r="K38" s="23">
        <v>8828377</v>
      </c>
      <c r="L38" s="23">
        <v>183171623</v>
      </c>
      <c r="M38" s="24">
        <f t="shared" si="2"/>
        <v>0.95401886979166661</v>
      </c>
      <c r="N38" s="23">
        <v>183171623</v>
      </c>
      <c r="O38" s="24">
        <f t="shared" si="3"/>
        <v>0.95401886979166661</v>
      </c>
      <c r="P38" s="23">
        <v>183171623</v>
      </c>
    </row>
    <row r="39" spans="1:16" ht="31" x14ac:dyDescent="0.35">
      <c r="A39" s="25" t="s">
        <v>22</v>
      </c>
      <c r="B39" s="25" t="s">
        <v>72</v>
      </c>
      <c r="C39" s="25" t="s">
        <v>26</v>
      </c>
      <c r="D39" s="25" t="s">
        <v>24</v>
      </c>
      <c r="E39" s="25" t="s">
        <v>52</v>
      </c>
      <c r="F39" s="25"/>
      <c r="G39" s="25"/>
      <c r="H39" s="26" t="s">
        <v>75</v>
      </c>
      <c r="I39" s="27">
        <v>190000000</v>
      </c>
      <c r="J39" s="27">
        <v>182346623</v>
      </c>
      <c r="K39" s="27">
        <v>7653377</v>
      </c>
      <c r="L39" s="27">
        <v>182346623</v>
      </c>
      <c r="M39" s="24">
        <f t="shared" si="2"/>
        <v>0.95971906842105259</v>
      </c>
      <c r="N39" s="27">
        <v>182346623</v>
      </c>
      <c r="O39" s="24">
        <f t="shared" si="3"/>
        <v>0.95971906842105259</v>
      </c>
      <c r="P39" s="27">
        <v>182346623</v>
      </c>
    </row>
    <row r="40" spans="1:16" ht="46.5" x14ac:dyDescent="0.35">
      <c r="A40" s="25" t="s">
        <v>22</v>
      </c>
      <c r="B40" s="25" t="s">
        <v>72</v>
      </c>
      <c r="C40" s="25" t="s">
        <v>26</v>
      </c>
      <c r="D40" s="25" t="s">
        <v>24</v>
      </c>
      <c r="E40" s="25" t="s">
        <v>38</v>
      </c>
      <c r="F40" s="25"/>
      <c r="G40" s="25"/>
      <c r="H40" s="26" t="s">
        <v>76</v>
      </c>
      <c r="I40" s="27">
        <v>2000000</v>
      </c>
      <c r="J40" s="27">
        <v>825000</v>
      </c>
      <c r="K40" s="27">
        <v>1175000</v>
      </c>
      <c r="L40" s="27">
        <v>825000</v>
      </c>
      <c r="M40" s="24">
        <f t="shared" si="2"/>
        <v>0.41249999999999998</v>
      </c>
      <c r="N40" s="27">
        <v>825000</v>
      </c>
      <c r="O40" s="24">
        <f t="shared" si="3"/>
        <v>0.41249999999999998</v>
      </c>
      <c r="P40" s="27">
        <v>825000</v>
      </c>
    </row>
    <row r="41" spans="1:16" ht="45" x14ac:dyDescent="0.35">
      <c r="A41" s="21" t="s">
        <v>22</v>
      </c>
      <c r="B41" s="21" t="s">
        <v>72</v>
      </c>
      <c r="C41" s="21" t="s">
        <v>62</v>
      </c>
      <c r="D41" s="21" t="s">
        <v>26</v>
      </c>
      <c r="E41" s="21"/>
      <c r="F41" s="21"/>
      <c r="G41" s="21"/>
      <c r="H41" s="22" t="s">
        <v>77</v>
      </c>
      <c r="I41" s="23">
        <v>2866625100</v>
      </c>
      <c r="J41" s="23">
        <v>0</v>
      </c>
      <c r="K41" s="23">
        <v>2866625100</v>
      </c>
      <c r="L41" s="23">
        <v>0</v>
      </c>
      <c r="M41" s="24">
        <f t="shared" si="2"/>
        <v>0</v>
      </c>
      <c r="N41" s="23">
        <v>0</v>
      </c>
      <c r="O41" s="24">
        <f t="shared" si="3"/>
        <v>0</v>
      </c>
      <c r="P41" s="23">
        <v>0</v>
      </c>
    </row>
    <row r="42" spans="1:16" ht="15.5" x14ac:dyDescent="0.35">
      <c r="A42" s="17" t="s">
        <v>78</v>
      </c>
      <c r="B42" s="17"/>
      <c r="C42" s="17"/>
      <c r="D42" s="17"/>
      <c r="E42" s="17"/>
      <c r="F42" s="17"/>
      <c r="G42" s="17"/>
      <c r="H42" s="18" t="s">
        <v>79</v>
      </c>
      <c r="I42" s="19">
        <f>+I43+I47+I52+I53+I56+I60+I64+I67+I72+I73+I76+I79+I82+I86+I90+I101+I104+I114+I127+I134+I138+I142+I148+I150+I154+I158</f>
        <v>843020916998</v>
      </c>
      <c r="J42" s="19">
        <f>+J43+J47+J52+J53+J56+J60+J64+J67+J72+J73+J76+J79+J82+J86+J90+J101+J104+J114+J127+J134+J138+J142+J148+J150+J154+J158</f>
        <v>586846943969.01001</v>
      </c>
      <c r="K42" s="19">
        <f>+K43+K47+K52+K53+K56+K60+K64+K67+K72+K73+K76+K79+K82+K86+K90+K101+K104+K114+K127+K134+K138+K142+K148+K150+K154+K158</f>
        <v>256173973028.99002</v>
      </c>
      <c r="L42" s="19">
        <f>+L43+L47+L52+L53+L56+L60+L64+L67+L72+L73+L76+L79+L82+L86+L90+L101+L104+L114+L127+L134+L138+L142+L148+L150+L154+L158</f>
        <v>461814445794.86993</v>
      </c>
      <c r="M42" s="20">
        <f t="shared" si="2"/>
        <v>0.54780900032634128</v>
      </c>
      <c r="N42" s="19">
        <f>+N43+N47+N52+N53+N56+N60+N64+N67+N72+N73+N76+N79+N82+N86+N90+N101+N104+N114+N127+N134+N138+N142+N148+N150+N154+N158</f>
        <v>171272936094.53</v>
      </c>
      <c r="O42" s="20">
        <f t="shared" si="3"/>
        <v>0.20316570163458511</v>
      </c>
      <c r="P42" s="19">
        <f>+P43+P47+P52+P53+P56+P60+P64+P67+P72+P73+P76+P79+P82+P86+P90+P101+P104+P114+P127+P134+P138+P142+P148+P150+P154+P158</f>
        <v>169408729311.53003</v>
      </c>
    </row>
    <row r="43" spans="1:16" ht="75" x14ac:dyDescent="0.35">
      <c r="A43" s="21" t="s">
        <v>78</v>
      </c>
      <c r="B43" s="21" t="s">
        <v>80</v>
      </c>
      <c r="C43" s="21" t="s">
        <v>81</v>
      </c>
      <c r="D43" s="21" t="s">
        <v>68</v>
      </c>
      <c r="E43" s="21"/>
      <c r="F43" s="21"/>
      <c r="G43" s="21"/>
      <c r="H43" s="22" t="s">
        <v>82</v>
      </c>
      <c r="I43" s="23">
        <v>10989199936</v>
      </c>
      <c r="J43" s="23">
        <v>10161432248</v>
      </c>
      <c r="K43" s="23">
        <v>827767688</v>
      </c>
      <c r="L43" s="23">
        <v>8316035434</v>
      </c>
      <c r="M43" s="24">
        <f t="shared" si="2"/>
        <v>0.75674621286642862</v>
      </c>
      <c r="N43" s="23">
        <v>4782237486</v>
      </c>
      <c r="O43" s="24">
        <f t="shared" si="3"/>
        <v>0.4351761287310516</v>
      </c>
      <c r="P43" s="23">
        <v>4675325563</v>
      </c>
    </row>
    <row r="44" spans="1:16" ht="31" x14ac:dyDescent="0.35">
      <c r="A44" s="25" t="s">
        <v>78</v>
      </c>
      <c r="B44" s="25" t="s">
        <v>80</v>
      </c>
      <c r="C44" s="25" t="s">
        <v>81</v>
      </c>
      <c r="D44" s="25" t="s">
        <v>68</v>
      </c>
      <c r="E44" s="25" t="s">
        <v>83</v>
      </c>
      <c r="F44" s="25" t="s">
        <v>84</v>
      </c>
      <c r="G44" s="25" t="s">
        <v>24</v>
      </c>
      <c r="H44" s="26" t="s">
        <v>25</v>
      </c>
      <c r="I44" s="27">
        <v>2534511022</v>
      </c>
      <c r="J44" s="27">
        <v>2051159945</v>
      </c>
      <c r="K44" s="27">
        <v>483351077</v>
      </c>
      <c r="L44" s="27">
        <v>1690057861</v>
      </c>
      <c r="M44" s="24">
        <f t="shared" si="2"/>
        <v>0.6668181145514861</v>
      </c>
      <c r="N44" s="27">
        <v>1396261677</v>
      </c>
      <c r="O44" s="24">
        <f t="shared" si="3"/>
        <v>0.55089982441591445</v>
      </c>
      <c r="P44" s="27">
        <v>1396261677</v>
      </c>
    </row>
    <row r="45" spans="1:16" ht="31" x14ac:dyDescent="0.35">
      <c r="A45" s="25" t="s">
        <v>78</v>
      </c>
      <c r="B45" s="25" t="s">
        <v>80</v>
      </c>
      <c r="C45" s="25" t="s">
        <v>81</v>
      </c>
      <c r="D45" s="25" t="s">
        <v>68</v>
      </c>
      <c r="E45" s="25" t="s">
        <v>83</v>
      </c>
      <c r="F45" s="25" t="s">
        <v>85</v>
      </c>
      <c r="G45" s="25" t="s">
        <v>24</v>
      </c>
      <c r="H45" s="26" t="s">
        <v>25</v>
      </c>
      <c r="I45" s="27">
        <v>5007846652</v>
      </c>
      <c r="J45" s="27">
        <v>4947983105</v>
      </c>
      <c r="K45" s="27">
        <v>59863547</v>
      </c>
      <c r="L45" s="27">
        <v>3482056402</v>
      </c>
      <c r="M45" s="24">
        <f t="shared" si="2"/>
        <v>0.6953200934396343</v>
      </c>
      <c r="N45" s="27">
        <v>2495851437.52</v>
      </c>
      <c r="O45" s="24">
        <f t="shared" si="3"/>
        <v>0.49838815182633911</v>
      </c>
      <c r="P45" s="27">
        <v>2421030595.8899999</v>
      </c>
    </row>
    <row r="46" spans="1:16" ht="31" x14ac:dyDescent="0.35">
      <c r="A46" s="25" t="s">
        <v>78</v>
      </c>
      <c r="B46" s="25" t="s">
        <v>80</v>
      </c>
      <c r="C46" s="25" t="s">
        <v>81</v>
      </c>
      <c r="D46" s="25" t="s">
        <v>68</v>
      </c>
      <c r="E46" s="25" t="s">
        <v>83</v>
      </c>
      <c r="F46" s="25" t="s">
        <v>86</v>
      </c>
      <c r="G46" s="25" t="s">
        <v>24</v>
      </c>
      <c r="H46" s="26" t="s">
        <v>25</v>
      </c>
      <c r="I46" s="27">
        <v>3446842262</v>
      </c>
      <c r="J46" s="27">
        <v>3162289198</v>
      </c>
      <c r="K46" s="27">
        <v>284553064</v>
      </c>
      <c r="L46" s="27">
        <v>3143921171</v>
      </c>
      <c r="M46" s="24">
        <f t="shared" si="2"/>
        <v>0.91211634650660434</v>
      </c>
      <c r="N46" s="27">
        <v>890124371.48000002</v>
      </c>
      <c r="O46" s="24">
        <f t="shared" si="3"/>
        <v>0.25824343089129737</v>
      </c>
      <c r="P46" s="27">
        <v>858033290.11000001</v>
      </c>
    </row>
    <row r="47" spans="1:16" ht="60" x14ac:dyDescent="0.35">
      <c r="A47" s="21" t="s">
        <v>78</v>
      </c>
      <c r="B47" s="21" t="s">
        <v>80</v>
      </c>
      <c r="C47" s="21" t="s">
        <v>81</v>
      </c>
      <c r="D47" s="21" t="s">
        <v>87</v>
      </c>
      <c r="E47" s="21"/>
      <c r="F47" s="21"/>
      <c r="G47" s="21"/>
      <c r="H47" s="22" t="s">
        <v>88</v>
      </c>
      <c r="I47" s="23">
        <v>35204000000</v>
      </c>
      <c r="J47" s="23">
        <v>34966485882</v>
      </c>
      <c r="K47" s="23">
        <v>237514118</v>
      </c>
      <c r="L47" s="23">
        <v>30098477735</v>
      </c>
      <c r="M47" s="24">
        <f t="shared" si="2"/>
        <v>0.85497323414952842</v>
      </c>
      <c r="N47" s="23">
        <v>4580972682</v>
      </c>
      <c r="O47" s="24">
        <f t="shared" si="3"/>
        <v>0.1301264822747415</v>
      </c>
      <c r="P47" s="23">
        <v>4467628601</v>
      </c>
    </row>
    <row r="48" spans="1:16" ht="31" x14ac:dyDescent="0.35">
      <c r="A48" s="25" t="s">
        <v>78</v>
      </c>
      <c r="B48" s="25" t="s">
        <v>80</v>
      </c>
      <c r="C48" s="25" t="s">
        <v>81</v>
      </c>
      <c r="D48" s="25" t="s">
        <v>87</v>
      </c>
      <c r="E48" s="25" t="s">
        <v>83</v>
      </c>
      <c r="F48" s="25" t="s">
        <v>89</v>
      </c>
      <c r="G48" s="25" t="s">
        <v>24</v>
      </c>
      <c r="H48" s="26" t="s">
        <v>25</v>
      </c>
      <c r="I48" s="27">
        <v>18485379750</v>
      </c>
      <c r="J48" s="27">
        <v>18247865632</v>
      </c>
      <c r="K48" s="27">
        <v>237514118</v>
      </c>
      <c r="L48" s="27">
        <v>13379857485</v>
      </c>
      <c r="M48" s="24">
        <f t="shared" si="2"/>
        <v>0.72380755310152611</v>
      </c>
      <c r="N48" s="27">
        <v>4580972682</v>
      </c>
      <c r="O48" s="24">
        <f t="shared" si="3"/>
        <v>0.2478159899311779</v>
      </c>
      <c r="P48" s="27">
        <v>4467628601</v>
      </c>
    </row>
    <row r="49" spans="1:16" ht="31" x14ac:dyDescent="0.35">
      <c r="A49" s="25" t="s">
        <v>78</v>
      </c>
      <c r="B49" s="25" t="s">
        <v>80</v>
      </c>
      <c r="C49" s="25" t="s">
        <v>81</v>
      </c>
      <c r="D49" s="25" t="s">
        <v>87</v>
      </c>
      <c r="E49" s="25" t="s">
        <v>83</v>
      </c>
      <c r="F49" s="25" t="s">
        <v>90</v>
      </c>
      <c r="G49" s="25" t="s">
        <v>48</v>
      </c>
      <c r="H49" s="26" t="s">
        <v>49</v>
      </c>
      <c r="I49" s="27">
        <v>8829420186</v>
      </c>
      <c r="J49" s="27">
        <v>8829420186</v>
      </c>
      <c r="K49" s="27">
        <v>0</v>
      </c>
      <c r="L49" s="27">
        <v>8829420186</v>
      </c>
      <c r="M49" s="24">
        <f t="shared" si="2"/>
        <v>1</v>
      </c>
      <c r="N49" s="27">
        <v>0</v>
      </c>
      <c r="O49" s="24">
        <f t="shared" si="3"/>
        <v>0</v>
      </c>
      <c r="P49" s="27">
        <v>0</v>
      </c>
    </row>
    <row r="50" spans="1:16" ht="31" x14ac:dyDescent="0.35">
      <c r="A50" s="25" t="s">
        <v>78</v>
      </c>
      <c r="B50" s="25" t="s">
        <v>80</v>
      </c>
      <c r="C50" s="25" t="s">
        <v>81</v>
      </c>
      <c r="D50" s="25" t="s">
        <v>87</v>
      </c>
      <c r="E50" s="25" t="s">
        <v>83</v>
      </c>
      <c r="F50" s="25" t="s">
        <v>89</v>
      </c>
      <c r="G50" s="25" t="s">
        <v>48</v>
      </c>
      <c r="H50" s="26" t="s">
        <v>49</v>
      </c>
      <c r="I50" s="27">
        <v>3449224668</v>
      </c>
      <c r="J50" s="27">
        <v>3449224668</v>
      </c>
      <c r="K50" s="27">
        <v>0</v>
      </c>
      <c r="L50" s="27">
        <v>3449224668</v>
      </c>
      <c r="M50" s="24">
        <f t="shared" si="2"/>
        <v>1</v>
      </c>
      <c r="N50" s="27">
        <v>0</v>
      </c>
      <c r="O50" s="24">
        <f t="shared" si="3"/>
        <v>0</v>
      </c>
      <c r="P50" s="27">
        <v>0</v>
      </c>
    </row>
    <row r="51" spans="1:16" ht="31" x14ac:dyDescent="0.35">
      <c r="A51" s="25" t="s">
        <v>78</v>
      </c>
      <c r="B51" s="25" t="s">
        <v>80</v>
      </c>
      <c r="C51" s="25" t="s">
        <v>81</v>
      </c>
      <c r="D51" s="25" t="s">
        <v>87</v>
      </c>
      <c r="E51" s="25" t="s">
        <v>83</v>
      </c>
      <c r="F51" s="25" t="s">
        <v>91</v>
      </c>
      <c r="G51" s="25" t="s">
        <v>48</v>
      </c>
      <c r="H51" s="26" t="s">
        <v>49</v>
      </c>
      <c r="I51" s="27">
        <v>4439975396</v>
      </c>
      <c r="J51" s="27">
        <v>4439975396</v>
      </c>
      <c r="K51" s="27">
        <v>0</v>
      </c>
      <c r="L51" s="27">
        <v>4439975396</v>
      </c>
      <c r="M51" s="24">
        <f t="shared" si="2"/>
        <v>1</v>
      </c>
      <c r="N51" s="27">
        <v>0</v>
      </c>
      <c r="O51" s="24">
        <f t="shared" si="3"/>
        <v>0</v>
      </c>
      <c r="P51" s="27">
        <v>0</v>
      </c>
    </row>
    <row r="52" spans="1:16" ht="90" x14ac:dyDescent="0.35">
      <c r="A52" s="21" t="s">
        <v>78</v>
      </c>
      <c r="B52" s="21" t="s">
        <v>80</v>
      </c>
      <c r="C52" s="21" t="s">
        <v>81</v>
      </c>
      <c r="D52" s="21" t="s">
        <v>92</v>
      </c>
      <c r="E52" s="21"/>
      <c r="F52" s="21"/>
      <c r="G52" s="21"/>
      <c r="H52" s="22" t="s">
        <v>93</v>
      </c>
      <c r="I52" s="23">
        <v>0</v>
      </c>
      <c r="J52" s="23">
        <v>0</v>
      </c>
      <c r="K52" s="23">
        <v>0</v>
      </c>
      <c r="L52" s="23">
        <v>0</v>
      </c>
      <c r="M52" s="24">
        <v>0</v>
      </c>
      <c r="N52" s="23">
        <v>0</v>
      </c>
      <c r="O52" s="24">
        <v>0</v>
      </c>
      <c r="P52" s="23">
        <v>0</v>
      </c>
    </row>
    <row r="53" spans="1:16" ht="60" x14ac:dyDescent="0.35">
      <c r="A53" s="21" t="s">
        <v>78</v>
      </c>
      <c r="B53" s="21" t="s">
        <v>80</v>
      </c>
      <c r="C53" s="21" t="s">
        <v>81</v>
      </c>
      <c r="D53" s="21" t="s">
        <v>94</v>
      </c>
      <c r="E53" s="21"/>
      <c r="F53" s="21"/>
      <c r="G53" s="21"/>
      <c r="H53" s="22" t="s">
        <v>95</v>
      </c>
      <c r="I53" s="23">
        <v>53890000000</v>
      </c>
      <c r="J53" s="23">
        <v>53160019500</v>
      </c>
      <c r="K53" s="23">
        <v>729980500</v>
      </c>
      <c r="L53" s="23">
        <v>53160019500</v>
      </c>
      <c r="M53" s="24">
        <f t="shared" si="2"/>
        <v>0.98645424939691961</v>
      </c>
      <c r="N53" s="23">
        <v>6136515467</v>
      </c>
      <c r="O53" s="24">
        <f t="shared" si="3"/>
        <v>0.11387113503432919</v>
      </c>
      <c r="P53" s="23">
        <v>6136515467</v>
      </c>
    </row>
    <row r="54" spans="1:16" ht="31" x14ac:dyDescent="0.35">
      <c r="A54" s="25" t="s">
        <v>78</v>
      </c>
      <c r="B54" s="25" t="s">
        <v>80</v>
      </c>
      <c r="C54" s="25" t="s">
        <v>81</v>
      </c>
      <c r="D54" s="25" t="s">
        <v>94</v>
      </c>
      <c r="E54" s="25" t="s">
        <v>83</v>
      </c>
      <c r="F54" s="25" t="s">
        <v>96</v>
      </c>
      <c r="G54" s="25" t="s">
        <v>48</v>
      </c>
      <c r="H54" s="26" t="s">
        <v>49</v>
      </c>
      <c r="I54" s="27">
        <v>4697689540</v>
      </c>
      <c r="J54" s="27">
        <v>4697689540</v>
      </c>
      <c r="K54" s="27">
        <v>0</v>
      </c>
      <c r="L54" s="27">
        <v>4697689540</v>
      </c>
      <c r="M54" s="24">
        <f t="shared" si="2"/>
        <v>1</v>
      </c>
      <c r="N54" s="27">
        <v>80785870</v>
      </c>
      <c r="O54" s="24">
        <f t="shared" si="3"/>
        <v>1.7196936773305797E-2</v>
      </c>
      <c r="P54" s="27">
        <v>80785870</v>
      </c>
    </row>
    <row r="55" spans="1:16" ht="31" x14ac:dyDescent="0.35">
      <c r="A55" s="25" t="s">
        <v>78</v>
      </c>
      <c r="B55" s="25" t="s">
        <v>80</v>
      </c>
      <c r="C55" s="25" t="s">
        <v>81</v>
      </c>
      <c r="D55" s="25" t="s">
        <v>94</v>
      </c>
      <c r="E55" s="25" t="s">
        <v>83</v>
      </c>
      <c r="F55" s="25" t="s">
        <v>97</v>
      </c>
      <c r="G55" s="25" t="s">
        <v>48</v>
      </c>
      <c r="H55" s="26" t="s">
        <v>49</v>
      </c>
      <c r="I55" s="27">
        <v>49192310460</v>
      </c>
      <c r="J55" s="27">
        <v>48462329960</v>
      </c>
      <c r="K55" s="27">
        <v>729980500</v>
      </c>
      <c r="L55" s="27">
        <v>48462329960</v>
      </c>
      <c r="M55" s="24">
        <f t="shared" si="2"/>
        <v>0.98516067870823887</v>
      </c>
      <c r="N55" s="27">
        <v>6055729597</v>
      </c>
      <c r="O55" s="24">
        <f t="shared" si="3"/>
        <v>0.12310317487372599</v>
      </c>
      <c r="P55" s="27">
        <v>6055729597</v>
      </c>
    </row>
    <row r="56" spans="1:16" ht="75" x14ac:dyDescent="0.35">
      <c r="A56" s="21" t="s">
        <v>78</v>
      </c>
      <c r="B56" s="21" t="s">
        <v>80</v>
      </c>
      <c r="C56" s="21" t="s">
        <v>81</v>
      </c>
      <c r="D56" s="21" t="s">
        <v>98</v>
      </c>
      <c r="E56" s="21"/>
      <c r="F56" s="21"/>
      <c r="G56" s="21"/>
      <c r="H56" s="22" t="s">
        <v>99</v>
      </c>
      <c r="I56" s="23">
        <v>1684032097</v>
      </c>
      <c r="J56" s="23">
        <v>913877440</v>
      </c>
      <c r="K56" s="23">
        <v>770154657</v>
      </c>
      <c r="L56" s="23">
        <v>913877440</v>
      </c>
      <c r="M56" s="24">
        <f t="shared" si="2"/>
        <v>0.54267222200100385</v>
      </c>
      <c r="N56" s="23">
        <v>90176500</v>
      </c>
      <c r="O56" s="24">
        <f t="shared" si="3"/>
        <v>5.3547969875778444E-2</v>
      </c>
      <c r="P56" s="23">
        <v>90176500</v>
      </c>
    </row>
    <row r="57" spans="1:16" ht="31" x14ac:dyDescent="0.35">
      <c r="A57" s="25" t="s">
        <v>78</v>
      </c>
      <c r="B57" s="25" t="s">
        <v>80</v>
      </c>
      <c r="C57" s="25" t="s">
        <v>81</v>
      </c>
      <c r="D57" s="25" t="s">
        <v>98</v>
      </c>
      <c r="E57" s="25" t="s">
        <v>83</v>
      </c>
      <c r="F57" s="25" t="s">
        <v>100</v>
      </c>
      <c r="G57" s="25" t="s">
        <v>24</v>
      </c>
      <c r="H57" s="26" t="s">
        <v>25</v>
      </c>
      <c r="I57" s="27">
        <v>20000000</v>
      </c>
      <c r="J57" s="27">
        <v>0</v>
      </c>
      <c r="K57" s="27">
        <v>20000000</v>
      </c>
      <c r="L57" s="27">
        <v>0</v>
      </c>
      <c r="M57" s="24">
        <f t="shared" si="2"/>
        <v>0</v>
      </c>
      <c r="N57" s="27">
        <v>0</v>
      </c>
      <c r="O57" s="24">
        <f t="shared" si="3"/>
        <v>0</v>
      </c>
      <c r="P57" s="27">
        <v>0</v>
      </c>
    </row>
    <row r="58" spans="1:16" ht="31" x14ac:dyDescent="0.35">
      <c r="A58" s="25" t="s">
        <v>78</v>
      </c>
      <c r="B58" s="25" t="s">
        <v>80</v>
      </c>
      <c r="C58" s="25" t="s">
        <v>81</v>
      </c>
      <c r="D58" s="25" t="s">
        <v>98</v>
      </c>
      <c r="E58" s="25" t="s">
        <v>83</v>
      </c>
      <c r="F58" s="25" t="s">
        <v>84</v>
      </c>
      <c r="G58" s="25" t="s">
        <v>24</v>
      </c>
      <c r="H58" s="26" t="s">
        <v>25</v>
      </c>
      <c r="I58" s="27">
        <v>964032097</v>
      </c>
      <c r="J58" s="27">
        <v>213877440</v>
      </c>
      <c r="K58" s="27">
        <v>750154657</v>
      </c>
      <c r="L58" s="27">
        <v>213877440</v>
      </c>
      <c r="M58" s="24">
        <f t="shared" si="2"/>
        <v>0.22185717743794167</v>
      </c>
      <c r="N58" s="27">
        <v>90176500</v>
      </c>
      <c r="O58" s="24">
        <f t="shared" si="3"/>
        <v>9.354097263008454E-2</v>
      </c>
      <c r="P58" s="27">
        <v>90176500</v>
      </c>
    </row>
    <row r="59" spans="1:16" ht="31" x14ac:dyDescent="0.35">
      <c r="A59" s="25" t="s">
        <v>78</v>
      </c>
      <c r="B59" s="25" t="s">
        <v>80</v>
      </c>
      <c r="C59" s="25" t="s">
        <v>81</v>
      </c>
      <c r="D59" s="25" t="s">
        <v>98</v>
      </c>
      <c r="E59" s="25" t="s">
        <v>83</v>
      </c>
      <c r="F59" s="25" t="s">
        <v>101</v>
      </c>
      <c r="G59" s="25" t="s">
        <v>48</v>
      </c>
      <c r="H59" s="26" t="s">
        <v>49</v>
      </c>
      <c r="I59" s="27">
        <v>700000000</v>
      </c>
      <c r="J59" s="27">
        <v>700000000</v>
      </c>
      <c r="K59" s="27">
        <v>0</v>
      </c>
      <c r="L59" s="27">
        <v>700000000</v>
      </c>
      <c r="M59" s="24">
        <f t="shared" si="2"/>
        <v>1</v>
      </c>
      <c r="N59" s="27">
        <v>0</v>
      </c>
      <c r="O59" s="24">
        <f t="shared" si="3"/>
        <v>0</v>
      </c>
      <c r="P59" s="27">
        <v>0</v>
      </c>
    </row>
    <row r="60" spans="1:16" ht="120" x14ac:dyDescent="0.35">
      <c r="A60" s="21" t="s">
        <v>78</v>
      </c>
      <c r="B60" s="21" t="s">
        <v>80</v>
      </c>
      <c r="C60" s="21" t="s">
        <v>81</v>
      </c>
      <c r="D60" s="21" t="s">
        <v>102</v>
      </c>
      <c r="E60" s="21"/>
      <c r="F60" s="21"/>
      <c r="G60" s="21"/>
      <c r="H60" s="22" t="s">
        <v>103</v>
      </c>
      <c r="I60" s="23">
        <v>7482000000</v>
      </c>
      <c r="J60" s="23">
        <v>5926889436</v>
      </c>
      <c r="K60" s="23">
        <v>1555110564</v>
      </c>
      <c r="L60" s="23">
        <v>5101987336</v>
      </c>
      <c r="M60" s="24">
        <f t="shared" si="2"/>
        <v>0.6819015418337343</v>
      </c>
      <c r="N60" s="23">
        <v>1630785330</v>
      </c>
      <c r="O60" s="24">
        <f t="shared" si="3"/>
        <v>0.2179611507618284</v>
      </c>
      <c r="P60" s="23">
        <v>1480102144</v>
      </c>
    </row>
    <row r="61" spans="1:16" ht="31" x14ac:dyDescent="0.35">
      <c r="A61" s="25" t="s">
        <v>78</v>
      </c>
      <c r="B61" s="25" t="s">
        <v>80</v>
      </c>
      <c r="C61" s="25" t="s">
        <v>81</v>
      </c>
      <c r="D61" s="25" t="s">
        <v>102</v>
      </c>
      <c r="E61" s="25" t="s">
        <v>83</v>
      </c>
      <c r="F61" s="25" t="s">
        <v>104</v>
      </c>
      <c r="G61" s="25" t="s">
        <v>24</v>
      </c>
      <c r="H61" s="26" t="s">
        <v>25</v>
      </c>
      <c r="I61" s="27">
        <v>1382000000</v>
      </c>
      <c r="J61" s="27">
        <v>1366700000</v>
      </c>
      <c r="K61" s="27">
        <v>15300000</v>
      </c>
      <c r="L61" s="27">
        <v>1366700000</v>
      </c>
      <c r="M61" s="24">
        <f t="shared" si="2"/>
        <v>0.98892908827785819</v>
      </c>
      <c r="N61" s="27">
        <v>90656124</v>
      </c>
      <c r="O61" s="24">
        <f t="shared" si="3"/>
        <v>6.5597774240231554E-2</v>
      </c>
      <c r="P61" s="27">
        <v>12200000</v>
      </c>
    </row>
    <row r="62" spans="1:16" ht="31" x14ac:dyDescent="0.35">
      <c r="A62" s="25" t="s">
        <v>78</v>
      </c>
      <c r="B62" s="25" t="s">
        <v>80</v>
      </c>
      <c r="C62" s="25" t="s">
        <v>81</v>
      </c>
      <c r="D62" s="25" t="s">
        <v>102</v>
      </c>
      <c r="E62" s="25" t="s">
        <v>83</v>
      </c>
      <c r="F62" s="25" t="s">
        <v>105</v>
      </c>
      <c r="G62" s="25" t="s">
        <v>24</v>
      </c>
      <c r="H62" s="26" t="s">
        <v>25</v>
      </c>
      <c r="I62" s="27">
        <v>3700000000</v>
      </c>
      <c r="J62" s="27">
        <v>2275411719</v>
      </c>
      <c r="K62" s="27">
        <v>1424588281</v>
      </c>
      <c r="L62" s="27">
        <v>2275411719</v>
      </c>
      <c r="M62" s="24">
        <f t="shared" si="2"/>
        <v>0.61497614027027026</v>
      </c>
      <c r="N62" s="27">
        <v>1038859150</v>
      </c>
      <c r="O62" s="24">
        <f t="shared" si="3"/>
        <v>0.28077274324324325</v>
      </c>
      <c r="P62" s="27">
        <v>1002250672</v>
      </c>
    </row>
    <row r="63" spans="1:16" ht="31" x14ac:dyDescent="0.35">
      <c r="A63" s="25" t="s">
        <v>78</v>
      </c>
      <c r="B63" s="25" t="s">
        <v>80</v>
      </c>
      <c r="C63" s="25" t="s">
        <v>81</v>
      </c>
      <c r="D63" s="25" t="s">
        <v>102</v>
      </c>
      <c r="E63" s="25" t="s">
        <v>83</v>
      </c>
      <c r="F63" s="25" t="s">
        <v>106</v>
      </c>
      <c r="G63" s="25" t="s">
        <v>24</v>
      </c>
      <c r="H63" s="26" t="s">
        <v>25</v>
      </c>
      <c r="I63" s="27">
        <v>2400000000</v>
      </c>
      <c r="J63" s="27">
        <v>2284777717</v>
      </c>
      <c r="K63" s="27">
        <v>115222283</v>
      </c>
      <c r="L63" s="27">
        <v>1459875617</v>
      </c>
      <c r="M63" s="24">
        <f t="shared" si="2"/>
        <v>0.60828150708333328</v>
      </c>
      <c r="N63" s="27">
        <v>501270056</v>
      </c>
      <c r="O63" s="24">
        <f t="shared" si="3"/>
        <v>0.20886252333333333</v>
      </c>
      <c r="P63" s="27">
        <v>465651472</v>
      </c>
    </row>
    <row r="64" spans="1:16" ht="75" x14ac:dyDescent="0.35">
      <c r="A64" s="21" t="s">
        <v>78</v>
      </c>
      <c r="B64" s="21" t="s">
        <v>80</v>
      </c>
      <c r="C64" s="21" t="s">
        <v>81</v>
      </c>
      <c r="D64" s="21" t="s">
        <v>107</v>
      </c>
      <c r="E64" s="21"/>
      <c r="F64" s="21"/>
      <c r="G64" s="21"/>
      <c r="H64" s="22" t="s">
        <v>108</v>
      </c>
      <c r="I64" s="23">
        <v>18906530800</v>
      </c>
      <c r="J64" s="23">
        <v>18906530800</v>
      </c>
      <c r="K64" s="23">
        <v>0</v>
      </c>
      <c r="L64" s="23">
        <v>18906530800</v>
      </c>
      <c r="M64" s="24">
        <f t="shared" si="2"/>
        <v>1</v>
      </c>
      <c r="N64" s="23">
        <v>2457849004</v>
      </c>
      <c r="O64" s="24">
        <f t="shared" si="3"/>
        <v>0.13</v>
      </c>
      <c r="P64" s="23">
        <v>2457849004</v>
      </c>
    </row>
    <row r="65" spans="1:16" ht="31" x14ac:dyDescent="0.35">
      <c r="A65" s="25" t="s">
        <v>78</v>
      </c>
      <c r="B65" s="25" t="s">
        <v>80</v>
      </c>
      <c r="C65" s="25" t="s">
        <v>81</v>
      </c>
      <c r="D65" s="25" t="s">
        <v>107</v>
      </c>
      <c r="E65" s="25" t="s">
        <v>83</v>
      </c>
      <c r="F65" s="25" t="s">
        <v>109</v>
      </c>
      <c r="G65" s="25" t="s">
        <v>48</v>
      </c>
      <c r="H65" s="26" t="s">
        <v>49</v>
      </c>
      <c r="I65" s="27">
        <v>12534636748</v>
      </c>
      <c r="J65" s="27">
        <v>12534636748</v>
      </c>
      <c r="K65" s="27">
        <v>0</v>
      </c>
      <c r="L65" s="27">
        <v>12534636748</v>
      </c>
      <c r="M65" s="24">
        <f t="shared" si="2"/>
        <v>1</v>
      </c>
      <c r="N65" s="27">
        <v>2457849004</v>
      </c>
      <c r="O65" s="24">
        <f t="shared" si="3"/>
        <v>0.19608458174044566</v>
      </c>
      <c r="P65" s="27">
        <v>2457849004</v>
      </c>
    </row>
    <row r="66" spans="1:16" ht="31" x14ac:dyDescent="0.35">
      <c r="A66" s="25" t="s">
        <v>78</v>
      </c>
      <c r="B66" s="25" t="s">
        <v>80</v>
      </c>
      <c r="C66" s="25" t="s">
        <v>81</v>
      </c>
      <c r="D66" s="25" t="s">
        <v>107</v>
      </c>
      <c r="E66" s="25" t="s">
        <v>83</v>
      </c>
      <c r="F66" s="25" t="s">
        <v>110</v>
      </c>
      <c r="G66" s="25" t="s">
        <v>48</v>
      </c>
      <c r="H66" s="26" t="s">
        <v>49</v>
      </c>
      <c r="I66" s="27">
        <v>6371894052</v>
      </c>
      <c r="J66" s="27">
        <v>6371894052</v>
      </c>
      <c r="K66" s="27">
        <v>0</v>
      </c>
      <c r="L66" s="27">
        <v>6371894052</v>
      </c>
      <c r="M66" s="24">
        <f t="shared" si="2"/>
        <v>1</v>
      </c>
      <c r="N66" s="27">
        <v>0</v>
      </c>
      <c r="O66" s="24">
        <f t="shared" si="3"/>
        <v>0</v>
      </c>
      <c r="P66" s="27">
        <v>0</v>
      </c>
    </row>
    <row r="67" spans="1:16" ht="135" x14ac:dyDescent="0.35">
      <c r="A67" s="21" t="s">
        <v>78</v>
      </c>
      <c r="B67" s="21" t="s">
        <v>80</v>
      </c>
      <c r="C67" s="21" t="s">
        <v>81</v>
      </c>
      <c r="D67" s="21" t="s">
        <v>111</v>
      </c>
      <c r="E67" s="21"/>
      <c r="F67" s="21"/>
      <c r="G67" s="21"/>
      <c r="H67" s="22" t="s">
        <v>112</v>
      </c>
      <c r="I67" s="23">
        <v>44410956431</v>
      </c>
      <c r="J67" s="23">
        <v>29383377217.209999</v>
      </c>
      <c r="K67" s="23">
        <v>15027579213.790001</v>
      </c>
      <c r="L67" s="23">
        <v>28876773254.209999</v>
      </c>
      <c r="M67" s="24">
        <f t="shared" si="2"/>
        <v>0.65021732416582823</v>
      </c>
      <c r="N67" s="23">
        <v>10544134215.610001</v>
      </c>
      <c r="O67" s="24">
        <f t="shared" si="3"/>
        <v>0.23742191258574025</v>
      </c>
      <c r="P67" s="23">
        <v>10515109283.610001</v>
      </c>
    </row>
    <row r="68" spans="1:16" ht="31" x14ac:dyDescent="0.35">
      <c r="A68" s="25" t="s">
        <v>78</v>
      </c>
      <c r="B68" s="25" t="s">
        <v>80</v>
      </c>
      <c r="C68" s="25" t="s">
        <v>81</v>
      </c>
      <c r="D68" s="25" t="s">
        <v>111</v>
      </c>
      <c r="E68" s="25" t="s">
        <v>83</v>
      </c>
      <c r="F68" s="25" t="s">
        <v>113</v>
      </c>
      <c r="G68" s="25" t="s">
        <v>24</v>
      </c>
      <c r="H68" s="26" t="s">
        <v>25</v>
      </c>
      <c r="I68" s="27">
        <v>5823520060</v>
      </c>
      <c r="J68" s="27">
        <v>3579004035.21</v>
      </c>
      <c r="K68" s="27">
        <v>2244516024.79</v>
      </c>
      <c r="L68" s="27">
        <v>3341004035.21</v>
      </c>
      <c r="M68" s="24">
        <f t="shared" si="2"/>
        <v>0.57370868491693661</v>
      </c>
      <c r="N68" s="27">
        <v>1003968347.61</v>
      </c>
      <c r="O68" s="24">
        <f t="shared" si="3"/>
        <v>0.17239888199337636</v>
      </c>
      <c r="P68" s="27">
        <v>996968347.61000001</v>
      </c>
    </row>
    <row r="69" spans="1:16" ht="31" x14ac:dyDescent="0.35">
      <c r="A69" s="25" t="s">
        <v>78</v>
      </c>
      <c r="B69" s="25" t="s">
        <v>80</v>
      </c>
      <c r="C69" s="25" t="s">
        <v>81</v>
      </c>
      <c r="D69" s="25" t="s">
        <v>111</v>
      </c>
      <c r="E69" s="25" t="s">
        <v>83</v>
      </c>
      <c r="F69" s="25" t="s">
        <v>114</v>
      </c>
      <c r="G69" s="25" t="s">
        <v>24</v>
      </c>
      <c r="H69" s="26" t="s">
        <v>25</v>
      </c>
      <c r="I69" s="27">
        <v>17596942841</v>
      </c>
      <c r="J69" s="27">
        <v>16513334298</v>
      </c>
      <c r="K69" s="27">
        <v>1083608543</v>
      </c>
      <c r="L69" s="27">
        <v>16244730335</v>
      </c>
      <c r="M69" s="24">
        <f t="shared" si="2"/>
        <v>0.92315639607299216</v>
      </c>
      <c r="N69" s="27">
        <v>1519350662</v>
      </c>
      <c r="O69" s="24">
        <f t="shared" si="3"/>
        <v>8.6341739910638829E-2</v>
      </c>
      <c r="P69" s="27">
        <v>1497325730</v>
      </c>
    </row>
    <row r="70" spans="1:16" ht="31" x14ac:dyDescent="0.35">
      <c r="A70" s="25" t="s">
        <v>78</v>
      </c>
      <c r="B70" s="25" t="s">
        <v>80</v>
      </c>
      <c r="C70" s="25" t="s">
        <v>81</v>
      </c>
      <c r="D70" s="25" t="s">
        <v>111</v>
      </c>
      <c r="E70" s="25" t="s">
        <v>83</v>
      </c>
      <c r="F70" s="25" t="s">
        <v>113</v>
      </c>
      <c r="G70" s="25" t="s">
        <v>48</v>
      </c>
      <c r="H70" s="26" t="s">
        <v>49</v>
      </c>
      <c r="I70" s="27">
        <v>19720269852</v>
      </c>
      <c r="J70" s="27">
        <v>8020815206</v>
      </c>
      <c r="K70" s="27">
        <v>11699454646</v>
      </c>
      <c r="L70" s="27">
        <v>8020815206</v>
      </c>
      <c r="M70" s="24">
        <f t="shared" si="2"/>
        <v>0.40672948525532177</v>
      </c>
      <c r="N70" s="27">
        <v>8020815206</v>
      </c>
      <c r="O70" s="24">
        <f t="shared" si="3"/>
        <v>0.40672948525532177</v>
      </c>
      <c r="P70" s="27">
        <v>8020815206</v>
      </c>
    </row>
    <row r="71" spans="1:16" ht="31" x14ac:dyDescent="0.35">
      <c r="A71" s="25" t="s">
        <v>78</v>
      </c>
      <c r="B71" s="25" t="s">
        <v>80</v>
      </c>
      <c r="C71" s="25" t="s">
        <v>81</v>
      </c>
      <c r="D71" s="25" t="s">
        <v>111</v>
      </c>
      <c r="E71" s="25" t="s">
        <v>83</v>
      </c>
      <c r="F71" s="25" t="s">
        <v>114</v>
      </c>
      <c r="G71" s="25" t="s">
        <v>48</v>
      </c>
      <c r="H71" s="26" t="s">
        <v>49</v>
      </c>
      <c r="I71" s="27">
        <v>1270223678</v>
      </c>
      <c r="J71" s="27">
        <v>1270223678</v>
      </c>
      <c r="K71" s="27">
        <v>0</v>
      </c>
      <c r="L71" s="27">
        <v>1270223678</v>
      </c>
      <c r="M71" s="24">
        <f t="shared" si="2"/>
        <v>1</v>
      </c>
      <c r="N71" s="27">
        <v>0</v>
      </c>
      <c r="O71" s="24">
        <f t="shared" si="3"/>
        <v>0</v>
      </c>
      <c r="P71" s="27">
        <v>0</v>
      </c>
    </row>
    <row r="72" spans="1:16" ht="180" x14ac:dyDescent="0.35">
      <c r="A72" s="21" t="s">
        <v>78</v>
      </c>
      <c r="B72" s="21" t="s">
        <v>80</v>
      </c>
      <c r="C72" s="21" t="s">
        <v>81</v>
      </c>
      <c r="D72" s="21" t="s">
        <v>115</v>
      </c>
      <c r="E72" s="21"/>
      <c r="F72" s="21"/>
      <c r="G72" s="21"/>
      <c r="H72" s="22" t="s">
        <v>116</v>
      </c>
      <c r="I72" s="23">
        <v>34051609450</v>
      </c>
      <c r="J72" s="23">
        <v>34051609450</v>
      </c>
      <c r="K72" s="23">
        <v>0</v>
      </c>
      <c r="L72" s="23">
        <v>0</v>
      </c>
      <c r="M72" s="24">
        <f t="shared" ref="M72:M135" si="7">+L72/I72</f>
        <v>0</v>
      </c>
      <c r="N72" s="23">
        <v>0</v>
      </c>
      <c r="O72" s="24">
        <f t="shared" ref="O72:O135" si="8">+N72/I72</f>
        <v>0</v>
      </c>
      <c r="P72" s="23">
        <v>0</v>
      </c>
    </row>
    <row r="73" spans="1:16" ht="105" x14ac:dyDescent="0.35">
      <c r="A73" s="21" t="s">
        <v>78</v>
      </c>
      <c r="B73" s="21" t="s">
        <v>80</v>
      </c>
      <c r="C73" s="21" t="s">
        <v>81</v>
      </c>
      <c r="D73" s="21" t="s">
        <v>117</v>
      </c>
      <c r="E73" s="21"/>
      <c r="F73" s="21"/>
      <c r="G73" s="21"/>
      <c r="H73" s="22" t="s">
        <v>118</v>
      </c>
      <c r="I73" s="23">
        <v>290000000000</v>
      </c>
      <c r="J73" s="23">
        <v>156238865124</v>
      </c>
      <c r="K73" s="23">
        <v>133761134876</v>
      </c>
      <c r="L73" s="23">
        <v>155382810588</v>
      </c>
      <c r="M73" s="24">
        <f t="shared" si="7"/>
        <v>0.53580279513103446</v>
      </c>
      <c r="N73" s="23">
        <v>89670291288</v>
      </c>
      <c r="O73" s="24">
        <f t="shared" si="8"/>
        <v>0.30920790099310347</v>
      </c>
      <c r="P73" s="23">
        <v>89432035032</v>
      </c>
    </row>
    <row r="74" spans="1:16" ht="31" x14ac:dyDescent="0.35">
      <c r="A74" s="25" t="s">
        <v>78</v>
      </c>
      <c r="B74" s="25" t="s">
        <v>80</v>
      </c>
      <c r="C74" s="25" t="s">
        <v>81</v>
      </c>
      <c r="D74" s="25" t="s">
        <v>117</v>
      </c>
      <c r="E74" s="25" t="s">
        <v>83</v>
      </c>
      <c r="F74" s="25" t="s">
        <v>90</v>
      </c>
      <c r="G74" s="25" t="s">
        <v>24</v>
      </c>
      <c r="H74" s="26" t="s">
        <v>25</v>
      </c>
      <c r="I74" s="27">
        <v>11879164737</v>
      </c>
      <c r="J74" s="27">
        <v>8106220659</v>
      </c>
      <c r="K74" s="27">
        <v>3772944078</v>
      </c>
      <c r="L74" s="27">
        <v>7250166123</v>
      </c>
      <c r="M74" s="24">
        <f t="shared" si="7"/>
        <v>0.61032625470862678</v>
      </c>
      <c r="N74" s="27">
        <v>1500320515</v>
      </c>
      <c r="O74" s="24">
        <f t="shared" si="8"/>
        <v>0.12629848547574696</v>
      </c>
      <c r="P74" s="27">
        <v>1262064259</v>
      </c>
    </row>
    <row r="75" spans="1:16" ht="31" x14ac:dyDescent="0.35">
      <c r="A75" s="25" t="s">
        <v>78</v>
      </c>
      <c r="B75" s="25" t="s">
        <v>80</v>
      </c>
      <c r="C75" s="25" t="s">
        <v>81</v>
      </c>
      <c r="D75" s="25" t="s">
        <v>117</v>
      </c>
      <c r="E75" s="25" t="s">
        <v>83</v>
      </c>
      <c r="F75" s="25" t="s">
        <v>90</v>
      </c>
      <c r="G75" s="25" t="s">
        <v>48</v>
      </c>
      <c r="H75" s="26" t="s">
        <v>49</v>
      </c>
      <c r="I75" s="27">
        <v>278120835263</v>
      </c>
      <c r="J75" s="27">
        <v>148132644465</v>
      </c>
      <c r="K75" s="27">
        <v>129988190798</v>
      </c>
      <c r="L75" s="27">
        <v>148132644465</v>
      </c>
      <c r="M75" s="24">
        <f t="shared" si="7"/>
        <v>0.53261973100620463</v>
      </c>
      <c r="N75" s="27">
        <v>88169970773</v>
      </c>
      <c r="O75" s="24">
        <f t="shared" si="8"/>
        <v>0.31702037242058345</v>
      </c>
      <c r="P75" s="27">
        <v>88169970773</v>
      </c>
    </row>
    <row r="76" spans="1:16" ht="45" x14ac:dyDescent="0.35">
      <c r="A76" s="21" t="s">
        <v>78</v>
      </c>
      <c r="B76" s="21" t="s">
        <v>80</v>
      </c>
      <c r="C76" s="21" t="s">
        <v>81</v>
      </c>
      <c r="D76" s="21" t="s">
        <v>119</v>
      </c>
      <c r="E76" s="21"/>
      <c r="F76" s="21"/>
      <c r="G76" s="21"/>
      <c r="H76" s="22" t="s">
        <v>120</v>
      </c>
      <c r="I76" s="23">
        <v>44566573836</v>
      </c>
      <c r="J76" s="23">
        <v>2638217938</v>
      </c>
      <c r="K76" s="23">
        <v>41928355898</v>
      </c>
      <c r="L76" s="23">
        <v>2275081574</v>
      </c>
      <c r="M76" s="24">
        <f t="shared" si="7"/>
        <v>5.1049057133537912E-2</v>
      </c>
      <c r="N76" s="23">
        <v>458127605</v>
      </c>
      <c r="O76" s="24">
        <f t="shared" si="8"/>
        <v>1.0279623618496192E-2</v>
      </c>
      <c r="P76" s="23">
        <v>455393494</v>
      </c>
    </row>
    <row r="77" spans="1:16" ht="31" x14ac:dyDescent="0.35">
      <c r="A77" s="25" t="s">
        <v>78</v>
      </c>
      <c r="B77" s="25" t="s">
        <v>80</v>
      </c>
      <c r="C77" s="25" t="s">
        <v>81</v>
      </c>
      <c r="D77" s="25" t="s">
        <v>119</v>
      </c>
      <c r="E77" s="25" t="s">
        <v>83</v>
      </c>
      <c r="F77" s="25" t="s">
        <v>121</v>
      </c>
      <c r="G77" s="25" t="s">
        <v>24</v>
      </c>
      <c r="H77" s="26" t="s">
        <v>25</v>
      </c>
      <c r="I77" s="27">
        <v>2516101761</v>
      </c>
      <c r="J77" s="27">
        <v>2278217938</v>
      </c>
      <c r="K77" s="27">
        <v>237883823</v>
      </c>
      <c r="L77" s="27">
        <v>2275081574</v>
      </c>
      <c r="M77" s="24">
        <f t="shared" si="7"/>
        <v>0.90420888744014516</v>
      </c>
      <c r="N77" s="27">
        <v>458127605</v>
      </c>
      <c r="O77" s="24">
        <f t="shared" si="8"/>
        <v>0.18207832930331153</v>
      </c>
      <c r="P77" s="27">
        <v>455393494</v>
      </c>
    </row>
    <row r="78" spans="1:16" ht="31" x14ac:dyDescent="0.35">
      <c r="A78" s="25" t="s">
        <v>78</v>
      </c>
      <c r="B78" s="25" t="s">
        <v>80</v>
      </c>
      <c r="C78" s="25" t="s">
        <v>81</v>
      </c>
      <c r="D78" s="25" t="s">
        <v>119</v>
      </c>
      <c r="E78" s="25" t="s">
        <v>83</v>
      </c>
      <c r="F78" s="25" t="s">
        <v>121</v>
      </c>
      <c r="G78" s="25" t="s">
        <v>48</v>
      </c>
      <c r="H78" s="26" t="s">
        <v>49</v>
      </c>
      <c r="I78" s="27">
        <v>42050472075</v>
      </c>
      <c r="J78" s="27">
        <v>360000000</v>
      </c>
      <c r="K78" s="27">
        <v>41690472075</v>
      </c>
      <c r="L78" s="27">
        <v>0</v>
      </c>
      <c r="M78" s="24">
        <f t="shared" si="7"/>
        <v>0</v>
      </c>
      <c r="N78" s="27">
        <v>0</v>
      </c>
      <c r="O78" s="24">
        <f t="shared" si="8"/>
        <v>0</v>
      </c>
      <c r="P78" s="27">
        <v>0</v>
      </c>
    </row>
    <row r="79" spans="1:16" ht="75" x14ac:dyDescent="0.35">
      <c r="A79" s="21" t="s">
        <v>78</v>
      </c>
      <c r="B79" s="21" t="s">
        <v>80</v>
      </c>
      <c r="C79" s="21" t="s">
        <v>81</v>
      </c>
      <c r="D79" s="21" t="s">
        <v>122</v>
      </c>
      <c r="E79" s="21" t="s">
        <v>123</v>
      </c>
      <c r="F79" s="21" t="s">
        <v>123</v>
      </c>
      <c r="G79" s="21" t="s">
        <v>123</v>
      </c>
      <c r="H79" s="22" t="s">
        <v>124</v>
      </c>
      <c r="I79" s="23">
        <v>4523927725</v>
      </c>
      <c r="J79" s="23">
        <v>4473040725</v>
      </c>
      <c r="K79" s="23">
        <v>50887000</v>
      </c>
      <c r="L79" s="23">
        <v>0</v>
      </c>
      <c r="M79" s="24">
        <f t="shared" si="7"/>
        <v>0</v>
      </c>
      <c r="N79" s="23">
        <v>0</v>
      </c>
      <c r="O79" s="24">
        <f t="shared" si="8"/>
        <v>0</v>
      </c>
      <c r="P79" s="23">
        <v>0</v>
      </c>
    </row>
    <row r="80" spans="1:16" ht="31" x14ac:dyDescent="0.35">
      <c r="A80" s="25" t="s">
        <v>78</v>
      </c>
      <c r="B80" s="25" t="s">
        <v>80</v>
      </c>
      <c r="C80" s="25" t="s">
        <v>81</v>
      </c>
      <c r="D80" s="25" t="s">
        <v>122</v>
      </c>
      <c r="E80" s="25" t="s">
        <v>83</v>
      </c>
      <c r="F80" s="25" t="s">
        <v>125</v>
      </c>
      <c r="G80" s="25" t="s">
        <v>24</v>
      </c>
      <c r="H80" s="26" t="s">
        <v>25</v>
      </c>
      <c r="I80" s="27">
        <v>50887000</v>
      </c>
      <c r="J80" s="27">
        <v>0</v>
      </c>
      <c r="K80" s="27">
        <v>50887000</v>
      </c>
      <c r="L80" s="27">
        <v>0</v>
      </c>
      <c r="M80" s="24">
        <f t="shared" si="7"/>
        <v>0</v>
      </c>
      <c r="N80" s="27">
        <v>0</v>
      </c>
      <c r="O80" s="24">
        <f t="shared" si="8"/>
        <v>0</v>
      </c>
      <c r="P80" s="27">
        <v>0</v>
      </c>
    </row>
    <row r="81" spans="1:16" ht="31" x14ac:dyDescent="0.35">
      <c r="A81" s="25" t="s">
        <v>78</v>
      </c>
      <c r="B81" s="25" t="s">
        <v>80</v>
      </c>
      <c r="C81" s="25" t="s">
        <v>81</v>
      </c>
      <c r="D81" s="25" t="s">
        <v>122</v>
      </c>
      <c r="E81" s="25" t="s">
        <v>83</v>
      </c>
      <c r="F81" s="25" t="s">
        <v>126</v>
      </c>
      <c r="G81" s="25" t="s">
        <v>48</v>
      </c>
      <c r="H81" s="26" t="s">
        <v>49</v>
      </c>
      <c r="I81" s="27">
        <v>4473040725</v>
      </c>
      <c r="J81" s="27">
        <v>4473040725</v>
      </c>
      <c r="K81" s="27">
        <v>0</v>
      </c>
      <c r="L81" s="27">
        <v>0</v>
      </c>
      <c r="M81" s="24">
        <f t="shared" si="7"/>
        <v>0</v>
      </c>
      <c r="N81" s="27">
        <v>0</v>
      </c>
      <c r="O81" s="24">
        <f t="shared" si="8"/>
        <v>0</v>
      </c>
      <c r="P81" s="27">
        <v>0</v>
      </c>
    </row>
    <row r="82" spans="1:16" ht="90" x14ac:dyDescent="0.35">
      <c r="A82" s="21" t="s">
        <v>78</v>
      </c>
      <c r="B82" s="21" t="s">
        <v>127</v>
      </c>
      <c r="C82" s="21" t="s">
        <v>81</v>
      </c>
      <c r="D82" s="21" t="s">
        <v>94</v>
      </c>
      <c r="E82" s="21"/>
      <c r="F82" s="21"/>
      <c r="G82" s="21"/>
      <c r="H82" s="22" t="s">
        <v>128</v>
      </c>
      <c r="I82" s="23">
        <v>29523927725</v>
      </c>
      <c r="J82" s="23">
        <v>27823977725</v>
      </c>
      <c r="K82" s="23">
        <v>1699950000</v>
      </c>
      <c r="L82" s="23">
        <v>27823977657</v>
      </c>
      <c r="M82" s="24">
        <f t="shared" si="7"/>
        <v>0.94242127660539787</v>
      </c>
      <c r="N82" s="23">
        <v>6186886633</v>
      </c>
      <c r="O82" s="24">
        <f t="shared" si="8"/>
        <v>0.2095549985973284</v>
      </c>
      <c r="P82" s="23">
        <v>6186886633</v>
      </c>
    </row>
    <row r="83" spans="1:16" ht="31" x14ac:dyDescent="0.35">
      <c r="A83" s="25" t="s">
        <v>78</v>
      </c>
      <c r="B83" s="25" t="s">
        <v>127</v>
      </c>
      <c r="C83" s="25" t="s">
        <v>81</v>
      </c>
      <c r="D83" s="25" t="s">
        <v>94</v>
      </c>
      <c r="E83" s="25" t="s">
        <v>83</v>
      </c>
      <c r="F83" s="25" t="s">
        <v>129</v>
      </c>
      <c r="G83" s="25" t="s">
        <v>24</v>
      </c>
      <c r="H83" s="26" t="s">
        <v>25</v>
      </c>
      <c r="I83" s="27">
        <v>400000000</v>
      </c>
      <c r="J83" s="27">
        <v>0</v>
      </c>
      <c r="K83" s="27">
        <v>400000000</v>
      </c>
      <c r="L83" s="27">
        <v>0</v>
      </c>
      <c r="M83" s="24">
        <f t="shared" si="7"/>
        <v>0</v>
      </c>
      <c r="N83" s="27">
        <v>0</v>
      </c>
      <c r="O83" s="24">
        <f t="shared" si="8"/>
        <v>0</v>
      </c>
      <c r="P83" s="27">
        <v>0</v>
      </c>
    </row>
    <row r="84" spans="1:16" ht="31" x14ac:dyDescent="0.35">
      <c r="A84" s="25" t="s">
        <v>78</v>
      </c>
      <c r="B84" s="25" t="s">
        <v>127</v>
      </c>
      <c r="C84" s="25" t="s">
        <v>81</v>
      </c>
      <c r="D84" s="25" t="s">
        <v>94</v>
      </c>
      <c r="E84" s="25" t="s">
        <v>83</v>
      </c>
      <c r="F84" s="25" t="s">
        <v>130</v>
      </c>
      <c r="G84" s="25" t="s">
        <v>24</v>
      </c>
      <c r="H84" s="26" t="s">
        <v>25</v>
      </c>
      <c r="I84" s="27">
        <v>700000000</v>
      </c>
      <c r="J84" s="27">
        <v>0</v>
      </c>
      <c r="K84" s="27">
        <v>700000000</v>
      </c>
      <c r="L84" s="27">
        <v>0</v>
      </c>
      <c r="M84" s="24">
        <f t="shared" si="7"/>
        <v>0</v>
      </c>
      <c r="N84" s="27">
        <v>0</v>
      </c>
      <c r="O84" s="24">
        <f t="shared" si="8"/>
        <v>0</v>
      </c>
      <c r="P84" s="27">
        <v>0</v>
      </c>
    </row>
    <row r="85" spans="1:16" ht="31" x14ac:dyDescent="0.35">
      <c r="A85" s="25" t="s">
        <v>78</v>
      </c>
      <c r="B85" s="25" t="s">
        <v>127</v>
      </c>
      <c r="C85" s="25" t="s">
        <v>81</v>
      </c>
      <c r="D85" s="25" t="s">
        <v>94</v>
      </c>
      <c r="E85" s="25" t="s">
        <v>83</v>
      </c>
      <c r="F85" s="25" t="s">
        <v>131</v>
      </c>
      <c r="G85" s="25" t="s">
        <v>24</v>
      </c>
      <c r="H85" s="26" t="s">
        <v>25</v>
      </c>
      <c r="I85" s="27">
        <v>28423927725</v>
      </c>
      <c r="J85" s="27">
        <v>27823977725</v>
      </c>
      <c r="K85" s="27">
        <v>599950000</v>
      </c>
      <c r="L85" s="27">
        <v>27823977657</v>
      </c>
      <c r="M85" s="24">
        <f t="shared" si="7"/>
        <v>0.9788927809764898</v>
      </c>
      <c r="N85" s="27">
        <v>6186886633</v>
      </c>
      <c r="O85" s="24">
        <f t="shared" si="8"/>
        <v>0.21766473278632711</v>
      </c>
      <c r="P85" s="27">
        <v>6186886633</v>
      </c>
    </row>
    <row r="86" spans="1:16" ht="75" x14ac:dyDescent="0.35">
      <c r="A86" s="21" t="s">
        <v>78</v>
      </c>
      <c r="B86" s="21" t="s">
        <v>127</v>
      </c>
      <c r="C86" s="21" t="s">
        <v>81</v>
      </c>
      <c r="D86" s="21" t="s">
        <v>98</v>
      </c>
      <c r="E86" s="21"/>
      <c r="F86" s="21"/>
      <c r="G86" s="21"/>
      <c r="H86" s="22" t="s">
        <v>132</v>
      </c>
      <c r="I86" s="23">
        <v>24192834492</v>
      </c>
      <c r="J86" s="23">
        <v>19623389928</v>
      </c>
      <c r="K86" s="23">
        <v>4569444564</v>
      </c>
      <c r="L86" s="23">
        <v>2077915018</v>
      </c>
      <c r="M86" s="24">
        <f t="shared" si="7"/>
        <v>8.5889688481402104E-2</v>
      </c>
      <c r="N86" s="23">
        <v>356047274</v>
      </c>
      <c r="O86" s="24">
        <f t="shared" si="8"/>
        <v>1.4717054924578451E-2</v>
      </c>
      <c r="P86" s="23">
        <v>309118428</v>
      </c>
    </row>
    <row r="87" spans="1:16" ht="31" x14ac:dyDescent="0.35">
      <c r="A87" s="25" t="s">
        <v>78</v>
      </c>
      <c r="B87" s="25" t="s">
        <v>127</v>
      </c>
      <c r="C87" s="25" t="s">
        <v>81</v>
      </c>
      <c r="D87" s="25" t="s">
        <v>98</v>
      </c>
      <c r="E87" s="25" t="s">
        <v>83</v>
      </c>
      <c r="F87" s="25" t="s">
        <v>133</v>
      </c>
      <c r="G87" s="25" t="s">
        <v>24</v>
      </c>
      <c r="H87" s="26" t="s">
        <v>25</v>
      </c>
      <c r="I87" s="27">
        <v>2566000000</v>
      </c>
      <c r="J87" s="27">
        <v>2566000000</v>
      </c>
      <c r="K87" s="27">
        <v>0</v>
      </c>
      <c r="L87" s="27">
        <v>0</v>
      </c>
      <c r="M87" s="24">
        <f t="shared" si="7"/>
        <v>0</v>
      </c>
      <c r="N87" s="27">
        <v>0</v>
      </c>
      <c r="O87" s="24">
        <f t="shared" si="8"/>
        <v>0</v>
      </c>
      <c r="P87" s="27">
        <v>0</v>
      </c>
    </row>
    <row r="88" spans="1:16" ht="31" x14ac:dyDescent="0.35">
      <c r="A88" s="25" t="s">
        <v>78</v>
      </c>
      <c r="B88" s="25" t="s">
        <v>127</v>
      </c>
      <c r="C88" s="25" t="s">
        <v>81</v>
      </c>
      <c r="D88" s="25" t="s">
        <v>98</v>
      </c>
      <c r="E88" s="25" t="s">
        <v>83</v>
      </c>
      <c r="F88" s="25" t="s">
        <v>134</v>
      </c>
      <c r="G88" s="25" t="s">
        <v>24</v>
      </c>
      <c r="H88" s="26" t="s">
        <v>25</v>
      </c>
      <c r="I88" s="27">
        <v>2378589928</v>
      </c>
      <c r="J88" s="27">
        <v>2057389928</v>
      </c>
      <c r="K88" s="27">
        <v>321200000</v>
      </c>
      <c r="L88" s="27">
        <v>1077915018</v>
      </c>
      <c r="M88" s="24">
        <f t="shared" si="7"/>
        <v>0.45317396046755648</v>
      </c>
      <c r="N88" s="27">
        <v>356047274</v>
      </c>
      <c r="O88" s="24">
        <f t="shared" si="8"/>
        <v>0.149688380417627</v>
      </c>
      <c r="P88" s="27">
        <v>309118428</v>
      </c>
    </row>
    <row r="89" spans="1:16" ht="31" x14ac:dyDescent="0.35">
      <c r="A89" s="25" t="s">
        <v>78</v>
      </c>
      <c r="B89" s="25" t="s">
        <v>127</v>
      </c>
      <c r="C89" s="25" t="s">
        <v>81</v>
      </c>
      <c r="D89" s="25" t="s">
        <v>98</v>
      </c>
      <c r="E89" s="25" t="s">
        <v>83</v>
      </c>
      <c r="F89" s="25" t="s">
        <v>134</v>
      </c>
      <c r="G89" s="25" t="s">
        <v>48</v>
      </c>
      <c r="H89" s="26" t="s">
        <v>49</v>
      </c>
      <c r="I89" s="27">
        <v>19248244564</v>
      </c>
      <c r="J89" s="27">
        <v>15000000000</v>
      </c>
      <c r="K89" s="27">
        <v>4248244564</v>
      </c>
      <c r="L89" s="27">
        <v>1000000000</v>
      </c>
      <c r="M89" s="24">
        <f t="shared" si="7"/>
        <v>5.1952789599852674E-2</v>
      </c>
      <c r="N89" s="27">
        <v>0</v>
      </c>
      <c r="O89" s="24">
        <f t="shared" si="8"/>
        <v>0</v>
      </c>
      <c r="P89" s="27">
        <v>0</v>
      </c>
    </row>
    <row r="90" spans="1:16" ht="105" x14ac:dyDescent="0.35">
      <c r="A90" s="21" t="s">
        <v>78</v>
      </c>
      <c r="B90" s="21" t="s">
        <v>127</v>
      </c>
      <c r="C90" s="21" t="s">
        <v>81</v>
      </c>
      <c r="D90" s="21" t="s">
        <v>102</v>
      </c>
      <c r="E90" s="21"/>
      <c r="F90" s="21"/>
      <c r="G90" s="21"/>
      <c r="H90" s="22" t="s">
        <v>135</v>
      </c>
      <c r="I90" s="23">
        <v>70089000274</v>
      </c>
      <c r="J90" s="23">
        <v>51088718011</v>
      </c>
      <c r="K90" s="23">
        <v>19000282263</v>
      </c>
      <c r="L90" s="23">
        <v>28394451984</v>
      </c>
      <c r="M90" s="24">
        <f t="shared" si="7"/>
        <v>0.40511994568330456</v>
      </c>
      <c r="N90" s="23">
        <v>10561805267.6</v>
      </c>
      <c r="O90" s="24">
        <f t="shared" si="8"/>
        <v>0.15069133853116143</v>
      </c>
      <c r="P90" s="23">
        <v>10124050832.6</v>
      </c>
    </row>
    <row r="91" spans="1:16" ht="31" x14ac:dyDescent="0.35">
      <c r="A91" s="25" t="s">
        <v>78</v>
      </c>
      <c r="B91" s="25" t="s">
        <v>127</v>
      </c>
      <c r="C91" s="25" t="s">
        <v>81</v>
      </c>
      <c r="D91" s="25" t="s">
        <v>102</v>
      </c>
      <c r="E91" s="25" t="s">
        <v>83</v>
      </c>
      <c r="F91" s="25" t="s">
        <v>136</v>
      </c>
      <c r="G91" s="25" t="s">
        <v>24</v>
      </c>
      <c r="H91" s="26" t="s">
        <v>25</v>
      </c>
      <c r="I91" s="27">
        <v>20166108101</v>
      </c>
      <c r="J91" s="27">
        <v>11520809345</v>
      </c>
      <c r="K91" s="27">
        <v>8645298756</v>
      </c>
      <c r="L91" s="27">
        <v>2055964588</v>
      </c>
      <c r="M91" s="24">
        <f t="shared" si="7"/>
        <v>0.10195148105439585</v>
      </c>
      <c r="N91" s="27">
        <v>632177215</v>
      </c>
      <c r="O91" s="24">
        <f t="shared" si="8"/>
        <v>3.1348498770005673E-2</v>
      </c>
      <c r="P91" s="27">
        <v>575534761</v>
      </c>
    </row>
    <row r="92" spans="1:16" ht="31" x14ac:dyDescent="0.35">
      <c r="A92" s="25" t="s">
        <v>78</v>
      </c>
      <c r="B92" s="25" t="s">
        <v>127</v>
      </c>
      <c r="C92" s="25" t="s">
        <v>81</v>
      </c>
      <c r="D92" s="25" t="s">
        <v>102</v>
      </c>
      <c r="E92" s="25" t="s">
        <v>83</v>
      </c>
      <c r="F92" s="25" t="s">
        <v>137</v>
      </c>
      <c r="G92" s="25" t="s">
        <v>24</v>
      </c>
      <c r="H92" s="26" t="s">
        <v>25</v>
      </c>
      <c r="I92" s="27">
        <v>2558704794</v>
      </c>
      <c r="J92" s="27">
        <v>2558704794</v>
      </c>
      <c r="K92" s="27">
        <v>0</v>
      </c>
      <c r="L92" s="27">
        <v>489488248</v>
      </c>
      <c r="M92" s="24">
        <f t="shared" si="7"/>
        <v>0.19130313475310587</v>
      </c>
      <c r="N92" s="27">
        <v>197596386</v>
      </c>
      <c r="O92" s="24">
        <f t="shared" si="8"/>
        <v>7.7225159566414597E-2</v>
      </c>
      <c r="P92" s="27">
        <v>177441052</v>
      </c>
    </row>
    <row r="93" spans="1:16" ht="31" x14ac:dyDescent="0.35">
      <c r="A93" s="25" t="s">
        <v>78</v>
      </c>
      <c r="B93" s="25" t="s">
        <v>127</v>
      </c>
      <c r="C93" s="25" t="s">
        <v>81</v>
      </c>
      <c r="D93" s="25" t="s">
        <v>102</v>
      </c>
      <c r="E93" s="25" t="s">
        <v>83</v>
      </c>
      <c r="F93" s="25" t="s">
        <v>138</v>
      </c>
      <c r="G93" s="25" t="s">
        <v>24</v>
      </c>
      <c r="H93" s="26" t="s">
        <v>25</v>
      </c>
      <c r="I93" s="27">
        <v>16343317900</v>
      </c>
      <c r="J93" s="27">
        <v>13402489574</v>
      </c>
      <c r="K93" s="27">
        <v>2940828326</v>
      </c>
      <c r="L93" s="27">
        <v>5235001489</v>
      </c>
      <c r="M93" s="24">
        <f t="shared" si="7"/>
        <v>0.32031448699899545</v>
      </c>
      <c r="N93" s="27">
        <v>2971781239.5999999</v>
      </c>
      <c r="O93" s="24">
        <f t="shared" si="8"/>
        <v>0.18183463466741964</v>
      </c>
      <c r="P93" s="27">
        <v>2921276685.5999999</v>
      </c>
    </row>
    <row r="94" spans="1:16" ht="31" x14ac:dyDescent="0.35">
      <c r="A94" s="25" t="s">
        <v>78</v>
      </c>
      <c r="B94" s="25" t="s">
        <v>127</v>
      </c>
      <c r="C94" s="25" t="s">
        <v>81</v>
      </c>
      <c r="D94" s="25" t="s">
        <v>102</v>
      </c>
      <c r="E94" s="25" t="s">
        <v>83</v>
      </c>
      <c r="F94" s="25" t="s">
        <v>139</v>
      </c>
      <c r="G94" s="25" t="s">
        <v>24</v>
      </c>
      <c r="H94" s="26" t="s">
        <v>25</v>
      </c>
      <c r="I94" s="27">
        <v>3794615260</v>
      </c>
      <c r="J94" s="27">
        <v>3708840746</v>
      </c>
      <c r="K94" s="27">
        <v>85774514</v>
      </c>
      <c r="L94" s="27">
        <v>3667872678</v>
      </c>
      <c r="M94" s="24">
        <f t="shared" si="7"/>
        <v>0.96659935900853355</v>
      </c>
      <c r="N94" s="27">
        <v>1481955616</v>
      </c>
      <c r="O94" s="24">
        <f t="shared" si="8"/>
        <v>0.39054173202265569</v>
      </c>
      <c r="P94" s="27">
        <v>1319416943</v>
      </c>
    </row>
    <row r="95" spans="1:16" ht="31" x14ac:dyDescent="0.35">
      <c r="A95" s="25" t="s">
        <v>78</v>
      </c>
      <c r="B95" s="25" t="s">
        <v>127</v>
      </c>
      <c r="C95" s="25" t="s">
        <v>81</v>
      </c>
      <c r="D95" s="25" t="s">
        <v>102</v>
      </c>
      <c r="E95" s="25" t="s">
        <v>83</v>
      </c>
      <c r="F95" s="25" t="s">
        <v>140</v>
      </c>
      <c r="G95" s="25" t="s">
        <v>24</v>
      </c>
      <c r="H95" s="26" t="s">
        <v>25</v>
      </c>
      <c r="I95" s="27">
        <v>6063618676</v>
      </c>
      <c r="J95" s="27">
        <v>4342658856</v>
      </c>
      <c r="K95" s="27">
        <v>1720959820</v>
      </c>
      <c r="L95" s="27">
        <v>1397903724</v>
      </c>
      <c r="M95" s="24">
        <f t="shared" si="7"/>
        <v>0.23053951752159951</v>
      </c>
      <c r="N95" s="27">
        <v>587555499</v>
      </c>
      <c r="O95" s="24">
        <f t="shared" si="8"/>
        <v>9.689849088392774E-2</v>
      </c>
      <c r="P95" s="27">
        <v>521807945</v>
      </c>
    </row>
    <row r="96" spans="1:16" ht="31" x14ac:dyDescent="0.35">
      <c r="A96" s="25" t="s">
        <v>78</v>
      </c>
      <c r="B96" s="25" t="s">
        <v>127</v>
      </c>
      <c r="C96" s="25" t="s">
        <v>81</v>
      </c>
      <c r="D96" s="25" t="s">
        <v>102</v>
      </c>
      <c r="E96" s="25" t="s">
        <v>83</v>
      </c>
      <c r="F96" s="25" t="s">
        <v>141</v>
      </c>
      <c r="G96" s="25" t="s">
        <v>24</v>
      </c>
      <c r="H96" s="26" t="s">
        <v>25</v>
      </c>
      <c r="I96" s="27">
        <v>5477434561</v>
      </c>
      <c r="J96" s="27">
        <v>1220104079</v>
      </c>
      <c r="K96" s="27">
        <v>4257330482</v>
      </c>
      <c r="L96" s="27">
        <v>1220104079</v>
      </c>
      <c r="M96" s="24">
        <f t="shared" si="7"/>
        <v>0.22275100969481029</v>
      </c>
      <c r="N96" s="27">
        <v>502252302</v>
      </c>
      <c r="O96" s="24">
        <f t="shared" si="8"/>
        <v>9.1694806465803802E-2</v>
      </c>
      <c r="P96" s="27">
        <v>420086436</v>
      </c>
    </row>
    <row r="97" spans="1:16" ht="31" x14ac:dyDescent="0.35">
      <c r="A97" s="25" t="s">
        <v>78</v>
      </c>
      <c r="B97" s="25" t="s">
        <v>127</v>
      </c>
      <c r="C97" s="25" t="s">
        <v>81</v>
      </c>
      <c r="D97" s="25" t="s">
        <v>102</v>
      </c>
      <c r="E97" s="25" t="s">
        <v>83</v>
      </c>
      <c r="F97" s="25" t="s">
        <v>141</v>
      </c>
      <c r="G97" s="25" t="s">
        <v>48</v>
      </c>
      <c r="H97" s="26" t="s">
        <v>49</v>
      </c>
      <c r="I97" s="27">
        <v>4041817822</v>
      </c>
      <c r="J97" s="27">
        <v>3041727457</v>
      </c>
      <c r="K97" s="27">
        <v>1000090365</v>
      </c>
      <c r="L97" s="27">
        <v>3041727457</v>
      </c>
      <c r="M97" s="24">
        <f t="shared" si="7"/>
        <v>0.75256421515180305</v>
      </c>
      <c r="N97" s="27">
        <v>952479711</v>
      </c>
      <c r="O97" s="24">
        <f t="shared" si="8"/>
        <v>0.23565626976445156</v>
      </c>
      <c r="P97" s="27">
        <v>952479711</v>
      </c>
    </row>
    <row r="98" spans="1:16" ht="31" x14ac:dyDescent="0.35">
      <c r="A98" s="25" t="s">
        <v>78</v>
      </c>
      <c r="B98" s="25" t="s">
        <v>127</v>
      </c>
      <c r="C98" s="25" t="s">
        <v>81</v>
      </c>
      <c r="D98" s="25" t="s">
        <v>102</v>
      </c>
      <c r="E98" s="25" t="s">
        <v>83</v>
      </c>
      <c r="F98" s="25" t="s">
        <v>137</v>
      </c>
      <c r="G98" s="25" t="s">
        <v>48</v>
      </c>
      <c r="H98" s="26" t="s">
        <v>49</v>
      </c>
      <c r="I98" s="27">
        <v>400000000</v>
      </c>
      <c r="J98" s="27">
        <v>400000000</v>
      </c>
      <c r="K98" s="27">
        <v>0</v>
      </c>
      <c r="L98" s="27">
        <v>400000000</v>
      </c>
      <c r="M98" s="24">
        <f t="shared" si="7"/>
        <v>1</v>
      </c>
      <c r="N98" s="27">
        <v>0</v>
      </c>
      <c r="O98" s="24">
        <f t="shared" si="8"/>
        <v>0</v>
      </c>
      <c r="P98" s="27">
        <v>0</v>
      </c>
    </row>
    <row r="99" spans="1:16" ht="31" x14ac:dyDescent="0.35">
      <c r="A99" s="25" t="s">
        <v>78</v>
      </c>
      <c r="B99" s="25" t="s">
        <v>127</v>
      </c>
      <c r="C99" s="25" t="s">
        <v>81</v>
      </c>
      <c r="D99" s="25" t="s">
        <v>102</v>
      </c>
      <c r="E99" s="25" t="s">
        <v>83</v>
      </c>
      <c r="F99" s="25" t="s">
        <v>138</v>
      </c>
      <c r="G99" s="25" t="s">
        <v>48</v>
      </c>
      <c r="H99" s="26" t="s">
        <v>49</v>
      </c>
      <c r="I99" s="27">
        <v>10793383160</v>
      </c>
      <c r="J99" s="27">
        <v>10793383160</v>
      </c>
      <c r="K99" s="27">
        <v>0</v>
      </c>
      <c r="L99" s="27">
        <v>10786389721</v>
      </c>
      <c r="M99" s="24">
        <f t="shared" si="7"/>
        <v>0.99935206237967</v>
      </c>
      <c r="N99" s="27">
        <v>3236007299</v>
      </c>
      <c r="O99" s="24">
        <f t="shared" si="8"/>
        <v>0.29981399261285929</v>
      </c>
      <c r="P99" s="27">
        <v>3236007299</v>
      </c>
    </row>
    <row r="100" spans="1:16" ht="31" x14ac:dyDescent="0.35">
      <c r="A100" s="25" t="s">
        <v>78</v>
      </c>
      <c r="B100" s="25" t="s">
        <v>127</v>
      </c>
      <c r="C100" s="25" t="s">
        <v>81</v>
      </c>
      <c r="D100" s="25" t="s">
        <v>102</v>
      </c>
      <c r="E100" s="25" t="s">
        <v>83</v>
      </c>
      <c r="F100" s="25" t="s">
        <v>136</v>
      </c>
      <c r="G100" s="25" t="s">
        <v>48</v>
      </c>
      <c r="H100" s="26" t="s">
        <v>49</v>
      </c>
      <c r="I100" s="27">
        <v>450000000</v>
      </c>
      <c r="J100" s="27">
        <v>100000000</v>
      </c>
      <c r="K100" s="27">
        <v>350000000</v>
      </c>
      <c r="L100" s="27">
        <v>100000000</v>
      </c>
      <c r="M100" s="24">
        <f t="shared" si="7"/>
        <v>0.22222222222222221</v>
      </c>
      <c r="N100" s="27">
        <v>0</v>
      </c>
      <c r="O100" s="24">
        <f t="shared" si="8"/>
        <v>0</v>
      </c>
      <c r="P100" s="27">
        <v>0</v>
      </c>
    </row>
    <row r="101" spans="1:16" ht="60" x14ac:dyDescent="0.35">
      <c r="A101" s="21" t="s">
        <v>78</v>
      </c>
      <c r="B101" s="21" t="s">
        <v>127</v>
      </c>
      <c r="C101" s="21" t="s">
        <v>81</v>
      </c>
      <c r="D101" s="21" t="s">
        <v>107</v>
      </c>
      <c r="E101" s="21"/>
      <c r="F101" s="21"/>
      <c r="G101" s="21"/>
      <c r="H101" s="22" t="s">
        <v>142</v>
      </c>
      <c r="I101" s="23">
        <v>4109988338</v>
      </c>
      <c r="J101" s="23">
        <v>4109988338</v>
      </c>
      <c r="K101" s="23">
        <v>0</v>
      </c>
      <c r="L101" s="23">
        <v>4109988338</v>
      </c>
      <c r="M101" s="24">
        <f t="shared" si="7"/>
        <v>1</v>
      </c>
      <c r="N101" s="23">
        <v>821997667</v>
      </c>
      <c r="O101" s="24">
        <f t="shared" si="8"/>
        <v>0.19999999985401418</v>
      </c>
      <c r="P101" s="23">
        <v>821997667</v>
      </c>
    </row>
    <row r="102" spans="1:16" ht="31" x14ac:dyDescent="0.35">
      <c r="A102" s="25" t="s">
        <v>78</v>
      </c>
      <c r="B102" s="25" t="s">
        <v>127</v>
      </c>
      <c r="C102" s="25" t="s">
        <v>81</v>
      </c>
      <c r="D102" s="25" t="s">
        <v>107</v>
      </c>
      <c r="E102" s="25" t="s">
        <v>83</v>
      </c>
      <c r="F102" s="25" t="s">
        <v>143</v>
      </c>
      <c r="G102" s="25" t="s">
        <v>48</v>
      </c>
      <c r="H102" s="26" t="s">
        <v>49</v>
      </c>
      <c r="I102" s="27">
        <v>692250000</v>
      </c>
      <c r="J102" s="27">
        <v>692250000</v>
      </c>
      <c r="K102" s="27">
        <v>0</v>
      </c>
      <c r="L102" s="27">
        <v>692250000</v>
      </c>
      <c r="M102" s="24">
        <f t="shared" si="7"/>
        <v>1</v>
      </c>
      <c r="N102" s="27">
        <v>138450000</v>
      </c>
      <c r="O102" s="24">
        <f t="shared" si="8"/>
        <v>0.2</v>
      </c>
      <c r="P102" s="27">
        <v>138450000</v>
      </c>
    </row>
    <row r="103" spans="1:16" ht="31" x14ac:dyDescent="0.35">
      <c r="A103" s="25" t="s">
        <v>78</v>
      </c>
      <c r="B103" s="25" t="s">
        <v>127</v>
      </c>
      <c r="C103" s="25" t="s">
        <v>81</v>
      </c>
      <c r="D103" s="25" t="s">
        <v>107</v>
      </c>
      <c r="E103" s="25" t="s">
        <v>83</v>
      </c>
      <c r="F103" s="25" t="s">
        <v>144</v>
      </c>
      <c r="G103" s="25" t="s">
        <v>48</v>
      </c>
      <c r="H103" s="26" t="s">
        <v>49</v>
      </c>
      <c r="I103" s="27">
        <v>3417738338</v>
      </c>
      <c r="J103" s="27">
        <v>3417738338</v>
      </c>
      <c r="K103" s="27">
        <v>0</v>
      </c>
      <c r="L103" s="27">
        <v>3417738338</v>
      </c>
      <c r="M103" s="24">
        <f t="shared" si="7"/>
        <v>1</v>
      </c>
      <c r="N103" s="27">
        <v>683547667</v>
      </c>
      <c r="O103" s="24">
        <f t="shared" si="8"/>
        <v>0.1999999998244453</v>
      </c>
      <c r="P103" s="27">
        <v>683547667</v>
      </c>
    </row>
    <row r="104" spans="1:16" ht="45" x14ac:dyDescent="0.35">
      <c r="A104" s="21" t="s">
        <v>78</v>
      </c>
      <c r="B104" s="21" t="s">
        <v>127</v>
      </c>
      <c r="C104" s="21" t="s">
        <v>81</v>
      </c>
      <c r="D104" s="21" t="s">
        <v>111</v>
      </c>
      <c r="E104" s="21"/>
      <c r="F104" s="21"/>
      <c r="G104" s="21"/>
      <c r="H104" s="22" t="s">
        <v>145</v>
      </c>
      <c r="I104" s="23">
        <v>57282247466</v>
      </c>
      <c r="J104" s="23">
        <v>37786672223</v>
      </c>
      <c r="K104" s="23">
        <v>19495575243</v>
      </c>
      <c r="L104" s="23">
        <v>24824843398</v>
      </c>
      <c r="M104" s="24">
        <f t="shared" si="7"/>
        <v>0.43337760818017551</v>
      </c>
      <c r="N104" s="23">
        <v>8900754079</v>
      </c>
      <c r="O104" s="24">
        <f t="shared" si="8"/>
        <v>0.15538416303031863</v>
      </c>
      <c r="P104" s="23">
        <v>8780024280</v>
      </c>
    </row>
    <row r="105" spans="1:16" ht="31" x14ac:dyDescent="0.35">
      <c r="A105" s="25" t="s">
        <v>78</v>
      </c>
      <c r="B105" s="25" t="s">
        <v>127</v>
      </c>
      <c r="C105" s="25" t="s">
        <v>81</v>
      </c>
      <c r="D105" s="25" t="s">
        <v>111</v>
      </c>
      <c r="E105" s="25" t="s">
        <v>83</v>
      </c>
      <c r="F105" s="25" t="s">
        <v>146</v>
      </c>
      <c r="G105" s="25" t="s">
        <v>24</v>
      </c>
      <c r="H105" s="26" t="s">
        <v>25</v>
      </c>
      <c r="I105" s="27">
        <v>731368967</v>
      </c>
      <c r="J105" s="27">
        <v>715673977</v>
      </c>
      <c r="K105" s="27">
        <v>15694990</v>
      </c>
      <c r="L105" s="27">
        <v>715673977</v>
      </c>
      <c r="M105" s="24">
        <f t="shared" si="7"/>
        <v>0.97854025709570469</v>
      </c>
      <c r="N105" s="27">
        <v>269301065</v>
      </c>
      <c r="O105" s="24">
        <f t="shared" si="8"/>
        <v>0.36821505580780267</v>
      </c>
      <c r="P105" s="27">
        <v>269301065</v>
      </c>
    </row>
    <row r="106" spans="1:16" ht="31" x14ac:dyDescent="0.35">
      <c r="A106" s="25" t="s">
        <v>78</v>
      </c>
      <c r="B106" s="25" t="s">
        <v>127</v>
      </c>
      <c r="C106" s="25" t="s">
        <v>81</v>
      </c>
      <c r="D106" s="25" t="s">
        <v>111</v>
      </c>
      <c r="E106" s="25" t="s">
        <v>83</v>
      </c>
      <c r="F106" s="25" t="s">
        <v>147</v>
      </c>
      <c r="G106" s="25" t="s">
        <v>24</v>
      </c>
      <c r="H106" s="26" t="s">
        <v>25</v>
      </c>
      <c r="I106" s="27">
        <v>1014071466</v>
      </c>
      <c r="J106" s="27">
        <v>915824000</v>
      </c>
      <c r="K106" s="27">
        <v>98247466</v>
      </c>
      <c r="L106" s="27">
        <v>915824000</v>
      </c>
      <c r="M106" s="24">
        <f t="shared" si="7"/>
        <v>0.90311583621661629</v>
      </c>
      <c r="N106" s="27">
        <v>305105082</v>
      </c>
      <c r="O106" s="24">
        <f t="shared" si="8"/>
        <v>0.30087138059754853</v>
      </c>
      <c r="P106" s="27">
        <v>305105082</v>
      </c>
    </row>
    <row r="107" spans="1:16" ht="31" x14ac:dyDescent="0.35">
      <c r="A107" s="25" t="s">
        <v>78</v>
      </c>
      <c r="B107" s="25" t="s">
        <v>127</v>
      </c>
      <c r="C107" s="25" t="s">
        <v>81</v>
      </c>
      <c r="D107" s="25" t="s">
        <v>111</v>
      </c>
      <c r="E107" s="25" t="s">
        <v>83</v>
      </c>
      <c r="F107" s="25" t="s">
        <v>148</v>
      </c>
      <c r="G107" s="25" t="s">
        <v>24</v>
      </c>
      <c r="H107" s="26" t="s">
        <v>25</v>
      </c>
      <c r="I107" s="27">
        <v>2949051975</v>
      </c>
      <c r="J107" s="27">
        <v>2927401941</v>
      </c>
      <c r="K107" s="27">
        <v>21650034</v>
      </c>
      <c r="L107" s="27">
        <v>2830051941</v>
      </c>
      <c r="M107" s="24">
        <f t="shared" si="7"/>
        <v>0.95964803773931451</v>
      </c>
      <c r="N107" s="27">
        <v>312645633</v>
      </c>
      <c r="O107" s="24">
        <f t="shared" si="8"/>
        <v>0.10601564016178454</v>
      </c>
      <c r="P107" s="27">
        <v>191915834</v>
      </c>
    </row>
    <row r="108" spans="1:16" ht="31" x14ac:dyDescent="0.35">
      <c r="A108" s="25" t="s">
        <v>78</v>
      </c>
      <c r="B108" s="25" t="s">
        <v>127</v>
      </c>
      <c r="C108" s="25" t="s">
        <v>81</v>
      </c>
      <c r="D108" s="25" t="s">
        <v>111</v>
      </c>
      <c r="E108" s="25" t="s">
        <v>83</v>
      </c>
      <c r="F108" s="25" t="s">
        <v>149</v>
      </c>
      <c r="G108" s="25" t="s">
        <v>24</v>
      </c>
      <c r="H108" s="26" t="s">
        <v>25</v>
      </c>
      <c r="I108" s="27">
        <v>800000000</v>
      </c>
      <c r="J108" s="27">
        <v>0</v>
      </c>
      <c r="K108" s="27">
        <v>800000000</v>
      </c>
      <c r="L108" s="27">
        <v>0</v>
      </c>
      <c r="M108" s="24">
        <f t="shared" si="7"/>
        <v>0</v>
      </c>
      <c r="N108" s="27">
        <v>0</v>
      </c>
      <c r="O108" s="24">
        <f t="shared" si="8"/>
        <v>0</v>
      </c>
      <c r="P108" s="27">
        <v>0</v>
      </c>
    </row>
    <row r="109" spans="1:16" ht="31" x14ac:dyDescent="0.35">
      <c r="A109" s="25" t="s">
        <v>78</v>
      </c>
      <c r="B109" s="25" t="s">
        <v>127</v>
      </c>
      <c r="C109" s="25" t="s">
        <v>81</v>
      </c>
      <c r="D109" s="25" t="s">
        <v>111</v>
      </c>
      <c r="E109" s="25" t="s">
        <v>83</v>
      </c>
      <c r="F109" s="25" t="s">
        <v>150</v>
      </c>
      <c r="G109" s="25" t="s">
        <v>24</v>
      </c>
      <c r="H109" s="26" t="s">
        <v>25</v>
      </c>
      <c r="I109" s="27">
        <v>904000000</v>
      </c>
      <c r="J109" s="27">
        <v>883703290</v>
      </c>
      <c r="K109" s="27">
        <v>20296710</v>
      </c>
      <c r="L109" s="27">
        <v>874224465</v>
      </c>
      <c r="M109" s="24">
        <f t="shared" si="7"/>
        <v>0.96706246128318585</v>
      </c>
      <c r="N109" s="27">
        <v>208657699</v>
      </c>
      <c r="O109" s="24">
        <f t="shared" si="8"/>
        <v>0.23081603871681416</v>
      </c>
      <c r="P109" s="27">
        <v>208657699</v>
      </c>
    </row>
    <row r="110" spans="1:16" ht="31" x14ac:dyDescent="0.35">
      <c r="A110" s="25" t="s">
        <v>78</v>
      </c>
      <c r="B110" s="25" t="s">
        <v>127</v>
      </c>
      <c r="C110" s="25" t="s">
        <v>81</v>
      </c>
      <c r="D110" s="25" t="s">
        <v>111</v>
      </c>
      <c r="E110" s="25" t="s">
        <v>83</v>
      </c>
      <c r="F110" s="25" t="s">
        <v>146</v>
      </c>
      <c r="G110" s="25" t="s">
        <v>48</v>
      </c>
      <c r="H110" s="26" t="s">
        <v>49</v>
      </c>
      <c r="I110" s="27">
        <v>21168631033</v>
      </c>
      <c r="J110" s="27">
        <v>7428944990</v>
      </c>
      <c r="K110" s="27">
        <v>13739686043</v>
      </c>
      <c r="L110" s="27">
        <v>6628944990</v>
      </c>
      <c r="M110" s="24">
        <f t="shared" si="7"/>
        <v>0.31314944172186043</v>
      </c>
      <c r="N110" s="27">
        <v>2952552390</v>
      </c>
      <c r="O110" s="24">
        <f t="shared" si="8"/>
        <v>0.13947771990532762</v>
      </c>
      <c r="P110" s="27">
        <v>2952552390</v>
      </c>
    </row>
    <row r="111" spans="1:16" ht="31" x14ac:dyDescent="0.35">
      <c r="A111" s="25" t="s">
        <v>78</v>
      </c>
      <c r="B111" s="25" t="s">
        <v>127</v>
      </c>
      <c r="C111" s="25" t="s">
        <v>81</v>
      </c>
      <c r="D111" s="25" t="s">
        <v>111</v>
      </c>
      <c r="E111" s="25" t="s">
        <v>83</v>
      </c>
      <c r="F111" s="25" t="s">
        <v>151</v>
      </c>
      <c r="G111" s="25" t="s">
        <v>48</v>
      </c>
      <c r="H111" s="26" t="s">
        <v>49</v>
      </c>
      <c r="I111" s="27">
        <v>1000000000</v>
      </c>
      <c r="J111" s="27">
        <v>0</v>
      </c>
      <c r="K111" s="27">
        <v>1000000000</v>
      </c>
      <c r="L111" s="27">
        <v>0</v>
      </c>
      <c r="M111" s="24">
        <f t="shared" si="7"/>
        <v>0</v>
      </c>
      <c r="N111" s="27">
        <v>0</v>
      </c>
      <c r="O111" s="24">
        <f t="shared" si="8"/>
        <v>0</v>
      </c>
      <c r="P111" s="27">
        <v>0</v>
      </c>
    </row>
    <row r="112" spans="1:16" ht="31" x14ac:dyDescent="0.35">
      <c r="A112" s="25" t="s">
        <v>78</v>
      </c>
      <c r="B112" s="25" t="s">
        <v>127</v>
      </c>
      <c r="C112" s="25" t="s">
        <v>81</v>
      </c>
      <c r="D112" s="25" t="s">
        <v>111</v>
      </c>
      <c r="E112" s="25" t="s">
        <v>83</v>
      </c>
      <c r="F112" s="25" t="s">
        <v>148</v>
      </c>
      <c r="G112" s="25" t="s">
        <v>48</v>
      </c>
      <c r="H112" s="26" t="s">
        <v>49</v>
      </c>
      <c r="I112" s="27">
        <v>17790948025</v>
      </c>
      <c r="J112" s="27">
        <v>13990948025</v>
      </c>
      <c r="K112" s="27">
        <v>3800000000</v>
      </c>
      <c r="L112" s="27">
        <v>1935948025</v>
      </c>
      <c r="M112" s="24">
        <f t="shared" si="7"/>
        <v>0.10881646229754527</v>
      </c>
      <c r="N112" s="27">
        <v>0</v>
      </c>
      <c r="O112" s="24">
        <f t="shared" si="8"/>
        <v>0</v>
      </c>
      <c r="P112" s="27">
        <v>0</v>
      </c>
    </row>
    <row r="113" spans="1:16" ht="31" x14ac:dyDescent="0.35">
      <c r="A113" s="25" t="s">
        <v>78</v>
      </c>
      <c r="B113" s="25" t="s">
        <v>127</v>
      </c>
      <c r="C113" s="25" t="s">
        <v>81</v>
      </c>
      <c r="D113" s="25" t="s">
        <v>111</v>
      </c>
      <c r="E113" s="25" t="s">
        <v>83</v>
      </c>
      <c r="F113" s="25" t="s">
        <v>147</v>
      </c>
      <c r="G113" s="25" t="s">
        <v>48</v>
      </c>
      <c r="H113" s="26" t="s">
        <v>49</v>
      </c>
      <c r="I113" s="27">
        <v>10924176000</v>
      </c>
      <c r="J113" s="27">
        <v>10924176000</v>
      </c>
      <c r="K113" s="27">
        <v>0</v>
      </c>
      <c r="L113" s="27">
        <v>10924176000</v>
      </c>
      <c r="M113" s="24">
        <f t="shared" si="7"/>
        <v>1</v>
      </c>
      <c r="N113" s="27">
        <v>4852492210</v>
      </c>
      <c r="O113" s="24">
        <f t="shared" si="8"/>
        <v>0.44419754954515561</v>
      </c>
      <c r="P113" s="27">
        <v>4852492210</v>
      </c>
    </row>
    <row r="114" spans="1:16" ht="180" x14ac:dyDescent="0.35">
      <c r="A114" s="21" t="s">
        <v>78</v>
      </c>
      <c r="B114" s="21" t="s">
        <v>127</v>
      </c>
      <c r="C114" s="21" t="s">
        <v>81</v>
      </c>
      <c r="D114" s="21" t="s">
        <v>115</v>
      </c>
      <c r="E114" s="21"/>
      <c r="F114" s="21"/>
      <c r="G114" s="21"/>
      <c r="H114" s="22" t="s">
        <v>152</v>
      </c>
      <c r="I114" s="23">
        <v>27143566351</v>
      </c>
      <c r="J114" s="23">
        <v>24509188455</v>
      </c>
      <c r="K114" s="23">
        <v>2634377896</v>
      </c>
      <c r="L114" s="23">
        <v>12726712993</v>
      </c>
      <c r="M114" s="24">
        <f t="shared" si="7"/>
        <v>0.46886664885622642</v>
      </c>
      <c r="N114" s="23">
        <v>4749642633</v>
      </c>
      <c r="O114" s="24">
        <f t="shared" si="8"/>
        <v>0.17498226178466109</v>
      </c>
      <c r="P114" s="23">
        <v>4541866139</v>
      </c>
    </row>
    <row r="115" spans="1:16" ht="31" x14ac:dyDescent="0.35">
      <c r="A115" s="25" t="s">
        <v>78</v>
      </c>
      <c r="B115" s="25" t="s">
        <v>127</v>
      </c>
      <c r="C115" s="25" t="s">
        <v>81</v>
      </c>
      <c r="D115" s="25" t="s">
        <v>115</v>
      </c>
      <c r="E115" s="25" t="s">
        <v>83</v>
      </c>
      <c r="F115" s="25" t="s">
        <v>153</v>
      </c>
      <c r="G115" s="25" t="s">
        <v>24</v>
      </c>
      <c r="H115" s="26" t="s">
        <v>25</v>
      </c>
      <c r="I115" s="27">
        <v>2773816055</v>
      </c>
      <c r="J115" s="27">
        <v>2773816055</v>
      </c>
      <c r="K115" s="27">
        <v>0</v>
      </c>
      <c r="L115" s="27">
        <v>2742077964</v>
      </c>
      <c r="M115" s="24">
        <f t="shared" si="7"/>
        <v>0.98855796838337928</v>
      </c>
      <c r="N115" s="27">
        <v>1034509358</v>
      </c>
      <c r="O115" s="24">
        <f t="shared" si="8"/>
        <v>0.37295528524150823</v>
      </c>
      <c r="P115" s="27">
        <v>929732864</v>
      </c>
    </row>
    <row r="116" spans="1:16" ht="31" x14ac:dyDescent="0.35">
      <c r="A116" s="25" t="s">
        <v>78</v>
      </c>
      <c r="B116" s="25" t="s">
        <v>127</v>
      </c>
      <c r="C116" s="25" t="s">
        <v>81</v>
      </c>
      <c r="D116" s="25" t="s">
        <v>115</v>
      </c>
      <c r="E116" s="25" t="s">
        <v>83</v>
      </c>
      <c r="F116" s="25" t="s">
        <v>149</v>
      </c>
      <c r="G116" s="25" t="s">
        <v>24</v>
      </c>
      <c r="H116" s="26" t="s">
        <v>25</v>
      </c>
      <c r="I116" s="27">
        <v>624718359</v>
      </c>
      <c r="J116" s="27">
        <v>0</v>
      </c>
      <c r="K116" s="27">
        <v>624718359</v>
      </c>
      <c r="L116" s="27">
        <v>0</v>
      </c>
      <c r="M116" s="24">
        <f t="shared" si="7"/>
        <v>0</v>
      </c>
      <c r="N116" s="27">
        <v>0</v>
      </c>
      <c r="O116" s="24">
        <f t="shared" si="8"/>
        <v>0</v>
      </c>
      <c r="P116" s="27">
        <v>0</v>
      </c>
    </row>
    <row r="117" spans="1:16" ht="31" x14ac:dyDescent="0.35">
      <c r="A117" s="25" t="s">
        <v>78</v>
      </c>
      <c r="B117" s="25" t="s">
        <v>127</v>
      </c>
      <c r="C117" s="25" t="s">
        <v>81</v>
      </c>
      <c r="D117" s="25" t="s">
        <v>115</v>
      </c>
      <c r="E117" s="25" t="s">
        <v>83</v>
      </c>
      <c r="F117" s="25" t="s">
        <v>154</v>
      </c>
      <c r="G117" s="25" t="s">
        <v>24</v>
      </c>
      <c r="H117" s="26" t="s">
        <v>25</v>
      </c>
      <c r="I117" s="27">
        <v>2676000000</v>
      </c>
      <c r="J117" s="27">
        <v>2434315636</v>
      </c>
      <c r="K117" s="27">
        <v>241684364</v>
      </c>
      <c r="L117" s="27">
        <v>2324301900</v>
      </c>
      <c r="M117" s="24">
        <f t="shared" si="7"/>
        <v>0.86857320627802692</v>
      </c>
      <c r="N117" s="27">
        <v>0</v>
      </c>
      <c r="O117" s="24">
        <f t="shared" si="8"/>
        <v>0</v>
      </c>
      <c r="P117" s="27">
        <v>0</v>
      </c>
    </row>
    <row r="118" spans="1:16" ht="31" x14ac:dyDescent="0.35">
      <c r="A118" s="25" t="s">
        <v>78</v>
      </c>
      <c r="B118" s="25" t="s">
        <v>127</v>
      </c>
      <c r="C118" s="25" t="s">
        <v>81</v>
      </c>
      <c r="D118" s="25" t="s">
        <v>115</v>
      </c>
      <c r="E118" s="25" t="s">
        <v>83</v>
      </c>
      <c r="F118" s="25" t="s">
        <v>155</v>
      </c>
      <c r="G118" s="25" t="s">
        <v>24</v>
      </c>
      <c r="H118" s="26" t="s">
        <v>25</v>
      </c>
      <c r="I118" s="27">
        <v>2407060223</v>
      </c>
      <c r="J118" s="27">
        <v>2407060223</v>
      </c>
      <c r="K118" s="27">
        <v>0</v>
      </c>
      <c r="L118" s="27">
        <v>0</v>
      </c>
      <c r="M118" s="24">
        <f t="shared" si="7"/>
        <v>0</v>
      </c>
      <c r="N118" s="27">
        <v>0</v>
      </c>
      <c r="O118" s="24">
        <f t="shared" si="8"/>
        <v>0</v>
      </c>
      <c r="P118" s="27">
        <v>0</v>
      </c>
    </row>
    <row r="119" spans="1:16" ht="31" x14ac:dyDescent="0.35">
      <c r="A119" s="25" t="s">
        <v>78</v>
      </c>
      <c r="B119" s="25" t="s">
        <v>127</v>
      </c>
      <c r="C119" s="25" t="s">
        <v>81</v>
      </c>
      <c r="D119" s="25" t="s">
        <v>115</v>
      </c>
      <c r="E119" s="25" t="s">
        <v>83</v>
      </c>
      <c r="F119" s="25" t="s">
        <v>156</v>
      </c>
      <c r="G119" s="25" t="s">
        <v>24</v>
      </c>
      <c r="H119" s="26" t="s">
        <v>25</v>
      </c>
      <c r="I119" s="27">
        <v>7621638585</v>
      </c>
      <c r="J119" s="27">
        <v>6653663412</v>
      </c>
      <c r="K119" s="27">
        <v>967975173</v>
      </c>
      <c r="L119" s="27">
        <v>0</v>
      </c>
      <c r="M119" s="24">
        <f t="shared" si="7"/>
        <v>0</v>
      </c>
      <c r="N119" s="27">
        <v>0</v>
      </c>
      <c r="O119" s="24">
        <f t="shared" si="8"/>
        <v>0</v>
      </c>
      <c r="P119" s="27">
        <v>0</v>
      </c>
    </row>
    <row r="120" spans="1:16" ht="31" x14ac:dyDescent="0.35">
      <c r="A120" s="25" t="s">
        <v>78</v>
      </c>
      <c r="B120" s="25" t="s">
        <v>127</v>
      </c>
      <c r="C120" s="25" t="s">
        <v>81</v>
      </c>
      <c r="D120" s="25" t="s">
        <v>115</v>
      </c>
      <c r="E120" s="25" t="s">
        <v>83</v>
      </c>
      <c r="F120" s="25" t="s">
        <v>149</v>
      </c>
      <c r="G120" s="25" t="s">
        <v>48</v>
      </c>
      <c r="H120" s="26" t="s">
        <v>49</v>
      </c>
      <c r="I120" s="27">
        <v>1350000000</v>
      </c>
      <c r="J120" s="27">
        <v>550000000</v>
      </c>
      <c r="K120" s="27">
        <v>800000000</v>
      </c>
      <c r="L120" s="27">
        <v>550000000</v>
      </c>
      <c r="M120" s="24">
        <f t="shared" si="7"/>
        <v>0.40740740740740738</v>
      </c>
      <c r="N120" s="27">
        <v>475000000</v>
      </c>
      <c r="O120" s="24">
        <f t="shared" si="8"/>
        <v>0.35185185185185186</v>
      </c>
      <c r="P120" s="27">
        <v>400000000</v>
      </c>
    </row>
    <row r="121" spans="1:16" ht="31" x14ac:dyDescent="0.35">
      <c r="A121" s="25" t="s">
        <v>78</v>
      </c>
      <c r="B121" s="25" t="s">
        <v>127</v>
      </c>
      <c r="C121" s="25" t="s">
        <v>81</v>
      </c>
      <c r="D121" s="25" t="s">
        <v>115</v>
      </c>
      <c r="E121" s="25" t="s">
        <v>83</v>
      </c>
      <c r="F121" s="25" t="s">
        <v>156</v>
      </c>
      <c r="G121" s="25" t="s">
        <v>48</v>
      </c>
      <c r="H121" s="26" t="s">
        <v>49</v>
      </c>
      <c r="I121" s="27">
        <v>2517643056</v>
      </c>
      <c r="J121" s="27">
        <v>2517643056</v>
      </c>
      <c r="K121" s="27">
        <v>0</v>
      </c>
      <c r="L121" s="27">
        <v>2504333129</v>
      </c>
      <c r="M121" s="24">
        <f t="shared" si="7"/>
        <v>0.99471333834703846</v>
      </c>
      <c r="N121" s="27">
        <v>1030733466</v>
      </c>
      <c r="O121" s="24">
        <f t="shared" si="8"/>
        <v>0.40940413040028656</v>
      </c>
      <c r="P121" s="27">
        <v>1030733466</v>
      </c>
    </row>
    <row r="122" spans="1:16" ht="31" x14ac:dyDescent="0.35">
      <c r="A122" s="25" t="s">
        <v>78</v>
      </c>
      <c r="B122" s="25" t="s">
        <v>127</v>
      </c>
      <c r="C122" s="25" t="s">
        <v>81</v>
      </c>
      <c r="D122" s="25" t="s">
        <v>115</v>
      </c>
      <c r="E122" s="25" t="s">
        <v>83</v>
      </c>
      <c r="F122" s="25" t="s">
        <v>157</v>
      </c>
      <c r="G122" s="25" t="s">
        <v>48</v>
      </c>
      <c r="H122" s="26" t="s">
        <v>49</v>
      </c>
      <c r="I122" s="27">
        <v>1250000000</v>
      </c>
      <c r="J122" s="27">
        <v>1250000000</v>
      </c>
      <c r="K122" s="27">
        <v>0</v>
      </c>
      <c r="L122" s="27">
        <v>1250000000</v>
      </c>
      <c r="M122" s="24">
        <f t="shared" si="7"/>
        <v>1</v>
      </c>
      <c r="N122" s="27">
        <v>1250000000</v>
      </c>
      <c r="O122" s="24">
        <f t="shared" si="8"/>
        <v>1</v>
      </c>
      <c r="P122" s="27">
        <v>1250000000</v>
      </c>
    </row>
    <row r="123" spans="1:16" ht="31" x14ac:dyDescent="0.35">
      <c r="A123" s="25" t="s">
        <v>78</v>
      </c>
      <c r="B123" s="25" t="s">
        <v>127</v>
      </c>
      <c r="C123" s="25" t="s">
        <v>81</v>
      </c>
      <c r="D123" s="25" t="s">
        <v>115</v>
      </c>
      <c r="E123" s="25" t="s">
        <v>83</v>
      </c>
      <c r="F123" s="25" t="s">
        <v>158</v>
      </c>
      <c r="G123" s="25" t="s">
        <v>48</v>
      </c>
      <c r="H123" s="26" t="s">
        <v>49</v>
      </c>
      <c r="I123" s="27">
        <v>3300000000</v>
      </c>
      <c r="J123" s="27">
        <v>3300000000</v>
      </c>
      <c r="K123" s="27">
        <v>0</v>
      </c>
      <c r="L123" s="27">
        <v>3300000000</v>
      </c>
      <c r="M123" s="24">
        <f t="shared" si="7"/>
        <v>1</v>
      </c>
      <c r="N123" s="27">
        <v>931399809</v>
      </c>
      <c r="O123" s="24">
        <f t="shared" si="8"/>
        <v>0.28224236636363637</v>
      </c>
      <c r="P123" s="27">
        <v>931399809</v>
      </c>
    </row>
    <row r="124" spans="1:16" ht="31" x14ac:dyDescent="0.35">
      <c r="A124" s="25" t="s">
        <v>78</v>
      </c>
      <c r="B124" s="25" t="s">
        <v>127</v>
      </c>
      <c r="C124" s="25" t="s">
        <v>81</v>
      </c>
      <c r="D124" s="25" t="s">
        <v>115</v>
      </c>
      <c r="E124" s="25" t="s">
        <v>83</v>
      </c>
      <c r="F124" s="25" t="s">
        <v>153</v>
      </c>
      <c r="G124" s="25" t="s">
        <v>48</v>
      </c>
      <c r="H124" s="26" t="s">
        <v>49</v>
      </c>
      <c r="I124" s="27">
        <v>299750296</v>
      </c>
      <c r="J124" s="27">
        <v>299750296</v>
      </c>
      <c r="K124" s="27">
        <v>0</v>
      </c>
      <c r="L124" s="27">
        <v>56000000</v>
      </c>
      <c r="M124" s="24">
        <f t="shared" si="7"/>
        <v>0.18682216747502395</v>
      </c>
      <c r="N124" s="27">
        <v>28000000</v>
      </c>
      <c r="O124" s="24">
        <f t="shared" si="8"/>
        <v>9.3411083737511974E-2</v>
      </c>
      <c r="P124" s="27">
        <v>0</v>
      </c>
    </row>
    <row r="125" spans="1:16" ht="31" x14ac:dyDescent="0.35">
      <c r="A125" s="25" t="s">
        <v>78</v>
      </c>
      <c r="B125" s="25" t="s">
        <v>127</v>
      </c>
      <c r="C125" s="25" t="s">
        <v>81</v>
      </c>
      <c r="D125" s="25" t="s">
        <v>115</v>
      </c>
      <c r="E125" s="25" t="s">
        <v>83</v>
      </c>
      <c r="F125" s="25" t="s">
        <v>155</v>
      </c>
      <c r="G125" s="25" t="s">
        <v>48</v>
      </c>
      <c r="H125" s="26" t="s">
        <v>49</v>
      </c>
      <c r="I125" s="27">
        <v>942939777</v>
      </c>
      <c r="J125" s="27">
        <v>942939777</v>
      </c>
      <c r="K125" s="27">
        <v>0</v>
      </c>
      <c r="L125" s="27">
        <v>0</v>
      </c>
      <c r="M125" s="24">
        <f t="shared" si="7"/>
        <v>0</v>
      </c>
      <c r="N125" s="27">
        <v>0</v>
      </c>
      <c r="O125" s="24">
        <f t="shared" si="8"/>
        <v>0</v>
      </c>
      <c r="P125" s="27">
        <v>0</v>
      </c>
    </row>
    <row r="126" spans="1:16" ht="31" x14ac:dyDescent="0.35">
      <c r="A126" s="25" t="s">
        <v>78</v>
      </c>
      <c r="B126" s="25" t="s">
        <v>127</v>
      </c>
      <c r="C126" s="25" t="s">
        <v>81</v>
      </c>
      <c r="D126" s="25" t="s">
        <v>115</v>
      </c>
      <c r="E126" s="25" t="s">
        <v>83</v>
      </c>
      <c r="F126" s="25" t="s">
        <v>159</v>
      </c>
      <c r="G126" s="25" t="s">
        <v>48</v>
      </c>
      <c r="H126" s="26" t="s">
        <v>49</v>
      </c>
      <c r="I126" s="27">
        <v>1380000000</v>
      </c>
      <c r="J126" s="27">
        <v>1380000000</v>
      </c>
      <c r="K126" s="27">
        <v>0</v>
      </c>
      <c r="L126" s="27">
        <v>0</v>
      </c>
      <c r="M126" s="24">
        <f t="shared" si="7"/>
        <v>0</v>
      </c>
      <c r="N126" s="27">
        <v>0</v>
      </c>
      <c r="O126" s="24">
        <f t="shared" si="8"/>
        <v>0</v>
      </c>
      <c r="P126" s="27">
        <v>0</v>
      </c>
    </row>
    <row r="127" spans="1:16" ht="105" x14ac:dyDescent="0.35">
      <c r="A127" s="21" t="s">
        <v>78</v>
      </c>
      <c r="B127" s="21" t="s">
        <v>127</v>
      </c>
      <c r="C127" s="21" t="s">
        <v>81</v>
      </c>
      <c r="D127" s="21" t="s">
        <v>117</v>
      </c>
      <c r="E127" s="21"/>
      <c r="F127" s="21"/>
      <c r="G127" s="21"/>
      <c r="H127" s="22" t="s">
        <v>160</v>
      </c>
      <c r="I127" s="23">
        <v>4418740110</v>
      </c>
      <c r="J127" s="23">
        <v>4418740110</v>
      </c>
      <c r="K127" s="23">
        <v>0</v>
      </c>
      <c r="L127" s="23">
        <v>4418740110</v>
      </c>
      <c r="M127" s="24">
        <f t="shared" si="7"/>
        <v>1</v>
      </c>
      <c r="N127" s="23">
        <v>883748023</v>
      </c>
      <c r="O127" s="24">
        <f t="shared" si="8"/>
        <v>0.20000000022630884</v>
      </c>
      <c r="P127" s="23">
        <v>883748023</v>
      </c>
    </row>
    <row r="128" spans="1:16" ht="31" x14ac:dyDescent="0.35">
      <c r="A128" s="25" t="s">
        <v>78</v>
      </c>
      <c r="B128" s="25" t="s">
        <v>127</v>
      </c>
      <c r="C128" s="25" t="s">
        <v>81</v>
      </c>
      <c r="D128" s="25" t="s">
        <v>117</v>
      </c>
      <c r="E128" s="25" t="s">
        <v>83</v>
      </c>
      <c r="F128" s="25" t="s">
        <v>153</v>
      </c>
      <c r="G128" s="25" t="s">
        <v>48</v>
      </c>
      <c r="H128" s="26" t="s">
        <v>49</v>
      </c>
      <c r="I128" s="27">
        <v>259440000</v>
      </c>
      <c r="J128" s="27">
        <v>259440000</v>
      </c>
      <c r="K128" s="27">
        <v>0</v>
      </c>
      <c r="L128" s="27">
        <v>259440000</v>
      </c>
      <c r="M128" s="24">
        <f t="shared" si="7"/>
        <v>1</v>
      </c>
      <c r="N128" s="27">
        <v>51888000</v>
      </c>
      <c r="O128" s="24">
        <f t="shared" si="8"/>
        <v>0.2</v>
      </c>
      <c r="P128" s="27">
        <v>51888000</v>
      </c>
    </row>
    <row r="129" spans="1:16" ht="31" x14ac:dyDescent="0.35">
      <c r="A129" s="25" t="s">
        <v>78</v>
      </c>
      <c r="B129" s="25" t="s">
        <v>127</v>
      </c>
      <c r="C129" s="25" t="s">
        <v>81</v>
      </c>
      <c r="D129" s="25" t="s">
        <v>117</v>
      </c>
      <c r="E129" s="25" t="s">
        <v>83</v>
      </c>
      <c r="F129" s="25" t="s">
        <v>161</v>
      </c>
      <c r="G129" s="25" t="s">
        <v>48</v>
      </c>
      <c r="H129" s="26" t="s">
        <v>49</v>
      </c>
      <c r="I129" s="27">
        <v>350000000</v>
      </c>
      <c r="J129" s="27">
        <v>350000000</v>
      </c>
      <c r="K129" s="27">
        <v>0</v>
      </c>
      <c r="L129" s="27">
        <v>350000000</v>
      </c>
      <c r="M129" s="24">
        <f t="shared" si="7"/>
        <v>1</v>
      </c>
      <c r="N129" s="27">
        <v>70000000</v>
      </c>
      <c r="O129" s="24">
        <f t="shared" si="8"/>
        <v>0.2</v>
      </c>
      <c r="P129" s="27">
        <v>70000000</v>
      </c>
    </row>
    <row r="130" spans="1:16" ht="31" x14ac:dyDescent="0.35">
      <c r="A130" s="25" t="s">
        <v>78</v>
      </c>
      <c r="B130" s="25" t="s">
        <v>127</v>
      </c>
      <c r="C130" s="25" t="s">
        <v>81</v>
      </c>
      <c r="D130" s="25" t="s">
        <v>117</v>
      </c>
      <c r="E130" s="25" t="s">
        <v>83</v>
      </c>
      <c r="F130" s="25" t="s">
        <v>162</v>
      </c>
      <c r="G130" s="25" t="s">
        <v>48</v>
      </c>
      <c r="H130" s="26" t="s">
        <v>49</v>
      </c>
      <c r="I130" s="27">
        <v>256094094</v>
      </c>
      <c r="J130" s="27">
        <v>256094094</v>
      </c>
      <c r="K130" s="27">
        <v>0</v>
      </c>
      <c r="L130" s="27">
        <v>256094094</v>
      </c>
      <c r="M130" s="24">
        <f t="shared" si="7"/>
        <v>1</v>
      </c>
      <c r="N130" s="27">
        <v>51218819</v>
      </c>
      <c r="O130" s="24">
        <f t="shared" si="8"/>
        <v>0.20000000078096294</v>
      </c>
      <c r="P130" s="27">
        <v>51218819</v>
      </c>
    </row>
    <row r="131" spans="1:16" ht="31" x14ac:dyDescent="0.35">
      <c r="A131" s="25" t="s">
        <v>78</v>
      </c>
      <c r="B131" s="25" t="s">
        <v>127</v>
      </c>
      <c r="C131" s="25" t="s">
        <v>81</v>
      </c>
      <c r="D131" s="25" t="s">
        <v>117</v>
      </c>
      <c r="E131" s="25" t="s">
        <v>83</v>
      </c>
      <c r="F131" s="25" t="s">
        <v>163</v>
      </c>
      <c r="G131" s="25" t="s">
        <v>48</v>
      </c>
      <c r="H131" s="26" t="s">
        <v>49</v>
      </c>
      <c r="I131" s="27">
        <v>301450034</v>
      </c>
      <c r="J131" s="27">
        <v>301450034</v>
      </c>
      <c r="K131" s="27">
        <v>0</v>
      </c>
      <c r="L131" s="27">
        <v>301450034</v>
      </c>
      <c r="M131" s="24">
        <f t="shared" si="7"/>
        <v>1</v>
      </c>
      <c r="N131" s="27">
        <v>60290007</v>
      </c>
      <c r="O131" s="24">
        <f t="shared" si="8"/>
        <v>0.20000000066345988</v>
      </c>
      <c r="P131" s="27">
        <v>60290007</v>
      </c>
    </row>
    <row r="132" spans="1:16" ht="31" x14ac:dyDescent="0.35">
      <c r="A132" s="25" t="s">
        <v>78</v>
      </c>
      <c r="B132" s="25" t="s">
        <v>127</v>
      </c>
      <c r="C132" s="25" t="s">
        <v>81</v>
      </c>
      <c r="D132" s="25" t="s">
        <v>117</v>
      </c>
      <c r="E132" s="25" t="s">
        <v>83</v>
      </c>
      <c r="F132" s="25" t="s">
        <v>164</v>
      </c>
      <c r="G132" s="25" t="s">
        <v>48</v>
      </c>
      <c r="H132" s="26" t="s">
        <v>49</v>
      </c>
      <c r="I132" s="27">
        <v>1554392748</v>
      </c>
      <c r="J132" s="27">
        <v>1554392748</v>
      </c>
      <c r="K132" s="27">
        <v>0</v>
      </c>
      <c r="L132" s="27">
        <v>1554392748</v>
      </c>
      <c r="M132" s="24">
        <f t="shared" si="7"/>
        <v>1</v>
      </c>
      <c r="N132" s="27">
        <v>310878550</v>
      </c>
      <c r="O132" s="24">
        <f t="shared" si="8"/>
        <v>0.20000000025733522</v>
      </c>
      <c r="P132" s="27">
        <v>310878550</v>
      </c>
    </row>
    <row r="133" spans="1:16" ht="31" x14ac:dyDescent="0.35">
      <c r="A133" s="25" t="s">
        <v>78</v>
      </c>
      <c r="B133" s="25" t="s">
        <v>127</v>
      </c>
      <c r="C133" s="25" t="s">
        <v>81</v>
      </c>
      <c r="D133" s="25" t="s">
        <v>117</v>
      </c>
      <c r="E133" s="25" t="s">
        <v>83</v>
      </c>
      <c r="F133" s="25" t="s">
        <v>165</v>
      </c>
      <c r="G133" s="25" t="s">
        <v>48</v>
      </c>
      <c r="H133" s="26" t="s">
        <v>49</v>
      </c>
      <c r="I133" s="27">
        <v>1697363234</v>
      </c>
      <c r="J133" s="27">
        <v>1697363234</v>
      </c>
      <c r="K133" s="27">
        <v>0</v>
      </c>
      <c r="L133" s="27">
        <v>1697363234</v>
      </c>
      <c r="M133" s="24">
        <f t="shared" si="7"/>
        <v>1</v>
      </c>
      <c r="N133" s="27">
        <v>339472647</v>
      </c>
      <c r="O133" s="24">
        <f t="shared" si="8"/>
        <v>0.20000000011782981</v>
      </c>
      <c r="P133" s="27">
        <v>339472647</v>
      </c>
    </row>
    <row r="134" spans="1:16" ht="135" x14ac:dyDescent="0.35">
      <c r="A134" s="21" t="s">
        <v>78</v>
      </c>
      <c r="B134" s="21" t="s">
        <v>127</v>
      </c>
      <c r="C134" s="21" t="s">
        <v>81</v>
      </c>
      <c r="D134" s="21" t="s">
        <v>119</v>
      </c>
      <c r="E134" s="21"/>
      <c r="F134" s="21"/>
      <c r="G134" s="21"/>
      <c r="H134" s="22" t="s">
        <v>166</v>
      </c>
      <c r="I134" s="23">
        <v>3968615597</v>
      </c>
      <c r="J134" s="23">
        <v>3968615597</v>
      </c>
      <c r="K134" s="23">
        <v>0</v>
      </c>
      <c r="L134" s="23">
        <v>3968615597</v>
      </c>
      <c r="M134" s="24">
        <f t="shared" si="7"/>
        <v>1</v>
      </c>
      <c r="N134" s="23">
        <v>793723119</v>
      </c>
      <c r="O134" s="24">
        <f t="shared" si="8"/>
        <v>0.19999999989920919</v>
      </c>
      <c r="P134" s="23">
        <v>793723119</v>
      </c>
    </row>
    <row r="135" spans="1:16" ht="31" x14ac:dyDescent="0.35">
      <c r="A135" s="25" t="s">
        <v>78</v>
      </c>
      <c r="B135" s="25" t="s">
        <v>127</v>
      </c>
      <c r="C135" s="25" t="s">
        <v>81</v>
      </c>
      <c r="D135" s="25" t="s">
        <v>119</v>
      </c>
      <c r="E135" s="25" t="s">
        <v>83</v>
      </c>
      <c r="F135" s="25" t="s">
        <v>131</v>
      </c>
      <c r="G135" s="25" t="s">
        <v>48</v>
      </c>
      <c r="H135" s="26" t="s">
        <v>49</v>
      </c>
      <c r="I135" s="27">
        <v>3230431154</v>
      </c>
      <c r="J135" s="27">
        <v>3230431154</v>
      </c>
      <c r="K135" s="27">
        <v>0</v>
      </c>
      <c r="L135" s="27">
        <v>3230431154</v>
      </c>
      <c r="M135" s="24">
        <f t="shared" si="7"/>
        <v>1</v>
      </c>
      <c r="N135" s="27">
        <v>646086231</v>
      </c>
      <c r="O135" s="24">
        <f t="shared" si="8"/>
        <v>0.20000000006191124</v>
      </c>
      <c r="P135" s="27">
        <v>646086231</v>
      </c>
    </row>
    <row r="136" spans="1:16" ht="31" x14ac:dyDescent="0.35">
      <c r="A136" s="25" t="s">
        <v>78</v>
      </c>
      <c r="B136" s="25" t="s">
        <v>127</v>
      </c>
      <c r="C136" s="25" t="s">
        <v>81</v>
      </c>
      <c r="D136" s="25" t="s">
        <v>119</v>
      </c>
      <c r="E136" s="25" t="s">
        <v>83</v>
      </c>
      <c r="F136" s="25" t="s">
        <v>130</v>
      </c>
      <c r="G136" s="25" t="s">
        <v>48</v>
      </c>
      <c r="H136" s="26" t="s">
        <v>49</v>
      </c>
      <c r="I136" s="27">
        <v>96860166</v>
      </c>
      <c r="J136" s="27">
        <v>96860166</v>
      </c>
      <c r="K136" s="27">
        <v>0</v>
      </c>
      <c r="L136" s="27">
        <v>96860166</v>
      </c>
      <c r="M136" s="24">
        <f t="shared" ref="M136:M171" si="9">+L136/I136</f>
        <v>1</v>
      </c>
      <c r="N136" s="27">
        <v>19372033</v>
      </c>
      <c r="O136" s="24">
        <f t="shared" ref="O136:O171" si="10">+N136/I136</f>
        <v>0.19999999793516771</v>
      </c>
      <c r="P136" s="27">
        <v>19372033</v>
      </c>
    </row>
    <row r="137" spans="1:16" ht="31" x14ac:dyDescent="0.35">
      <c r="A137" s="25" t="s">
        <v>78</v>
      </c>
      <c r="B137" s="25" t="s">
        <v>127</v>
      </c>
      <c r="C137" s="25" t="s">
        <v>81</v>
      </c>
      <c r="D137" s="25" t="s">
        <v>119</v>
      </c>
      <c r="E137" s="25" t="s">
        <v>83</v>
      </c>
      <c r="F137" s="25" t="s">
        <v>167</v>
      </c>
      <c r="G137" s="25" t="s">
        <v>48</v>
      </c>
      <c r="H137" s="26" t="s">
        <v>49</v>
      </c>
      <c r="I137" s="27">
        <v>641324277</v>
      </c>
      <c r="J137" s="27">
        <v>641324277</v>
      </c>
      <c r="K137" s="27">
        <v>0</v>
      </c>
      <c r="L137" s="27">
        <v>641324277</v>
      </c>
      <c r="M137" s="24">
        <f t="shared" si="9"/>
        <v>1</v>
      </c>
      <c r="N137" s="27">
        <v>128264855</v>
      </c>
      <c r="O137" s="24">
        <f t="shared" si="10"/>
        <v>0.19999999937629057</v>
      </c>
      <c r="P137" s="27">
        <v>128264855</v>
      </c>
    </row>
    <row r="138" spans="1:16" ht="90" x14ac:dyDescent="0.35">
      <c r="A138" s="21" t="s">
        <v>78</v>
      </c>
      <c r="B138" s="21" t="s">
        <v>127</v>
      </c>
      <c r="C138" s="21" t="s">
        <v>81</v>
      </c>
      <c r="D138" s="21" t="s">
        <v>122</v>
      </c>
      <c r="E138" s="21"/>
      <c r="F138" s="21"/>
      <c r="G138" s="21"/>
      <c r="H138" s="22" t="s">
        <v>168</v>
      </c>
      <c r="I138" s="23">
        <v>16831971200</v>
      </c>
      <c r="J138" s="23">
        <v>16831971200</v>
      </c>
      <c r="K138" s="23">
        <v>0</v>
      </c>
      <c r="L138" s="23">
        <v>16831971200</v>
      </c>
      <c r="M138" s="24">
        <f t="shared" si="9"/>
        <v>1</v>
      </c>
      <c r="N138" s="23">
        <v>6732788480</v>
      </c>
      <c r="O138" s="24">
        <f t="shared" si="10"/>
        <v>0.4</v>
      </c>
      <c r="P138" s="23">
        <v>6732788480</v>
      </c>
    </row>
    <row r="139" spans="1:16" ht="31" x14ac:dyDescent="0.35">
      <c r="A139" s="25" t="s">
        <v>78</v>
      </c>
      <c r="B139" s="25" t="s">
        <v>127</v>
      </c>
      <c r="C139" s="25" t="s">
        <v>81</v>
      </c>
      <c r="D139" s="25" t="s">
        <v>122</v>
      </c>
      <c r="E139" s="25" t="s">
        <v>83</v>
      </c>
      <c r="F139" s="25" t="s">
        <v>153</v>
      </c>
      <c r="G139" s="25" t="s">
        <v>48</v>
      </c>
      <c r="H139" s="26" t="s">
        <v>49</v>
      </c>
      <c r="I139" s="27">
        <v>1100000000</v>
      </c>
      <c r="J139" s="27">
        <v>1100000000</v>
      </c>
      <c r="K139" s="27">
        <v>0</v>
      </c>
      <c r="L139" s="27">
        <v>1100000000</v>
      </c>
      <c r="M139" s="24">
        <f t="shared" si="9"/>
        <v>1</v>
      </c>
      <c r="N139" s="27">
        <v>0</v>
      </c>
      <c r="O139" s="24">
        <f t="shared" si="10"/>
        <v>0</v>
      </c>
      <c r="P139" s="27">
        <v>0</v>
      </c>
    </row>
    <row r="140" spans="1:16" ht="31" x14ac:dyDescent="0.35">
      <c r="A140" s="25" t="s">
        <v>78</v>
      </c>
      <c r="B140" s="25" t="s">
        <v>127</v>
      </c>
      <c r="C140" s="25" t="s">
        <v>81</v>
      </c>
      <c r="D140" s="25" t="s">
        <v>122</v>
      </c>
      <c r="E140" s="25" t="s">
        <v>83</v>
      </c>
      <c r="F140" s="25" t="s">
        <v>169</v>
      </c>
      <c r="G140" s="25" t="s">
        <v>48</v>
      </c>
      <c r="H140" s="26" t="s">
        <v>49</v>
      </c>
      <c r="I140" s="27">
        <v>1800000000</v>
      </c>
      <c r="J140" s="27">
        <v>1800000000</v>
      </c>
      <c r="K140" s="27">
        <v>0</v>
      </c>
      <c r="L140" s="27">
        <v>1800000000</v>
      </c>
      <c r="M140" s="24">
        <f t="shared" si="9"/>
        <v>1</v>
      </c>
      <c r="N140" s="27">
        <v>1800000000</v>
      </c>
      <c r="O140" s="24">
        <f t="shared" si="10"/>
        <v>1</v>
      </c>
      <c r="P140" s="27">
        <v>1800000000</v>
      </c>
    </row>
    <row r="141" spans="1:16" ht="31" x14ac:dyDescent="0.35">
      <c r="A141" s="25" t="s">
        <v>78</v>
      </c>
      <c r="B141" s="25" t="s">
        <v>127</v>
      </c>
      <c r="C141" s="25" t="s">
        <v>81</v>
      </c>
      <c r="D141" s="25" t="s">
        <v>122</v>
      </c>
      <c r="E141" s="25" t="s">
        <v>83</v>
      </c>
      <c r="F141" s="25" t="s">
        <v>170</v>
      </c>
      <c r="G141" s="25" t="s">
        <v>48</v>
      </c>
      <c r="H141" s="26" t="s">
        <v>49</v>
      </c>
      <c r="I141" s="27">
        <v>13931971200</v>
      </c>
      <c r="J141" s="27">
        <v>13931971200</v>
      </c>
      <c r="K141" s="27">
        <v>0</v>
      </c>
      <c r="L141" s="27">
        <v>13931971200</v>
      </c>
      <c r="M141" s="24">
        <f t="shared" si="9"/>
        <v>1</v>
      </c>
      <c r="N141" s="27">
        <v>4932788480</v>
      </c>
      <c r="O141" s="24">
        <f t="shared" si="10"/>
        <v>0.35406249476025331</v>
      </c>
      <c r="P141" s="27">
        <v>4932788480</v>
      </c>
    </row>
    <row r="142" spans="1:16" ht="45" x14ac:dyDescent="0.35">
      <c r="A142" s="21" t="s">
        <v>78</v>
      </c>
      <c r="B142" s="21" t="s">
        <v>171</v>
      </c>
      <c r="C142" s="21" t="s">
        <v>81</v>
      </c>
      <c r="D142" s="21" t="s">
        <v>172</v>
      </c>
      <c r="E142" s="21"/>
      <c r="F142" s="21"/>
      <c r="G142" s="21"/>
      <c r="H142" s="22" t="s">
        <v>173</v>
      </c>
      <c r="I142" s="23">
        <v>3640630837</v>
      </c>
      <c r="J142" s="23">
        <v>2069770955</v>
      </c>
      <c r="K142" s="23">
        <v>1570859882</v>
      </c>
      <c r="L142" s="23">
        <v>1156932018</v>
      </c>
      <c r="M142" s="24">
        <f t="shared" si="9"/>
        <v>0.31778339243902853</v>
      </c>
      <c r="N142" s="23">
        <v>490838577</v>
      </c>
      <c r="O142" s="24">
        <f t="shared" si="10"/>
        <v>0.13482239726466394</v>
      </c>
      <c r="P142" s="23">
        <v>488778577</v>
      </c>
    </row>
    <row r="143" spans="1:16" ht="31" x14ac:dyDescent="0.35">
      <c r="A143" s="25" t="s">
        <v>78</v>
      </c>
      <c r="B143" s="25" t="s">
        <v>171</v>
      </c>
      <c r="C143" s="25" t="s">
        <v>81</v>
      </c>
      <c r="D143" s="25" t="s">
        <v>172</v>
      </c>
      <c r="E143" s="25" t="s">
        <v>83</v>
      </c>
      <c r="F143" s="25" t="s">
        <v>174</v>
      </c>
      <c r="G143" s="25" t="s">
        <v>24</v>
      </c>
      <c r="H143" s="26" t="s">
        <v>25</v>
      </c>
      <c r="I143" s="27">
        <v>401556960</v>
      </c>
      <c r="J143" s="27">
        <v>134799289</v>
      </c>
      <c r="K143" s="27">
        <v>266757671</v>
      </c>
      <c r="L143" s="27">
        <v>134738527</v>
      </c>
      <c r="M143" s="24">
        <f t="shared" si="9"/>
        <v>0.33554026058968073</v>
      </c>
      <c r="N143" s="27">
        <v>30659667</v>
      </c>
      <c r="O143" s="24">
        <f t="shared" si="10"/>
        <v>7.635197507222885E-2</v>
      </c>
      <c r="P143" s="27">
        <v>30659667</v>
      </c>
    </row>
    <row r="144" spans="1:16" ht="31" x14ac:dyDescent="0.35">
      <c r="A144" s="25" t="s">
        <v>78</v>
      </c>
      <c r="B144" s="25" t="s">
        <v>171</v>
      </c>
      <c r="C144" s="25" t="s">
        <v>81</v>
      </c>
      <c r="D144" s="25" t="s">
        <v>172</v>
      </c>
      <c r="E144" s="25" t="s">
        <v>83</v>
      </c>
      <c r="F144" s="25" t="s">
        <v>175</v>
      </c>
      <c r="G144" s="25" t="s">
        <v>24</v>
      </c>
      <c r="H144" s="26" t="s">
        <v>25</v>
      </c>
      <c r="I144" s="27">
        <v>2254458877</v>
      </c>
      <c r="J144" s="27">
        <v>1680366349</v>
      </c>
      <c r="K144" s="27">
        <v>574092528</v>
      </c>
      <c r="L144" s="27">
        <v>1022193491</v>
      </c>
      <c r="M144" s="24">
        <f t="shared" si="9"/>
        <v>0.45340968576913193</v>
      </c>
      <c r="N144" s="27">
        <v>460178910</v>
      </c>
      <c r="O144" s="24">
        <f t="shared" si="10"/>
        <v>0.20411945176500995</v>
      </c>
      <c r="P144" s="27">
        <v>458118910</v>
      </c>
    </row>
    <row r="145" spans="1:16" ht="31" x14ac:dyDescent="0.35">
      <c r="A145" s="25" t="s">
        <v>78</v>
      </c>
      <c r="B145" s="25" t="s">
        <v>171</v>
      </c>
      <c r="C145" s="25" t="s">
        <v>81</v>
      </c>
      <c r="D145" s="25" t="s">
        <v>172</v>
      </c>
      <c r="E145" s="25" t="s">
        <v>83</v>
      </c>
      <c r="F145" s="25" t="s">
        <v>176</v>
      </c>
      <c r="G145" s="25" t="s">
        <v>24</v>
      </c>
      <c r="H145" s="26" t="s">
        <v>25</v>
      </c>
      <c r="I145" s="27">
        <v>273877000</v>
      </c>
      <c r="J145" s="27">
        <v>0</v>
      </c>
      <c r="K145" s="27">
        <v>273877000</v>
      </c>
      <c r="L145" s="27">
        <v>0</v>
      </c>
      <c r="M145" s="24">
        <f t="shared" si="9"/>
        <v>0</v>
      </c>
      <c r="N145" s="27">
        <v>0</v>
      </c>
      <c r="O145" s="24">
        <f t="shared" si="10"/>
        <v>0</v>
      </c>
      <c r="P145" s="27">
        <v>0</v>
      </c>
    </row>
    <row r="146" spans="1:16" ht="31" x14ac:dyDescent="0.35">
      <c r="A146" s="25" t="s">
        <v>78</v>
      </c>
      <c r="B146" s="25" t="s">
        <v>171</v>
      </c>
      <c r="C146" s="25" t="s">
        <v>81</v>
      </c>
      <c r="D146" s="25" t="s">
        <v>172</v>
      </c>
      <c r="E146" s="25" t="s">
        <v>83</v>
      </c>
      <c r="F146" s="25" t="s">
        <v>177</v>
      </c>
      <c r="G146" s="25" t="s">
        <v>24</v>
      </c>
      <c r="H146" s="26" t="s">
        <v>25</v>
      </c>
      <c r="I146" s="27">
        <v>350000000</v>
      </c>
      <c r="J146" s="27">
        <v>0</v>
      </c>
      <c r="K146" s="27">
        <v>350000000</v>
      </c>
      <c r="L146" s="27">
        <v>0</v>
      </c>
      <c r="M146" s="24">
        <f t="shared" si="9"/>
        <v>0</v>
      </c>
      <c r="N146" s="27">
        <v>0</v>
      </c>
      <c r="O146" s="24">
        <f t="shared" si="10"/>
        <v>0</v>
      </c>
      <c r="P146" s="27">
        <v>0</v>
      </c>
    </row>
    <row r="147" spans="1:16" ht="31" x14ac:dyDescent="0.35">
      <c r="A147" s="25" t="s">
        <v>78</v>
      </c>
      <c r="B147" s="25" t="s">
        <v>171</v>
      </c>
      <c r="C147" s="25" t="s">
        <v>81</v>
      </c>
      <c r="D147" s="25" t="s">
        <v>172</v>
      </c>
      <c r="E147" s="25" t="s">
        <v>83</v>
      </c>
      <c r="F147" s="25" t="s">
        <v>178</v>
      </c>
      <c r="G147" s="25" t="s">
        <v>24</v>
      </c>
      <c r="H147" s="26" t="s">
        <v>25</v>
      </c>
      <c r="I147" s="27">
        <v>360738000</v>
      </c>
      <c r="J147" s="27">
        <v>254605317</v>
      </c>
      <c r="K147" s="27">
        <v>106132683</v>
      </c>
      <c r="L147" s="27">
        <v>0</v>
      </c>
      <c r="M147" s="24">
        <f t="shared" si="9"/>
        <v>0</v>
      </c>
      <c r="N147" s="27">
        <v>0</v>
      </c>
      <c r="O147" s="24">
        <f t="shared" si="10"/>
        <v>0</v>
      </c>
      <c r="P147" s="27">
        <v>0</v>
      </c>
    </row>
    <row r="148" spans="1:16" ht="75" x14ac:dyDescent="0.35">
      <c r="A148" s="21" t="s">
        <v>78</v>
      </c>
      <c r="B148" s="21" t="s">
        <v>171</v>
      </c>
      <c r="C148" s="21" t="s">
        <v>81</v>
      </c>
      <c r="D148" s="21" t="s">
        <v>179</v>
      </c>
      <c r="E148" s="21"/>
      <c r="F148" s="21"/>
      <c r="G148" s="21"/>
      <c r="H148" s="22" t="s">
        <v>180</v>
      </c>
      <c r="I148" s="23">
        <v>3288000000</v>
      </c>
      <c r="J148" s="23">
        <v>2268584279</v>
      </c>
      <c r="K148" s="23">
        <v>1019415721</v>
      </c>
      <c r="L148" s="23">
        <v>2268401752</v>
      </c>
      <c r="M148" s="24">
        <f t="shared" si="9"/>
        <v>0.68990320924574211</v>
      </c>
      <c r="N148" s="23">
        <v>0</v>
      </c>
      <c r="O148" s="24">
        <f t="shared" si="10"/>
        <v>0</v>
      </c>
      <c r="P148" s="23">
        <v>0</v>
      </c>
    </row>
    <row r="149" spans="1:16" ht="31" x14ac:dyDescent="0.35">
      <c r="A149" s="25" t="s">
        <v>78</v>
      </c>
      <c r="B149" s="25" t="s">
        <v>171</v>
      </c>
      <c r="C149" s="25" t="s">
        <v>81</v>
      </c>
      <c r="D149" s="25" t="s">
        <v>179</v>
      </c>
      <c r="E149" s="25" t="s">
        <v>83</v>
      </c>
      <c r="F149" s="25" t="s">
        <v>181</v>
      </c>
      <c r="G149" s="25" t="s">
        <v>24</v>
      </c>
      <c r="H149" s="26" t="s">
        <v>25</v>
      </c>
      <c r="I149" s="27">
        <v>3288000000</v>
      </c>
      <c r="J149" s="27">
        <v>2268584279</v>
      </c>
      <c r="K149" s="27">
        <v>1019415721</v>
      </c>
      <c r="L149" s="27">
        <v>2268401752</v>
      </c>
      <c r="M149" s="24">
        <f t="shared" si="9"/>
        <v>0.68990320924574211</v>
      </c>
      <c r="N149" s="27">
        <v>0</v>
      </c>
      <c r="O149" s="24">
        <f t="shared" si="10"/>
        <v>0</v>
      </c>
      <c r="P149" s="27">
        <v>0</v>
      </c>
    </row>
    <row r="150" spans="1:16" ht="60" x14ac:dyDescent="0.35">
      <c r="A150" s="21" t="s">
        <v>78</v>
      </c>
      <c r="B150" s="21" t="s">
        <v>171</v>
      </c>
      <c r="C150" s="21" t="s">
        <v>81</v>
      </c>
      <c r="D150" s="21" t="s">
        <v>182</v>
      </c>
      <c r="E150" s="21"/>
      <c r="F150" s="21"/>
      <c r="G150" s="21"/>
      <c r="H150" s="22" t="s">
        <v>183</v>
      </c>
      <c r="I150" s="23">
        <v>2412332970</v>
      </c>
      <c r="J150" s="23">
        <v>419740248</v>
      </c>
      <c r="K150" s="23">
        <v>1992592722</v>
      </c>
      <c r="L150" s="23">
        <v>419740248</v>
      </c>
      <c r="M150" s="24">
        <f t="shared" si="9"/>
        <v>0.17399764179320568</v>
      </c>
      <c r="N150" s="23">
        <v>193169522</v>
      </c>
      <c r="O150" s="24">
        <f t="shared" si="10"/>
        <v>8.0075812254060436E-2</v>
      </c>
      <c r="P150" s="23">
        <v>186722433</v>
      </c>
    </row>
    <row r="151" spans="1:16" ht="31" x14ac:dyDescent="0.35">
      <c r="A151" s="25" t="s">
        <v>78</v>
      </c>
      <c r="B151" s="25" t="s">
        <v>171</v>
      </c>
      <c r="C151" s="25" t="s">
        <v>81</v>
      </c>
      <c r="D151" s="25" t="s">
        <v>182</v>
      </c>
      <c r="E151" s="25" t="s">
        <v>83</v>
      </c>
      <c r="F151" s="25" t="s">
        <v>184</v>
      </c>
      <c r="G151" s="25" t="s">
        <v>24</v>
      </c>
      <c r="H151" s="26" t="s">
        <v>25</v>
      </c>
      <c r="I151" s="27">
        <v>419740248</v>
      </c>
      <c r="J151" s="27">
        <v>419740248</v>
      </c>
      <c r="K151" s="27">
        <v>0</v>
      </c>
      <c r="L151" s="27">
        <v>419740248</v>
      </c>
      <c r="M151" s="24">
        <f t="shared" si="9"/>
        <v>1</v>
      </c>
      <c r="N151" s="27">
        <v>193169522</v>
      </c>
      <c r="O151" s="24">
        <f t="shared" si="10"/>
        <v>0.46021205476583221</v>
      </c>
      <c r="P151" s="27">
        <v>186722433</v>
      </c>
    </row>
    <row r="152" spans="1:16" ht="31" x14ac:dyDescent="0.35">
      <c r="A152" s="25" t="s">
        <v>78</v>
      </c>
      <c r="B152" s="25" t="s">
        <v>171</v>
      </c>
      <c r="C152" s="25" t="s">
        <v>81</v>
      </c>
      <c r="D152" s="25" t="s">
        <v>182</v>
      </c>
      <c r="E152" s="25" t="s">
        <v>83</v>
      </c>
      <c r="F152" s="25" t="s">
        <v>185</v>
      </c>
      <c r="G152" s="25" t="s">
        <v>48</v>
      </c>
      <c r="H152" s="26" t="s">
        <v>49</v>
      </c>
      <c r="I152" s="27">
        <v>126912222</v>
      </c>
      <c r="J152" s="27">
        <v>0</v>
      </c>
      <c r="K152" s="27">
        <v>126912222</v>
      </c>
      <c r="L152" s="27">
        <v>0</v>
      </c>
      <c r="M152" s="24">
        <f t="shared" si="9"/>
        <v>0</v>
      </c>
      <c r="N152" s="27">
        <v>0</v>
      </c>
      <c r="O152" s="24">
        <f t="shared" si="10"/>
        <v>0</v>
      </c>
      <c r="P152" s="27">
        <v>0</v>
      </c>
    </row>
    <row r="153" spans="1:16" ht="31" x14ac:dyDescent="0.35">
      <c r="A153" s="25" t="s">
        <v>78</v>
      </c>
      <c r="B153" s="25" t="s">
        <v>171</v>
      </c>
      <c r="C153" s="25" t="s">
        <v>81</v>
      </c>
      <c r="D153" s="25" t="s">
        <v>182</v>
      </c>
      <c r="E153" s="25" t="s">
        <v>83</v>
      </c>
      <c r="F153" s="25" t="s">
        <v>184</v>
      </c>
      <c r="G153" s="25" t="s">
        <v>48</v>
      </c>
      <c r="H153" s="26" t="s">
        <v>49</v>
      </c>
      <c r="I153" s="27">
        <v>1865680500</v>
      </c>
      <c r="J153" s="27">
        <v>0</v>
      </c>
      <c r="K153" s="27">
        <v>1865680500</v>
      </c>
      <c r="L153" s="27">
        <v>0</v>
      </c>
      <c r="M153" s="24">
        <f t="shared" si="9"/>
        <v>0</v>
      </c>
      <c r="N153" s="27">
        <v>0</v>
      </c>
      <c r="O153" s="24">
        <f t="shared" si="10"/>
        <v>0</v>
      </c>
      <c r="P153" s="27">
        <v>0</v>
      </c>
    </row>
    <row r="154" spans="1:16" ht="90" x14ac:dyDescent="0.35">
      <c r="A154" s="21" t="s">
        <v>78</v>
      </c>
      <c r="B154" s="21" t="s">
        <v>171</v>
      </c>
      <c r="C154" s="21" t="s">
        <v>81</v>
      </c>
      <c r="D154" s="21" t="s">
        <v>66</v>
      </c>
      <c r="E154" s="21"/>
      <c r="F154" s="21"/>
      <c r="G154" s="21"/>
      <c r="H154" s="22" t="s">
        <v>186</v>
      </c>
      <c r="I154" s="23">
        <v>23330000000</v>
      </c>
      <c r="J154" s="23">
        <v>18680803040</v>
      </c>
      <c r="K154" s="23">
        <v>4649196960</v>
      </c>
      <c r="L154" s="23">
        <v>15176457437</v>
      </c>
      <c r="M154" s="24">
        <f t="shared" si="9"/>
        <v>0.65051253480497218</v>
      </c>
      <c r="N154" s="23">
        <v>4809529228</v>
      </c>
      <c r="O154" s="24">
        <f t="shared" si="10"/>
        <v>0.20615213150450065</v>
      </c>
      <c r="P154" s="23">
        <v>4493255684</v>
      </c>
    </row>
    <row r="155" spans="1:16" ht="31" x14ac:dyDescent="0.35">
      <c r="A155" s="25" t="s">
        <v>78</v>
      </c>
      <c r="B155" s="25" t="s">
        <v>171</v>
      </c>
      <c r="C155" s="25" t="s">
        <v>81</v>
      </c>
      <c r="D155" s="25" t="s">
        <v>66</v>
      </c>
      <c r="E155" s="25" t="s">
        <v>83</v>
      </c>
      <c r="F155" s="25" t="s">
        <v>187</v>
      </c>
      <c r="G155" s="25" t="s">
        <v>24</v>
      </c>
      <c r="H155" s="26" t="s">
        <v>25</v>
      </c>
      <c r="I155" s="27">
        <v>986919864</v>
      </c>
      <c r="J155" s="27">
        <v>785945647</v>
      </c>
      <c r="K155" s="27">
        <v>200974217</v>
      </c>
      <c r="L155" s="27">
        <v>183205680</v>
      </c>
      <c r="M155" s="24">
        <f t="shared" si="9"/>
        <v>0.18563379528857066</v>
      </c>
      <c r="N155" s="27">
        <v>92677972</v>
      </c>
      <c r="O155" s="24">
        <f t="shared" si="10"/>
        <v>9.3906278899256207E-2</v>
      </c>
      <c r="P155" s="27">
        <v>79707044</v>
      </c>
    </row>
    <row r="156" spans="1:16" ht="31" x14ac:dyDescent="0.35">
      <c r="A156" s="25" t="s">
        <v>78</v>
      </c>
      <c r="B156" s="25" t="s">
        <v>171</v>
      </c>
      <c r="C156" s="25" t="s">
        <v>81</v>
      </c>
      <c r="D156" s="25" t="s">
        <v>66</v>
      </c>
      <c r="E156" s="25" t="s">
        <v>83</v>
      </c>
      <c r="F156" s="25" t="s">
        <v>188</v>
      </c>
      <c r="G156" s="25" t="s">
        <v>24</v>
      </c>
      <c r="H156" s="26" t="s">
        <v>25</v>
      </c>
      <c r="I156" s="27">
        <v>20652593651</v>
      </c>
      <c r="J156" s="27">
        <v>16501586786</v>
      </c>
      <c r="K156" s="27">
        <v>4151006865</v>
      </c>
      <c r="L156" s="27">
        <v>14773597757</v>
      </c>
      <c r="M156" s="24">
        <f t="shared" si="9"/>
        <v>0.71533861589750791</v>
      </c>
      <c r="N156" s="27">
        <v>4621502806</v>
      </c>
      <c r="O156" s="24">
        <f t="shared" si="10"/>
        <v>0.22377348259966498</v>
      </c>
      <c r="P156" s="27">
        <v>4322200190</v>
      </c>
    </row>
    <row r="157" spans="1:16" ht="31" x14ac:dyDescent="0.35">
      <c r="A157" s="25" t="s">
        <v>78</v>
      </c>
      <c r="B157" s="25" t="s">
        <v>171</v>
      </c>
      <c r="C157" s="25" t="s">
        <v>81</v>
      </c>
      <c r="D157" s="25" t="s">
        <v>66</v>
      </c>
      <c r="E157" s="25" t="s">
        <v>83</v>
      </c>
      <c r="F157" s="25" t="s">
        <v>185</v>
      </c>
      <c r="G157" s="25" t="s">
        <v>24</v>
      </c>
      <c r="H157" s="26" t="s">
        <v>25</v>
      </c>
      <c r="I157" s="27">
        <v>1690486485</v>
      </c>
      <c r="J157" s="27">
        <v>1393270607</v>
      </c>
      <c r="K157" s="27">
        <v>297215878</v>
      </c>
      <c r="L157" s="27">
        <v>219654000</v>
      </c>
      <c r="M157" s="24">
        <f t="shared" si="9"/>
        <v>0.12993537774423555</v>
      </c>
      <c r="N157" s="27">
        <v>95348450</v>
      </c>
      <c r="O157" s="24">
        <f t="shared" si="10"/>
        <v>5.6402964972535705E-2</v>
      </c>
      <c r="P157" s="27">
        <v>91348450</v>
      </c>
    </row>
    <row r="158" spans="1:16" ht="120" x14ac:dyDescent="0.35">
      <c r="A158" s="21" t="s">
        <v>78</v>
      </c>
      <c r="B158" s="21" t="s">
        <v>171</v>
      </c>
      <c r="C158" s="21" t="s">
        <v>81</v>
      </c>
      <c r="D158" s="21" t="s">
        <v>68</v>
      </c>
      <c r="E158" s="21"/>
      <c r="F158" s="21"/>
      <c r="G158" s="21"/>
      <c r="H158" s="22" t="s">
        <v>189</v>
      </c>
      <c r="I158" s="23">
        <v>27080231363</v>
      </c>
      <c r="J158" s="23">
        <v>22426438099.799999</v>
      </c>
      <c r="K158" s="23">
        <v>4653793263.1999998</v>
      </c>
      <c r="L158" s="23">
        <v>14584104383.66</v>
      </c>
      <c r="M158" s="24">
        <f t="shared" si="9"/>
        <v>0.53855169064716379</v>
      </c>
      <c r="N158" s="23">
        <v>5440916014.3199997</v>
      </c>
      <c r="O158" s="24">
        <f t="shared" si="10"/>
        <v>0.20091837257173437</v>
      </c>
      <c r="P158" s="23">
        <v>5355633927.3199997</v>
      </c>
    </row>
    <row r="159" spans="1:16" ht="31" x14ac:dyDescent="0.35">
      <c r="A159" s="25" t="s">
        <v>78</v>
      </c>
      <c r="B159" s="25" t="s">
        <v>171</v>
      </c>
      <c r="C159" s="25" t="s">
        <v>81</v>
      </c>
      <c r="D159" s="25" t="s">
        <v>68</v>
      </c>
      <c r="E159" s="25" t="s">
        <v>83</v>
      </c>
      <c r="F159" s="25" t="s">
        <v>190</v>
      </c>
      <c r="G159" s="25" t="s">
        <v>24</v>
      </c>
      <c r="H159" s="26" t="s">
        <v>25</v>
      </c>
      <c r="I159" s="27">
        <v>2200000000</v>
      </c>
      <c r="J159" s="27">
        <v>1914070384</v>
      </c>
      <c r="K159" s="27">
        <v>285929616</v>
      </c>
      <c r="L159" s="27">
        <v>1014404500</v>
      </c>
      <c r="M159" s="24">
        <f t="shared" si="9"/>
        <v>0.46109295454545457</v>
      </c>
      <c r="N159" s="27">
        <v>500638166</v>
      </c>
      <c r="O159" s="24">
        <f t="shared" si="10"/>
        <v>0.22756280272727272</v>
      </c>
      <c r="P159" s="27">
        <v>451603166</v>
      </c>
    </row>
    <row r="160" spans="1:16" ht="31" x14ac:dyDescent="0.35">
      <c r="A160" s="25" t="s">
        <v>78</v>
      </c>
      <c r="B160" s="25" t="s">
        <v>171</v>
      </c>
      <c r="C160" s="25" t="s">
        <v>81</v>
      </c>
      <c r="D160" s="25" t="s">
        <v>68</v>
      </c>
      <c r="E160" s="25" t="s">
        <v>83</v>
      </c>
      <c r="F160" s="25" t="s">
        <v>191</v>
      </c>
      <c r="G160" s="25" t="s">
        <v>24</v>
      </c>
      <c r="H160" s="26" t="s">
        <v>25</v>
      </c>
      <c r="I160" s="27">
        <v>24880231363</v>
      </c>
      <c r="J160" s="27">
        <v>20512367715.799999</v>
      </c>
      <c r="K160" s="27">
        <v>4367863647.1999998</v>
      </c>
      <c r="L160" s="27">
        <v>13569699883.66</v>
      </c>
      <c r="M160" s="24">
        <f t="shared" si="9"/>
        <v>0.54540087210924537</v>
      </c>
      <c r="N160" s="27">
        <v>4940277848.3199997</v>
      </c>
      <c r="O160" s="24">
        <f t="shared" si="10"/>
        <v>0.19856237573685942</v>
      </c>
      <c r="P160" s="27">
        <v>4904030761.3199997</v>
      </c>
    </row>
  </sheetData>
  <autoFilter ref="A6:P160"/>
  <mergeCells count="5">
    <mergeCell ref="A1:P1"/>
    <mergeCell ref="A2:P2"/>
    <mergeCell ref="A3:P3"/>
    <mergeCell ref="A4:P4"/>
    <mergeCell ref="A5:P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Leonardo Esteven Oliveros Avila</cp:lastModifiedBy>
  <dcterms:created xsi:type="dcterms:W3CDTF">2019-07-02T20:05:12Z</dcterms:created>
  <dcterms:modified xsi:type="dcterms:W3CDTF">2019-07-02T20:05:23Z</dcterms:modified>
</cp:coreProperties>
</file>