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onardo Oliveros\Documents\Ejecución\"/>
    </mc:Choice>
  </mc:AlternateContent>
  <xr:revisionPtr revIDLastSave="0" documentId="13_ncr:1_{3E86714C-F9B7-44D9-8CDA-1BF3B325B1C7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dec" sheetId="1" r:id="rId1"/>
    <sheet name="Informe" sheetId="2" r:id="rId2"/>
  </sheets>
  <definedNames>
    <definedName name="_xlnm._FilterDatabase" localSheetId="1" hidden="1">Informe!$A$7:$T$183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2" l="1"/>
  <c r="S12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9" i="2"/>
  <c r="S60" i="2"/>
  <c r="S61" i="2"/>
  <c r="S62" i="2"/>
  <c r="S65" i="2"/>
  <c r="S66" i="2"/>
  <c r="S67" i="2"/>
  <c r="S69" i="2"/>
  <c r="S70" i="2"/>
  <c r="S71" i="2"/>
  <c r="S73" i="2"/>
  <c r="S74" i="2"/>
  <c r="S76" i="2"/>
  <c r="S77" i="2"/>
  <c r="S78" i="2"/>
  <c r="S79" i="2"/>
  <c r="S80" i="2"/>
  <c r="S81" i="2"/>
  <c r="S83" i="2"/>
  <c r="S84" i="2"/>
  <c r="S86" i="2"/>
  <c r="S87" i="2"/>
  <c r="S89" i="2"/>
  <c r="S90" i="2"/>
  <c r="S92" i="2"/>
  <c r="S93" i="2"/>
  <c r="S95" i="2"/>
  <c r="S96" i="2"/>
  <c r="S97" i="2"/>
  <c r="S99" i="2"/>
  <c r="S98" i="2" s="1"/>
  <c r="S101" i="2"/>
  <c r="S102" i="2"/>
  <c r="S103" i="2"/>
  <c r="S105" i="2"/>
  <c r="S106" i="2"/>
  <c r="S107" i="2"/>
  <c r="S108" i="2"/>
  <c r="S109" i="2"/>
  <c r="S111" i="2"/>
  <c r="S112" i="2"/>
  <c r="S113" i="2"/>
  <c r="S114" i="2"/>
  <c r="S115" i="2"/>
  <c r="S117" i="2"/>
  <c r="S118" i="2"/>
  <c r="S119" i="2"/>
  <c r="S120" i="2"/>
  <c r="S121" i="2"/>
  <c r="S122" i="2"/>
  <c r="S123" i="2"/>
  <c r="S124" i="2"/>
  <c r="S125" i="2"/>
  <c r="S127" i="2"/>
  <c r="S128" i="2"/>
  <c r="S130" i="2"/>
  <c r="S131" i="2"/>
  <c r="S132" i="2"/>
  <c r="S133" i="2"/>
  <c r="S134" i="2"/>
  <c r="S135" i="2"/>
  <c r="S136" i="2"/>
  <c r="S137" i="2"/>
  <c r="S139" i="2"/>
  <c r="S140" i="2"/>
  <c r="S141" i="2"/>
  <c r="S142" i="2"/>
  <c r="S143" i="2"/>
  <c r="S144" i="2"/>
  <c r="S145" i="2"/>
  <c r="S146" i="2"/>
  <c r="S147" i="2"/>
  <c r="S148" i="2"/>
  <c r="S150" i="2"/>
  <c r="S151" i="2"/>
  <c r="S152" i="2"/>
  <c r="S153" i="2"/>
  <c r="S154" i="2"/>
  <c r="S155" i="2"/>
  <c r="S157" i="2"/>
  <c r="S156" i="2" s="1"/>
  <c r="S158" i="2"/>
  <c r="S160" i="2"/>
  <c r="S161" i="2"/>
  <c r="S159" i="2" s="1"/>
  <c r="S162" i="2"/>
  <c r="S164" i="2"/>
  <c r="S165" i="2"/>
  <c r="S163" i="2" s="1"/>
  <c r="S167" i="2"/>
  <c r="S168" i="2"/>
  <c r="S169" i="2"/>
  <c r="S170" i="2"/>
  <c r="S171" i="2"/>
  <c r="S173" i="2"/>
  <c r="S174" i="2"/>
  <c r="S175" i="2"/>
  <c r="S176" i="2"/>
  <c r="S178" i="2"/>
  <c r="S179" i="2"/>
  <c r="S180" i="2"/>
  <c r="S182" i="2"/>
  <c r="S181" i="2" s="1"/>
  <c r="S183" i="2"/>
  <c r="S82" i="2" l="1"/>
  <c r="S72" i="2"/>
  <c r="S91" i="2"/>
  <c r="S110" i="2"/>
  <c r="S100" i="2"/>
  <c r="S88" i="2"/>
  <c r="S177" i="2"/>
  <c r="S166" i="2"/>
  <c r="S13" i="2"/>
  <c r="S126" i="2"/>
  <c r="S85" i="2"/>
  <c r="S75" i="2"/>
  <c r="S64" i="2"/>
  <c r="S116" i="2"/>
  <c r="S172" i="2"/>
  <c r="S94" i="2"/>
  <c r="S40" i="2"/>
  <c r="S129" i="2"/>
  <c r="S104" i="2"/>
  <c r="S149" i="2"/>
  <c r="S68" i="2"/>
  <c r="S138" i="2"/>
  <c r="S58" i="2"/>
  <c r="S10" i="2"/>
  <c r="O63" i="2"/>
  <c r="O58" i="2"/>
  <c r="O40" i="2"/>
  <c r="O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9" i="2"/>
  <c r="T60" i="2"/>
  <c r="T61" i="2"/>
  <c r="T62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9" i="2"/>
  <c r="Q60" i="2"/>
  <c r="Q61" i="2"/>
  <c r="Q62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9" i="2"/>
  <c r="N60" i="2"/>
  <c r="N61" i="2"/>
  <c r="N62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R63" i="2"/>
  <c r="P63" i="2"/>
  <c r="M63" i="2"/>
  <c r="L63" i="2"/>
  <c r="K63" i="2"/>
  <c r="J63" i="2"/>
  <c r="R58" i="2"/>
  <c r="P58" i="2"/>
  <c r="M58" i="2"/>
  <c r="L58" i="2"/>
  <c r="K58" i="2"/>
  <c r="J58" i="2"/>
  <c r="R40" i="2"/>
  <c r="P40" i="2"/>
  <c r="M40" i="2"/>
  <c r="L40" i="2"/>
  <c r="K40" i="2"/>
  <c r="J40" i="2"/>
  <c r="R10" i="2"/>
  <c r="P10" i="2"/>
  <c r="M10" i="2"/>
  <c r="L10" i="2"/>
  <c r="K10" i="2"/>
  <c r="J10" i="2"/>
  <c r="I40" i="2"/>
  <c r="I63" i="2"/>
  <c r="I58" i="2"/>
  <c r="I10" i="2"/>
  <c r="S63" i="2" l="1"/>
  <c r="S9" i="2"/>
  <c r="O9" i="2"/>
  <c r="O8" i="2" s="1"/>
  <c r="T63" i="2"/>
  <c r="T58" i="2"/>
  <c r="T40" i="2"/>
  <c r="T10" i="2"/>
  <c r="Q63" i="2"/>
  <c r="N58" i="2"/>
  <c r="Q10" i="2"/>
  <c r="N63" i="2"/>
  <c r="Q58" i="2"/>
  <c r="N40" i="2"/>
  <c r="N10" i="2"/>
  <c r="P9" i="2"/>
  <c r="Q40" i="2"/>
  <c r="J9" i="2"/>
  <c r="J8" i="2" s="1"/>
  <c r="K9" i="2"/>
  <c r="K8" i="2" s="1"/>
  <c r="L9" i="2"/>
  <c r="L8" i="2" s="1"/>
  <c r="M9" i="2"/>
  <c r="R9" i="2"/>
  <c r="R8" i="2" s="1"/>
  <c r="I9" i="2"/>
  <c r="I8" i="2" s="1"/>
  <c r="S8" i="2" l="1"/>
  <c r="P8" i="2"/>
  <c r="T9" i="2"/>
  <c r="M8" i="2"/>
  <c r="N9" i="2"/>
  <c r="Q9" i="2"/>
  <c r="N8" i="2" l="1"/>
  <c r="Q8" i="2"/>
  <c r="T8" i="2"/>
</calcChain>
</file>

<file path=xl/sharedStrings.xml><?xml version="1.0" encoding="utf-8"?>
<sst xmlns="http://schemas.openxmlformats.org/spreadsheetml/2006/main" count="1535" uniqueCount="318">
  <si>
    <t/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</si>
  <si>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</si>
  <si>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</si>
  <si>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</si>
  <si>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</si>
  <si>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</si>
  <si>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</si>
  <si>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</si>
  <si>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</si>
  <si>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</si>
  <si>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</si>
  <si>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</si>
  <si>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</si>
  <si>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</si>
  <si>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</si>
  <si>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</si>
  <si>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ÚNICO DE TECNOLOGÍAS DE LA INFORMACIÓN Y LAS COMUNICACIONES</t>
  </si>
  <si>
    <t>A</t>
  </si>
  <si>
    <t>02</t>
  </si>
  <si>
    <t>01</t>
  </si>
  <si>
    <t>20</t>
  </si>
  <si>
    <t>ADQUISICIÓN DE ACTIVOS NO FINANCIEROS</t>
  </si>
  <si>
    <t>ADQUISICIONES DIFERENTES DE ACTIVOS</t>
  </si>
  <si>
    <t>03</t>
  </si>
  <si>
    <t>014</t>
  </si>
  <si>
    <t>UNION INTERNACIONAL DE TELECOMUNICACIONES-UIT-LEY 252 DE 1995</t>
  </si>
  <si>
    <t>093</t>
  </si>
  <si>
    <t>UNION POSTAL DE LAS AMERICAS, ESPANA Y PORTUGAL. UPAEP. (LEYES 60 DE 1973 Y 50 DE 1977)</t>
  </si>
  <si>
    <t>094</t>
  </si>
  <si>
    <t>UNION POSTAL UNIVERSAL. UPU. (LEY 19 DE 1978)</t>
  </si>
  <si>
    <t>004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</si>
  <si>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</si>
  <si>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</si>
  <si>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</si>
  <si>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</si>
  <si>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</si>
  <si>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080</t>
  </si>
  <si>
    <t>TRANSFERENCIA PARA ENTIDADES EN PROCESO DE LIQUIDACIÓN</t>
  </si>
  <si>
    <t>999</t>
  </si>
  <si>
    <t>OTRAS TRANSFERENCIAS - DISTRIBUCIÓN PREVIO CONCEPTO DGPPN</t>
  </si>
  <si>
    <t>04</t>
  </si>
  <si>
    <t>006</t>
  </si>
  <si>
    <t>21</t>
  </si>
  <si>
    <t>TRANSFERENCIAS DE EXCEDENTES FINANCIEROS A LA NACIÓN (ART. 16 EOP)</t>
  </si>
  <si>
    <t>007</t>
  </si>
  <si>
    <t>PROVISIÓN PARA GASTOS INSTITUCIONALES Y/O SECTORIALES CONTINGENTES- PREVIO CONCEPTO DGPPN</t>
  </si>
  <si>
    <t>025</t>
  </si>
  <si>
    <t>INDEMNIZACIONES (NO DE PENSIONES)</t>
  </si>
  <si>
    <t>029</t>
  </si>
  <si>
    <t>PLANES COMPLEMENTARIOS DE SALUD LEY 314 DE 1996 (NO DE PENSIONES)</t>
  </si>
  <si>
    <t>10</t>
  </si>
  <si>
    <t>003</t>
  </si>
  <si>
    <t>LAUDOS ARBITRALES</t>
  </si>
  <si>
    <t>11</t>
  </si>
  <si>
    <t>07</t>
  </si>
  <si>
    <t>001</t>
  </si>
  <si>
    <t>TRANSFERIR AL OPERADOR OFICIAL DE LOS SERVICIOS DE FRANQUICIA POSTAL Y TELEGRAFICA</t>
  </si>
  <si>
    <t>002</t>
  </si>
  <si>
    <t xml:space="preserve">TRANSFERENCIA  PARA FINANCIAMIENTO DEL SERVICIO POSTAL UNIVERSAL </t>
  </si>
  <si>
    <t>08</t>
  </si>
  <si>
    <t>IMPUESTOS</t>
  </si>
  <si>
    <t>CUOTA DE FISCALIZACIÓN Y AUDITAJE</t>
  </si>
  <si>
    <t>C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</si>
  <si>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</si>
  <si>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</si>
  <si>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</si>
  <si>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</si>
  <si>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</si>
  <si>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14</t>
  </si>
  <si>
    <t>APOYO FINANCIERO PARA EL SUMINISTRO DE TERMINALES A NIVEL  NACIONAL</t>
  </si>
  <si>
    <t>16</t>
  </si>
  <si>
    <t>GENERACIÓN DE POLÍTICAS Y ESTRATEGIAS DIRIGIDAS A MEJORAR LA COMPETITIVIDAD DE LA INDUSTRIA DE COMUNICACIONES  NACIONAL</t>
  </si>
  <si>
    <t>17</t>
  </si>
  <si>
    <t>EXTENSIÓN ,DESCENTRALIZACIÓN Y COBERTURA DE LA RADIO PÚBLICA  NACIONAL</t>
  </si>
  <si>
    <t>IMPLEMENTACIÓN SOLUCIONES DE ACCESO COMUNITARIO A LAS TECNOLOGÍAS DE LA INFORMACIÓN Y LAS COMUNICACIONES  NACIONAL</t>
  </si>
  <si>
    <t>DESARROLLO MASIFICACIÓN ACCESO A INTERNET  NACIONAL</t>
  </si>
  <si>
    <t>23</t>
  </si>
  <si>
    <t>FORTALECIMIENTO DE CAPACIDADES REGIONALES EN DESARROLLO DE POLITICA PUBLICA TIC ORIENTADA HACIA EL CIERRE DE BRECHA DIGITAL REGIONAL NACIONAL</t>
  </si>
  <si>
    <t>24</t>
  </si>
  <si>
    <t>APROVECHAMIENTO Y PROMOCIÓN DE SOLUCIONES TECNOLÓGICAS DE ACCESO PÚBLICO EN LAS REGIONES DEL TERRITORIO   NACIONAL</t>
  </si>
  <si>
    <t>25</t>
  </si>
  <si>
    <t>APOYO A OPERADORES PÚBLICOS DEL SERVICIO DE TELEVISIÓN NACIONAL</t>
  </si>
  <si>
    <t>26</t>
  </si>
  <si>
    <t>FORTALECIMIENTO Y MODERNIZACIÓN DEL MODELO DE INSPECCIÓN, VIGILANCIA Y CONTROL DEL SECTOR TIC. NACIONAL</t>
  </si>
  <si>
    <t>2302</t>
  </si>
  <si>
    <t>FORTALECIMIENTO DEL MODELO CONVERGENTE DE LA TELEVISIÓN PÚBLICA REGIONAL Y  NACIONAL</t>
  </si>
  <si>
    <t>15</t>
  </si>
  <si>
    <t>FORTALECIMIENTO A LA  TRANSFORMACIÓN DIGITAL DE LAS EMPRESAS  A NIVEL   NACIONAL</t>
  </si>
  <si>
    <t>APROVECHAMIENTO Y USO DE LAS TECNOLOGÍAS DE LA INFORMACIÓN Y LAS COMUNICACIONES EN EL SECTOR PÚBLICO   NACIONAL</t>
  </si>
  <si>
    <t>DESARROLLO Y ASEGURAMIENTO DE LA AUDIENCIA DIGITAL  NACIONAL</t>
  </si>
  <si>
    <t>18</t>
  </si>
  <si>
    <t>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</si>
  <si>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</si>
  <si>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</si>
  <si>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ADMINISTRACIÓN DEL PATRIMONIO HISTÓRICO DE LA RADIO Y LA TELEVISIÓN PÚBLICA A TRAVÉS DE LAS TIC  NACIONAL</t>
  </si>
  <si>
    <t>DISEÑO PROGRAMACIÓN Y DIFUSIÓN DE CONTENIDOS DIGITALES Y/O CONVERGENTES ATRAVÉS DE PLATAFORMAS ONLINE  NACIONAL</t>
  </si>
  <si>
    <t>22</t>
  </si>
  <si>
    <t>FORTALECIMIENTO  DE LOS CONTENIDOS QUE SE EMITEN  A TRAVÉS DE LAS PLATAFORMAS DE LA RADIO PÚBLICA   NACIONAL</t>
  </si>
  <si>
    <t>DIFUSIÓN PROYECTOS PARA EL USO Y APROPIACIÓN DE LAS TIC.  NACIONAL</t>
  </si>
  <si>
    <t>2399</t>
  </si>
  <si>
    <t>7</t>
  </si>
  <si>
    <t>CONSOLIDACIÓN DEL VALOR COMPARTIDO EN EL MINTIC   BOGOTÁ</t>
  </si>
  <si>
    <t>9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</si>
  <si>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</si>
  <si>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</si>
  <si>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</si>
  <si>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ADQUISICIÓN DE BIENES Y SERVICIOS - SERVICIOS DE INFORMACIÓN ACTUALIZADOS - FORTALECIMIENTO EN LA CALIDAD Y DISPONIBILIDAD DE LA INFORMACIÓN PARA LA TOMA DE DECISIONES DEL SECTOR TIC Y LOS CIUDADANOS  NACIONAL</t>
  </si>
  <si>
    <t>2399062</t>
  </si>
  <si>
    <t>0</t>
  </si>
  <si>
    <t>ADQUISICIÓN DE BIENES Y SERVICIOS - DOCUMENTOS DE PLANEACIÓN - FORTALECIMIENTO EN LA CALIDAD Y DISPONIBILIDAD DE LA INFORMACIÓN PARA LA TOMA DE DECISIONES DEL SECTOR TIC Y LOS CIUDADANOS  NACIONAL</t>
  </si>
  <si>
    <t>2399054</t>
  </si>
  <si>
    <t>ADQUISICIÓN DE BIENES Y SERVICIOS - DOCUMENTOS DE LINEAMIENTOS TÉCNICOS - FORTALECIMIENTO Y APROPIACIÓN DEL MODELO DE GESTIÓN INSTITUCIONAL DEL MINISTERIO TIC  BOGOTÁ</t>
  </si>
  <si>
    <t>2399053</t>
  </si>
  <si>
    <t>ADQUISICIÓN DE BIENES Y SERVICIOS - SERVICIO DE IMPLEMENTACIÓN SISTEMAS DE GESTIÓN - FORTALECIMIENTO Y APROPIACIÓN DEL MODELO DE GESTIÓN INSTITUCIONAL DEL MINISTERIO TIC  BOGOTÁ</t>
  </si>
  <si>
    <t>2399060</t>
  </si>
  <si>
    <t>ADQUISICIÓN DE BIENES Y SERVICIOS - SERVICIO DE EDUCACIÓN INFORMAL PARA LA GESTIÓN ADMINISTRATIVA - FORTALECIMIENTO Y APROPIACIÓN DEL MODELO DE GESTIÓN INSTITUCIONAL DEL MINISTERIO TIC  BOGOTÁ</t>
  </si>
  <si>
    <t>2399058</t>
  </si>
  <si>
    <t>TRANSFERENCIAS CORRIENTES - SERVICIOS DE INFORMACIÓN IMPLEMENTADOS - FORTALECIMIENTO DE LA INFORMACIÓN ESTADÍSTICA DEL SECTOR TIC.  NACIONAL</t>
  </si>
  <si>
    <t>2399063</t>
  </si>
  <si>
    <t>TRANSFERENCIAS CORRIENTES - DOCUMENTOS DE LINEAMIENTOS TÉCNICOS - FORTALECIMIENTO DE LA INFORMACIÓN ESTADÍSTICA DEL SECTOR TIC.  NACIONAL</t>
  </si>
  <si>
    <t>ADQUISICIÓN DE BIENES Y SERVICIOS - SERVICIOS DE INFORMACIÓN IMPLEMENTADOS - FORTALECIMIENTO DE LA INFORMACIÓN ESTADÍSTICA DEL SECTOR TIC.  NACIONAL</t>
  </si>
  <si>
    <t>ADQUISICIÓN DE BIENES Y SERVICIOS - DOCUMENTOS DE LINEAMIENTOS TÉCNICOS - FORTALECIMIENTO DE LA INFORMACIÓN ESTADÍSTICA DEL SECTOR TIC.  NACIONAL</t>
  </si>
  <si>
    <t>ADQUISICIÓN DE BIENES Y SERVICIOS - SERVICIO DE APOYO A LA GESTIÓN INSTITUCIONAL  - CONSOLIDACIÓN DEL VALOR COMPARTIDO EN EL MINTIC   BOGOTÁ</t>
  </si>
  <si>
    <t>2399039</t>
  </si>
  <si>
    <t>ADQUISICIÓN DE BIENES Y SERVICIOS - SERVICIOS DE DIVULGACIÓN DE GOBERNANZA CORPORATIVA - CONSOLIDACIÓN DEL VALOR COMPARTIDO EN EL MINTIC   BOGOTÁ</t>
  </si>
  <si>
    <t>2399037</t>
  </si>
  <si>
    <t>ADQUISICIÓN DE BIENES Y SERVICIOS - SERVICIOS DE EDUCACIÓN INFORMAL EN GOBERNANZA CORPORATIVA - CONSOLIDACIÓN DEL VALOR COMPARTIDO EN EL MINTIC   BOGOTÁ</t>
  </si>
  <si>
    <t>2399036</t>
  </si>
  <si>
    <t>ADQUISICIÓN DE BIENES Y SERVICIOS - DOCUMENTOS METODOLÓGICOS - CONSOLIDACIÓN DEL VALOR COMPARTIDO EN EL MINTIC   BOGOTÁ</t>
  </si>
  <si>
    <t>2399031</t>
  </si>
  <si>
    <t>ADQUISICIÓN DE BIENES Y SERVICIOS - DOCUMENTOS DE LINEAMIENTOS TÉCNICOS  - CONSOLIDACIÓN DEL VALOR COMPARTIDO EN EL MINTIC   BOGOTÁ</t>
  </si>
  <si>
    <t>2399023</t>
  </si>
  <si>
    <t>TRANSFERENCIAS CORRIENTES - SERVICIOS DE DIFUSIÓN PARA GENERAR COMPETENCIAS EN TIC - DIFUSIÓN PROYECTOS PARA EL USO Y APROPIACIÓN DE LAS TIC.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</si>
  <si>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</si>
  <si>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</si>
  <si>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TRANSFERENCIAS CORRIENTES - SERVICIO DE PRODUCCIÓN DE CONTENIDOS RADIO - FORTALECIMIENTO  DE LOS CONTENIDOS QUE SE EMITEN  A TRAVÉS DE LAS PLATAFORMAS DE LA RADIO PÚBLICA   NACIONAL</t>
  </si>
  <si>
    <t>2302073</t>
  </si>
  <si>
    <t>TRANSFERENCIAS CORRIENTES - SERVICIO DE POSICIONAMIENTO DE LA RADIO PÚBLICA NACIONAL - FORTALECIMIENTO  DE LOS CONTENIDOS QUE SE EMITEN  A TRAVÉS DE LAS PLATAFORMAS DE LA RADIO PÚBLICA   NACIONAL</t>
  </si>
  <si>
    <t>2302047</t>
  </si>
  <si>
    <t>TRANSFERENCIAS CORRIENTES - CONTENIDOS DIGITALES - FORTALECIMIENTO  DE LOS CONTENIDOS QUE SE EMITEN  A TRAVÉS DE LAS PLATAFORMAS DE LA RADIO PÚBLICA   NACIONAL</t>
  </si>
  <si>
    <t>2302002</t>
  </si>
  <si>
    <t>TRANSFERENCIAS CORRIENTES - SERVICIO DE DIFUSIÓN Y PROMOCIÓN DE LA INDUSTRIA DE APLICACIONES Y CONTENIDOS DIGITALES - DISEÑO PROGRAMACIÓN Y DIFUSIÓN DE CONTENIDOS DIGITALES Y/O CONVERGENTES ATRAVÉS DE PLATAFORMAS ONLINE  NACIONAL</t>
  </si>
  <si>
    <t>2302050</t>
  </si>
  <si>
    <t>TRANSFERENCIAS CORRIENTES - SERVICIO DE PRODUCCIÓN Y/O COPRODUCCIÓN DE CONTENIDOS CONVERGENTES - DISEÑO PROGRAMACIÓN Y DIFUSIÓN DE CONTENIDOS DIGITALES Y/O CONVERGENTES ATRAVÉS DE PLATAFORMAS ONLINE  NACIONAL</t>
  </si>
  <si>
    <t>2302074</t>
  </si>
  <si>
    <t>TRANSFERENCIAS CORRIENTES - SERVICIO DE RECUPERACIÓN DE LOS SOPORTES DEL ARCHIVO SONORO Y AUDIO VISUAL - ADMINISTRACIÓN DEL PATRIMONIO HISTÓRICO DE LA RADIO Y LA TELEVISIÓN PÚBLICA A TRAVÉS DE LAS TIC  NACIONAL</t>
  </si>
  <si>
    <t>2302085</t>
  </si>
  <si>
    <t>TRANSFERENCIAS CORRIENTES - SERVICIO DE CATALOGACIÓN DE DOCUMENTOS AUDIOVISUALES Y SONOROS - ADMINISTRACIÓN DEL PATRIMONIO HISTÓRICO DE LA RADIO Y LA TELEVISIÓN PÚBLICA A TRAVÉS DE LAS TIC  NACIONAL</t>
  </si>
  <si>
    <t>2302026</t>
  </si>
  <si>
    <t>TRANSFERENCIAS CORRIENTES - SERVICIO DE CONSERVACIÓN DEL ARCHIVO SONORO Y AUDIO VISUAL - ADMINISTRACIÓN DEL PATRIMONIO HISTÓRICO DE LA RADIO Y LA TELEVISIÓN PÚBLICA A TRAVÉS DE LAS TIC  NACIONAL</t>
  </si>
  <si>
    <t>2302084</t>
  </si>
  <si>
    <t>TRANSFERENCIAS CORRIENTES - SERVICIO DE PROMOCIÓN Y DIVULGACIÓN DE LA MEMORIA AUDIOVISUAL Y SONORA  - ADMINISTRACIÓN DEL PATRIMONIO HISTÓRICO DE LA RADIO Y LA TELEVISIÓN PÚBLICA A TRAVÉS DE LAS TIC  NACIONAL</t>
  </si>
  <si>
    <t>2302044</t>
  </si>
  <si>
    <t>TRANSFERENCIAS CORRIENTES - SERVICIO DE ATENCIÓN A USUARIOS PARA ACCESO A LA MEMORIA AUDIOVISUAL Y SONORA - ADMINISTRACIÓN DEL PATRIMONIO HISTÓRICO DE LA RADIO Y LA TELEVISIÓN PÚBLICA A TRAVÉS DE LAS TIC  NACIONAL</t>
  </si>
  <si>
    <t>2302025</t>
  </si>
  <si>
    <t>TRANSFERENCIAS CORRIENTES - CONTENIDOS DIGITALES - ADMINISTRACIÓN DEL PATRIMONIO HISTÓRICO DE LA RADIO Y LA TELEVISIÓN PÚBLICA A TRAVÉS DE LAS TIC  NACIONAL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</si>
  <si>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</si>
  <si>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2302041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</si>
  <si>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</si>
  <si>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2302062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</si>
  <si>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</si>
  <si>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</si>
  <si>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2302059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</si>
  <si>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</si>
  <si>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2302058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</si>
  <si>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</si>
  <si>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</si>
  <si>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</si>
  <si>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</si>
  <si>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</si>
  <si>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2302053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</si>
  <si>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</si>
  <si>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ASISTENCIA TÉCNICA PARA EL EMPRENDIMIENTO DE BASE TECNOLÓGICA - FORTALECIMIENTO DE LA INDUSTRIA DE TI  NACIONAL</t>
  </si>
  <si>
    <t>2302020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</si>
  <si>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</si>
  <si>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2302022</t>
  </si>
  <si>
    <t>TRANSFERENCIAS CORRIENTES - SERVICIO DE APOYO FINANCIERO PARA LA PROMOCIÓN DE LA INNOVACIÓN Y LA ESPECIALIZACIÓN EN LA INDUSTRIA DE LAS TECNOLOGÍAS DE LA INFORMACIÓN - FORTALECIMIENTO DE LA INDUSTRIA DE TI  NACIONAL</t>
  </si>
  <si>
    <t>2302019</t>
  </si>
  <si>
    <t>TRANSFERENCIAS CORRIENTES - SERVICIO DE APOYO FINANCIERO PARA INCENTIVAR LA EDUCACIÓN EN TECNOLOGÍAS DE LA INFORMACIÓN  - FORTALECIMIENTO DE LA INDUSTRIA DE TI  NACIONAL</t>
  </si>
  <si>
    <t>2302017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</si>
  <si>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</si>
  <si>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ADQUISICIÓN DE BIENES Y SERVICIOS - DOCUMENTOS DE PLANEACIÓN  - FORTALECIMIENTO DE LA INDUSTRIA DE TI  NACIONAL</t>
  </si>
  <si>
    <t>2302088</t>
  </si>
  <si>
    <t>ADQUISICIÓN DE BIENES Y SERVICIOS - SERVICIO DE ASISTENCIA TÉCNICA PARA EL EMPRENDIMIENTO DE BASE TECNOLÓGICA - FORTALECIMIENTO DE LA INDUSTRIA DE TI  NACIONAL</t>
  </si>
  <si>
    <t>ADQUISICIÓN DE BIENES Y SERVICIOS - SERVICIO DE APOYO FINANCIERO PARA INCENTIVAR LA EDUCACIÓN EN TECNOLOGÍAS DE LA INFORMACIÓN  - FORTALECIMIENTO DE LA INDUSTRIA DE TI  NACIONAL</t>
  </si>
  <si>
    <t>TRANSFERENCIAS CORRIENTES - DESARROLLOS DIGITALES  - DESARROLLO Y ASEGURAMIENTO DE LA AUDIENCIA DIGITAL  NACIONAL</t>
  </si>
  <si>
    <t>2302003</t>
  </si>
  <si>
    <t>TRANSFERENCIAS CORRIENTES - SERVICIO DE ALMACENAMIENTO LOCAL DE INFORMACIÓN - DESARROLLO Y ASEGURAMIENTO DE LA AUDIENCIA DIGITAL  NACIONAL</t>
  </si>
  <si>
    <t>2302010</t>
  </si>
  <si>
    <t>TRANSFERENCIAS CORRIENTES - SERVICIO DE APOYO FINANCIERO PARA FORTALECER EL GOBIERNO DIGITAL  - APROVECHAMIENTO Y USO DE LAS TECNOLOGÍAS DE LA INFORMACIÓN Y LAS COMUNICACIONES EN EL SECTOR PÚBLICO   NACIONAL</t>
  </si>
  <si>
    <t>2302082</t>
  </si>
  <si>
    <t>2302040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</si>
  <si>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</si>
  <si>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2302024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</si>
  <si>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</si>
  <si>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2302086</t>
  </si>
  <si>
    <t>ADQUISICIÓN DE BIENES Y SERVICIOS - SERVICIO DE APOYO FINANCIERO PARA FORTALECER EL GOBIERNO DIGITAL  - APROVECHAMIENTO Y USO DE LAS TECNOLOGÍAS DE LA INFORMACIÓN Y LAS COMUNICACIONES EN EL SECTOR PÚBLICO   NACIONAL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</si>
  <si>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</si>
  <si>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</si>
  <si>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ADQUISICIÓN DE BIENES Y SERVICIOS - DOCUMENTOS DE LINEAMIENTOS TÉCNICOS - APROVECHAMIENTO Y USO DE LAS TECNOLOGÍAS DE LA INFORMACIÓN Y LAS COMUNICACIONES EN EL SECTOR PÚBLICO   NACIONAL</t>
  </si>
  <si>
    <t>2302083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</si>
  <si>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</si>
  <si>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2302075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</si>
  <si>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</si>
  <si>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2302087</t>
  </si>
  <si>
    <t>2302008</t>
  </si>
  <si>
    <t>TRANSFERENCIAS CORRIENTES - SERVICIO DE ASISTENCIA TÉCNICA A EMPRENDEDORES Y EMPRESAS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</si>
  <si>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</si>
  <si>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</si>
  <si>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ADQUISICIÓN DE BIENES Y SERVICIOS - DOCUMENTOS NORMATIVOS - FORTALECIMIENTO A LA  TRANSFORMACIÓN DIGITAL DE LAS EMPRESAS  A NIVEL   NACIONAL</t>
  </si>
  <si>
    <t>ADQUISICIÓN DE BIENES Y SERVICIOS - SERVICIO DE EDUCACIÓN INFORMAL EN TECNOLOGÍAS DE LA INFORMACIÓN Y LAS COMUNICACIONES PARA EMPRESAS - FORTALECIMIENTO A LA  TRANSFORMACIÓN DIGITAL DE LAS EMPRESAS  A NIVEL   NACIONAL</t>
  </si>
  <si>
    <t>ADQUISICIÓN DE BIENES Y SERVICIOS - SERVICIO DE DIFUSIÓN PARA GENERAR COMPETENCIAS EN TECNOLOGÍAS DE LA INFORMACIÓN Y LAS COMUNICACIONES - FORTALECIMIENTO A LA  TRANSFORMACIÓN DIGITAL DE LAS EMPRESAS  A NIVEL   NACIONAL</t>
  </si>
  <si>
    <t>TRANSFERENCIAS CORRIENTES - SERVICIO DE MEDICIÓN DE AUDIENCIAS E IMPACTO DE LOS CONTENIDOS - FORTALECIMIENTO DEL MODELO CONVERGENTE DE LA TELEVISIÓN PÚBLICA REGIONAL Y  NACIONAL</t>
  </si>
  <si>
    <t>2302071</t>
  </si>
  <si>
    <t>TRANSFERENCIAS CORRIENTES - SERVICIO DE PRODUCCIÓN Y/O COPRODUCCIÓN DE CONTENIDOS CONVERGENTES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</si>
  <si>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</si>
  <si>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2302067</t>
  </si>
  <si>
    <t>ADQUISICIÓN DE BIENES Y SERVICIOS - SERVICIO DE PRODUCCIÓN Y/O COPRODUCCIÓN DE CONTENIDOS CONVERGENTES - FORTALECIMIENTO DEL MODELO CONVERGENTE DE LA TELEVISIÓN PÚBLICA REGIONAL Y  NACIONAL</t>
  </si>
  <si>
    <t>ADQUISICIÓN DE BIENES Y SERVICIOS - SERVICIO DE MEDICIÓN DE AUDIENCIAS E IMPACTO DE LOS CONTENIDOS - FORTALECIMIENTO DEL MODELO CONVERGENTE DE LA TELEVISIÓN PÚBLICA REGIONAL Y  NACIONAL</t>
  </si>
  <si>
    <t>ADQUISICIÓN DE BIENES Y SERVICIOS - SERVICIO DE VIGILANCIA Y CONTROL DE TELECOMUNICACIONES Y SERVICIOS POSTALES - FORTALECIMIENTO Y MODERNIZACIÓN DEL MODELO DE INSPECCIÓN, VIGILANCIA Y CONTROL DEL SECTOR TIC. NACIONAL</t>
  </si>
  <si>
    <t>2301078</t>
  </si>
  <si>
    <t>ADQUISICIÓN DE BIENES Y SERVICIOS - SERVICIO DE INFORMACIÓN ACTUALIZADO - FORTALECIMIENTO Y MODERNIZACIÓN DEL MODELO DE INSPECCIÓN, VIGILANCIA Y CONTROL DEL SECTOR TIC. NACIONAL</t>
  </si>
  <si>
    <t>2301077</t>
  </si>
  <si>
    <t>ADQUISICIÓN DE BIENES Y SERVICIOS - DOCUMENTOS DE INSPECCIÓN Y VIGILANCIA - FORTALECIMIENTO Y MODERNIZACIÓN DEL MODELO DE INSPECCIÓN, VIGILANCIA Y CONTROL DEL SECTOR TIC. NACIONAL</t>
  </si>
  <si>
    <t>2301044</t>
  </si>
  <si>
    <t>TRANSFERENCIAS CORRIENTES - SERVICIO DE APOYO FINANCIERO A OPERADORES DE TELEVISIÓN PÚBLICA - APOYO A OPERADORES PÚBLICOS DEL SERVICIO DE TELEVISIÓN NACIONAL</t>
  </si>
  <si>
    <t>2301070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</si>
  <si>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</si>
  <si>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</si>
  <si>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</si>
  <si>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</si>
  <si>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</si>
  <si>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</si>
  <si>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ADQUISICIÓN DE BIENES Y SERVICIOS - SERVICIO DE SEGUIMIENTO Y MONITOREO PARA EL CIERRE DE BRECHA DIGITAL REGIONAL - FORTALECIMIENTO DE CAPACIDADES REGIONALES EN DESARROLLO DE POLITICA PUBLICA TIC ORIENTADA HACIA EL CIERRE DE BRECHA DIGITAL REGIONAL N</t>
  </si>
  <si>
    <t>2301074</t>
  </si>
  <si>
    <t>TRANSFERENCIAS CORRIENTES - SERVICIO DE CONEXIONES A REDES DE ACCESO - 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</si>
  <si>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</si>
  <si>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</si>
  <si>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</si>
  <si>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2301024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</si>
  <si>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</si>
  <si>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ESTUDIOS DE RADIO - EXTENSIÓN ,DESCENTRALIZACIÓN Y COBERTURA DE LA RADIO PÚBLICA  NACIONAL</t>
  </si>
  <si>
    <t>2301009</t>
  </si>
  <si>
    <t>TRANSFERENCIAS CORRIENTES - ESTACIONES DE RADIODIFUSIÓN - EXTENSIÓN ,DESCENTRALIZACIÓN Y COBERTURA DE LA RADIO PÚBLICA  NACIONAL</t>
  </si>
  <si>
    <t>2301008</t>
  </si>
  <si>
    <t>TRANSFERENCIAS CORRIENTES - DOCUMENTOS NORMATIVOS - GENERACIÓN DE POLÍTICAS Y ESTRATEGIAS DIRIGIDAS A MEJORAR LA COMPETITIVIDAD DE LA INDUSTRIA DE COMUNICACIONES NACIONAL</t>
  </si>
  <si>
    <t>2301006</t>
  </si>
  <si>
    <t>TRANSFERENCIAS CORRIENTES - SERVICIO DE ASISTENCIA TÉCNICA A LOS USUARIOS DEL SECTOR DE LAS COMUNICACIONES EN USO DEL ESPECTRO - GENERACIÓN DE POLÍTICAS Y ESTRATEGIAS DIRIGIDAS A MEJORAR LA COMPETITIVIDAD DE LA INDUSTRIA DE COMUNICACIONES  NA</t>
  </si>
  <si>
    <t>2301068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</si>
  <si>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</si>
  <si>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2301029</t>
  </si>
  <si>
    <t>ADQUISICIÓN DE BIENES Y SERVICIOS - DOCUMENTOS NORMATIVOS - GENERACIÓN DE POLÍTICAS Y ESTRATEGIAS DIRIGIDAS A MEJORAR LA COMPETITIVIDAD DE LA INDUSTRIA DE COMUNICACIONES  NACIONAL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</si>
  <si>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</si>
  <si>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</si>
  <si>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TRANSFERENCIAS CORRIENTES - SERVICIO DE APOYO FINANCIERO PARA ELACCESO A TERMINALES DE CÓMPUTO Y CONTENIDOS DIGITALES - APOYO FINANCIERO PARA EL SUMINISTRO DE TERMINALES A NIVEL  NACIONAL</t>
  </si>
  <si>
    <t>2301066</t>
  </si>
  <si>
    <t>TRANSFERENCIAS CORRIENTES - SERVICIO DE APOYO FINANCIERO PARA LA RECOLECCIÓN Y GESTIÓN DE RESIDUOS ELECTRÓNICOS - APOYO FINANCIERO PARA EL SUMINISTRO DE TERMINALES A NIVEL  NACIONAL</t>
  </si>
  <si>
    <t>2301065</t>
  </si>
  <si>
    <t>TRANSFERENCIAS CORRIENTES - SERVICIO DE CONEXIONES A REDES DE SERVICIO PORTADOR - AMPLIACIÓN PROGRAMA DE TELECOMUNICACIONES SOCIALES  NACIONAL</t>
  </si>
  <si>
    <t>2301028</t>
  </si>
  <si>
    <t>TRANSFERENCIAS CORRIENTES - SERVICIO DE ACCESO Y USO DE TECNOLOGÍAS DE LA INFORMACIÓN Y LAS COMUNICACIONES - AMPLIACIÓN PROGRAMA DE TELECOMUNICACIONES SOCIALES  NACIONAL</t>
  </si>
  <si>
    <t>ADQUISICIÓN DE BIENES Y SERVICIOS - SERVICIO DE CONEXIONES A REDES DE SERVICIO PORTADOR - AMPLIACIÓN PROGRAMA DE TELECOMUNICACIONES SOCIALES  NACIONAL</t>
  </si>
  <si>
    <t>ADQUISICIÓN DE BIENES Y SERVICIOS - SERVICIO DE VIGILANCIA Y CONTROL DE RADIODIFUSIÓN SONORA Y POSTAL - ANÁLISIS Y CONTROL EN LOS SERVICIOS DE TELECOMUNICACIONES Y SERVICIOS POSTALES A NIVEL  NACIONAL</t>
  </si>
  <si>
    <t>2301056</t>
  </si>
  <si>
    <t>ADQUISICIÓN DE BIENES Y SERVICIOS - SERVICIO DE VIGILANCIA Y CONTROL DE COMUNICACIONES MÓVIL Y NO MÓVIL - ANÁLISIS Y CONTROL EN LOS SERVICIOS DE TELECOMUNICACIONES Y SERVICIOS POSTALES A NIVEL  NACIONAL</t>
  </si>
  <si>
    <t>2301055</t>
  </si>
  <si>
    <t>ADQUISICIÓN DE BIENES Y SERVICIOS - DOCUMENTOS DE LINEAMIENTOS TÉCNICOS - ANÁLISIS Y CONTROL EN LOS SERVICIOS DE TELECOMUNICACIONES Y SERVICIOS POSTALES A NIVEL  NACIONAL</t>
  </si>
  <si>
    <t>2301003</t>
  </si>
  <si>
    <t>IMPUESTO SOBRE VEHÍCULOS AUTOMOTORES</t>
  </si>
  <si>
    <t>IMPUESTO PREDIAL Y SOBRETASA AMBIENTAL</t>
  </si>
  <si>
    <t>MEMBRESÍAS</t>
  </si>
  <si>
    <t>VIÁTICOS DE LOS FUNCIONARIOS EN COMISIÓN</t>
  </si>
  <si>
    <t>010</t>
  </si>
  <si>
    <t>SERVICIOS DE ALCANTARILLADO, RECOLECCIÓN, TRATAMIENTO Y DISPOSICIÓN DE DESECHOS Y OTROS SERVICIOS DE SANEAMIENTO AMBIENTAL</t>
  </si>
  <si>
    <t>009</t>
  </si>
  <si>
    <t>SERVICIOS DE MANTENIMIENTO, REPARACIÓN E INSTALACIÓN (EXCEPTO SERVICIOS DE CONSTRUCCIÓN)</t>
  </si>
  <si>
    <t>008</t>
  </si>
  <si>
    <t>SERVICIOS DE SOPORTE</t>
  </si>
  <si>
    <t>005</t>
  </si>
  <si>
    <t>SERVICIOS DE TELECOMUNICACIONES, TRANSMISIÓN Y SUMINISTRO DE INFORMACIÓN</t>
  </si>
  <si>
    <t>OTROS SERVICIOS PROFESIONALES, CIENTÍFICOS Y TÉCNICOS</t>
  </si>
  <si>
    <t>SERVICIOS JURÍDICOS Y CONTABLES</t>
  </si>
  <si>
    <t>SERVICIOS INMOBILIARIOS</t>
  </si>
  <si>
    <t>SERVICIOS FINANCIEROS Y SERVICIOS CONEXOS</t>
  </si>
  <si>
    <t>SERVICIOS DE DISTRIBUCIÓN DE ELECTRICIDAD, GAS Y AGUA (POR CUENTA PROPIA)</t>
  </si>
  <si>
    <t>SERVICIOS POSTALES Y DE MENSAJERÍA</t>
  </si>
  <si>
    <t>SERVICIOS DE TRANSPORTE DE PASAJEROS</t>
  </si>
  <si>
    <t>ALOJAMIENTO; SERVICIOS DE SUMINISTROS DE COMIDAS Y BEBIDAS</t>
  </si>
  <si>
    <t>SERVICIOS DE CONSTRUCCIÓN</t>
  </si>
  <si>
    <t>APARATOS MÉDICOS, INSTRUMENTOS ÓPTICOS Y DE PRECISIÓN, RELOJES</t>
  </si>
  <si>
    <t>MAQUINARIA DE OFICINA, CONTABILIDAD E INFORMÁTICA</t>
  </si>
  <si>
    <t>MAQUINARIA PARA USO GENERAL</t>
  </si>
  <si>
    <t>PRODUCTOS METÁLICOS ELABORADOS (EXCEPTO MAQUINARIA Y EQUIPO)</t>
  </si>
  <si>
    <t>METALES BÁSICOS</t>
  </si>
  <si>
    <t>OTROS BIENES TRANSPORTABLES N.C.P.</t>
  </si>
  <si>
    <t>PRODUCTOS DE CAUCHO Y PLÁSTICO</t>
  </si>
  <si>
    <t>OTROS PRODUCTOS QUÍMICOS; FIBRAS ARTIFICIALES (O FIBRAS INDUSTRIALES HECHAS POR EL HOMBRE)</t>
  </si>
  <si>
    <t>PRODUCTOS DE HORNOS DE COQUE; PRODUCTOS DE REFINACIÓN DE PETRÓLEO Y COMBUSTIBLE NUCLEAR</t>
  </si>
  <si>
    <t>PASTA O PULPA, PAPEL Y PRODUCTOS DE PAPEL; IMPRESOS Y ARTÍCULOS RELACIONADOS</t>
  </si>
  <si>
    <t>DOTACIÓN (PRENDAS DE VESTIR Y CALZADO)</t>
  </si>
  <si>
    <t>ARTÍCULOS TEXTILES (EXCEPTO PRENDAS DE VESTIR)</t>
  </si>
  <si>
    <t>EQUIPO Y APARATOS DE RADIO, TELEVISIÓN Y COMUNICACIONES</t>
  </si>
  <si>
    <t>GASTO</t>
  </si>
  <si>
    <t>FUNCIONAMIENTO</t>
  </si>
  <si>
    <t>INVERSIÓN</t>
  </si>
  <si>
    <t>ADQUISICIÓN DE BIENES Y SERVICIOS</t>
  </si>
  <si>
    <t>GASTOS POR TRIBUTOS, MULTAS, SANCIONES E INTERESES DE MORA</t>
  </si>
  <si>
    <t>CUENTAS POR PAGAR</t>
  </si>
  <si>
    <t>COMPROMISOS SIN EJECUTAR</t>
  </si>
  <si>
    <t>% COMP</t>
  </si>
  <si>
    <t>% OBLIG</t>
  </si>
  <si>
    <t>TRANSFERENCIAS CORRIENTES</t>
  </si>
  <si>
    <t>RESERVAS PRESUPUESTALES</t>
  </si>
  <si>
    <t>SECCIÓN 23-06-00</t>
  </si>
  <si>
    <t>INFORME DE EJECUCIÓN DEL PRESUPUESTO DE GASTOS</t>
  </si>
  <si>
    <t>VIGENCIA FISCAL 2020</t>
  </si>
  <si>
    <t>DICIEMBRE</t>
  </si>
  <si>
    <t>FUENTE: SUBDIRECCIÓN FINANCIERA -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</si>
</sst>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36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43" fontId="2" fillId="0" borderId="0" xfId="1" applyFont="1" applyFill="1" applyBorder="1"/>
    <xf numFmtId="7" fontId="2" fillId="0" borderId="0" xfId="0" applyNumberFormat="1" applyFont="1" applyFill="1" applyBorder="1"/>
    <xf numFmtId="0" fontId="3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164" fontId="9" fillId="0" borderId="2" xfId="0" applyNumberFormat="1" applyFont="1" applyFill="1" applyBorder="1" applyAlignment="1">
      <alignment horizontal="right" vertical="center" wrapText="1" readingOrder="1"/>
    </xf>
    <xf numFmtId="10" fontId="8" fillId="0" borderId="2" xfId="2" applyNumberFormat="1" applyFont="1" applyFill="1" applyBorder="1" applyAlignment="1">
      <alignment horizontal="center" vertical="center" wrapText="1" readingOrder="1"/>
    </xf>
    <xf numFmtId="164" fontId="8" fillId="0" borderId="2" xfId="0" applyNumberFormat="1" applyFont="1" applyFill="1" applyBorder="1" applyAlignment="1">
      <alignment horizontal="right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2" xfId="0" applyNumberFormat="1" applyFont="1" applyFill="1" applyBorder="1" applyAlignment="1">
      <alignment horizontal="left" vertical="center" wrapText="1" readingOrder="1"/>
    </xf>
    <xf numFmtId="164" fontId="11" fillId="2" borderId="2" xfId="0" applyNumberFormat="1" applyFont="1" applyFill="1" applyBorder="1" applyAlignment="1">
      <alignment horizontal="right" vertical="center" wrapText="1" readingOrder="1"/>
    </xf>
    <xf numFmtId="10" fontId="10" fillId="2" borderId="2" xfId="2" applyNumberFormat="1" applyFont="1" applyFill="1" applyBorder="1" applyAlignment="1">
      <alignment horizontal="center" vertical="center" wrapText="1" readingOrder="1"/>
    </xf>
    <xf numFmtId="164" fontId="10" fillId="2" borderId="2" xfId="0" applyNumberFormat="1" applyFont="1" applyFill="1" applyBorder="1" applyAlignment="1">
      <alignment horizontal="right" vertical="center" wrapText="1" readingOrder="1"/>
    </xf>
    <xf numFmtId="0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2" xfId="0" applyNumberFormat="1" applyFont="1" applyFill="1" applyBorder="1" applyAlignment="1">
      <alignment horizontal="left" vertical="center" wrapText="1" readingOrder="1"/>
    </xf>
    <xf numFmtId="10" fontId="11" fillId="2" borderId="2" xfId="2" applyNumberFormat="1" applyFont="1" applyFill="1" applyBorder="1" applyAlignment="1">
      <alignment horizontal="center" vertical="center" wrapText="1" readingOrder="1"/>
    </xf>
    <xf numFmtId="0" fontId="12" fillId="0" borderId="3" xfId="3" applyFont="1" applyFill="1" applyBorder="1" applyAlignment="1">
      <alignment horizontal="center"/>
    </xf>
    <xf numFmtId="0" fontId="12" fillId="0" borderId="4" xfId="3" applyFont="1" applyFill="1" applyBorder="1" applyAlignment="1">
      <alignment horizontal="center"/>
    </xf>
    <xf numFmtId="0" fontId="12" fillId="0" borderId="5" xfId="3" applyFont="1" applyFill="1" applyBorder="1" applyAlignment="1">
      <alignment horizontal="center"/>
    </xf>
    <xf numFmtId="0" fontId="1" fillId="0" borderId="0" xfId="3" applyFill="1"/>
    <xf numFmtId="0" fontId="12" fillId="0" borderId="6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7" xfId="3" applyFont="1" applyFill="1" applyBorder="1" applyAlignment="1">
      <alignment horizontal="center"/>
    </xf>
    <xf numFmtId="0" fontId="12" fillId="0" borderId="8" xfId="3" applyFont="1" applyFill="1" applyBorder="1" applyAlignment="1">
      <alignment horizontal="center"/>
    </xf>
    <xf numFmtId="0" fontId="12" fillId="0" borderId="9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5" xfId="3" xr:uid="{02C7B9D6-65F7-45FD-8D19-8295548EBA65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11D0B0F2-D629-42DE-B066-F616B4F4579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18</xdr:col>
      <xdr:colOff>1450976</xdr:colOff>
      <xdr:row>0</xdr:row>
      <xdr:rowOff>101601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094BC0B5-CE49-4AD8-A889-6C0250308E7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20176" y="10160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showGridLines="0" workbookViewId="0">
      <pane ySplit="1" topLeftCell="A40" activePane="bottomLeft" state="frozen"/>
      <selection pane="bottomLeft" activeCell="A45" sqref="A45:XFD45"/>
    </sheetView>
  </sheetViews>
  <sheetFormatPr baseColWidth="10" defaultRowHeight="15"/>
  <cols>
    <col min="1" max="7" width="5.42578125" customWidth="1"/>
    <col min="8" max="8" width="27.5703125" customWidth="1"/>
    <col min="9" max="15" width="18.85546875" customWidth="1"/>
    <col min="16" max="16" width="16.85546875" customWidth="1"/>
    <col min="17" max="17" width="6.42578125" customWidth="1"/>
  </cols>
  <sheetData>
    <row r="1" spans="1:15" ht="2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</row>
    <row r="2" spans="1:15" ht="22.5">
      <c r="A2" s="2" t="s">
        <v>17</v>
      </c>
      <c r="B2" s="2" t="s">
        <v>18</v>
      </c>
      <c r="C2" s="2" t="s">
        <v>19</v>
      </c>
      <c r="D2" s="2"/>
      <c r="E2" s="2"/>
      <c r="F2" s="2"/>
      <c r="G2" s="2"/>
      <c r="H2" s="3" t="s">
        <v>21</v>
      </c>
      <c r="I2" s="4">
        <v>8470000</v>
      </c>
      <c r="J2" s="4">
        <v>0</v>
      </c>
      <c r="K2" s="4">
        <v>1999900</v>
      </c>
      <c r="L2" s="4">
        <v>6470100</v>
      </c>
      <c r="M2" s="4">
        <v>1999900</v>
      </c>
      <c r="N2" s="4">
        <v>1999900</v>
      </c>
      <c r="O2" s="4">
        <v>1999900</v>
      </c>
    </row>
    <row r="3" spans="1:15" ht="22.5">
      <c r="A3" s="2" t="s">
        <v>17</v>
      </c>
      <c r="B3" s="2" t="s">
        <v>18</v>
      </c>
      <c r="C3" s="2" t="s">
        <v>18</v>
      </c>
      <c r="D3" s="2"/>
      <c r="E3" s="2"/>
      <c r="F3" s="2"/>
      <c r="G3" s="2"/>
      <c r="H3" s="3" t="s">
        <v>22</v>
      </c>
      <c r="I3" s="4">
        <v>8817715000</v>
      </c>
      <c r="J3" s="4">
        <v>0</v>
      </c>
      <c r="K3" s="4">
        <v>8518610591.1499996</v>
      </c>
      <c r="L3" s="4">
        <v>299104408.85000002</v>
      </c>
      <c r="M3" s="4">
        <v>8494869716.1499996</v>
      </c>
      <c r="N3" s="4">
        <v>8333457134.0299997</v>
      </c>
      <c r="O3" s="4">
        <v>7367735086.1499996</v>
      </c>
    </row>
    <row r="4" spans="1:15" ht="33.75">
      <c r="A4" s="2" t="s">
        <v>17</v>
      </c>
      <c r="B4" s="2" t="s">
        <v>23</v>
      </c>
      <c r="C4" s="2" t="s">
        <v>18</v>
      </c>
      <c r="D4" s="2" t="s">
        <v>18</v>
      </c>
      <c r="E4" s="2" t="s">
        <v>24</v>
      </c>
      <c r="F4" s="2"/>
      <c r="G4" s="2"/>
      <c r="H4" s="3" t="s">
        <v>25</v>
      </c>
      <c r="I4" s="4">
        <v>1116926939</v>
      </c>
      <c r="J4" s="4">
        <v>0</v>
      </c>
      <c r="K4" s="4">
        <v>1116632201.75</v>
      </c>
      <c r="L4" s="4">
        <v>294737.25</v>
      </c>
      <c r="M4" s="4">
        <v>1116632201.75</v>
      </c>
      <c r="N4" s="4">
        <v>1116632201.75</v>
      </c>
      <c r="O4" s="4">
        <v>1116632201.75</v>
      </c>
    </row>
    <row r="5" spans="1:15" ht="45">
      <c r="A5" s="2" t="s">
        <v>17</v>
      </c>
      <c r="B5" s="2" t="s">
        <v>23</v>
      </c>
      <c r="C5" s="2" t="s">
        <v>18</v>
      </c>
      <c r="D5" s="2" t="s">
        <v>18</v>
      </c>
      <c r="E5" s="2" t="s">
        <v>26</v>
      </c>
      <c r="F5" s="2"/>
      <c r="G5" s="2"/>
      <c r="H5" s="3" t="s">
        <v>27</v>
      </c>
      <c r="I5" s="4">
        <v>140613000</v>
      </c>
      <c r="J5" s="4">
        <v>0</v>
      </c>
      <c r="K5" s="4">
        <v>139763715.5</v>
      </c>
      <c r="L5" s="4">
        <v>849284.5</v>
      </c>
      <c r="M5" s="4">
        <v>139763715.5</v>
      </c>
      <c r="N5" s="4">
        <v>139763715.5</v>
      </c>
      <c r="O5" s="4">
        <v>139763715.5</v>
      </c>
    </row>
    <row r="6" spans="1:15" ht="22.5">
      <c r="A6" s="2" t="s">
        <v>17</v>
      </c>
      <c r="B6" s="2" t="s">
        <v>23</v>
      </c>
      <c r="C6" s="2" t="s">
        <v>18</v>
      </c>
      <c r="D6" s="2" t="s">
        <v>18</v>
      </c>
      <c r="E6" s="2" t="s">
        <v>28</v>
      </c>
      <c r="F6" s="2"/>
      <c r="G6" s="2"/>
      <c r="H6" s="3" t="s">
        <v>29</v>
      </c>
      <c r="I6" s="4">
        <v>195009000</v>
      </c>
      <c r="J6" s="4">
        <v>0</v>
      </c>
      <c r="K6" s="4">
        <v>194245299</v>
      </c>
      <c r="L6" s="4">
        <v>763701</v>
      </c>
      <c r="M6" s="4">
        <v>194245299</v>
      </c>
      <c r="N6" s="4">
        <v>194245299</v>
      </c>
      <c r="O6" s="4">
        <v>194245299</v>
      </c>
    </row>
    <row r="7" spans="1:15" ht="33.75">
      <c r="A7" s="2" t="s">
        <v>17</v>
      </c>
      <c r="B7" s="2" t="s">
        <v>23</v>
      </c>
      <c r="C7" s="2" t="s">
        <v>23</v>
      </c>
      <c r="D7" s="2" t="s">
        <v>19</v>
      </c>
      <c r="E7" s="2" t="s">
        <v>30</v>
      </c>
      <c r="F7" s="2"/>
      <c r="G7" s="2"/>
      <c r="H7" s="3" t="s">
        <v>31</v>
      </c>
      <c r="I7" s="4">
        <v>1537522643</v>
      </c>
      <c r="J7" s="4">
        <v>0</v>
      </c>
      <c r="K7" s="4">
        <v>1536533918</v>
      </c>
      <c r="L7" s="4">
        <v>988725</v>
      </c>
      <c r="M7" s="4">
        <v>1536533918</v>
      </c>
      <c r="N7" s="4">
        <v>1536533918</v>
      </c>
      <c r="O7" s="4">
        <v>1536533918</v>
      </c>
    </row>
    <row r="8" spans="1:15" ht="56.25">
      <c r="A8" s="2" t="s">
        <v>17</v>
      </c>
      <c r="B8" s="2" t="s">
        <v>23</v>
      </c>
      <c r="C8" s="2" t="s">
        <v>23</v>
      </c>
      <c r="D8" s="2" t="s">
        <v>19</v>
      </c>
      <c r="E8" s="2" t="s">
        <v>32</v>
      </c>
      <c r="F8" s="2"/>
      <c r="G8" s="2"/>
      <c r="H8" s="3" t="s">
        <v>33</v>
      </c>
      <c r="I8" s="4">
        <v>24100494718</v>
      </c>
      <c r="J8" s="4">
        <v>0</v>
      </c>
      <c r="K8" s="4">
        <v>23718934450</v>
      </c>
      <c r="L8" s="4">
        <v>381560268</v>
      </c>
      <c r="M8" s="4">
        <v>23718934450</v>
      </c>
      <c r="N8" s="4">
        <v>23718934450</v>
      </c>
      <c r="O8" s="4">
        <v>23718934450</v>
      </c>
    </row>
    <row r="9" spans="1:15" ht="56.25">
      <c r="A9" s="2" t="s">
        <v>17</v>
      </c>
      <c r="B9" s="2" t="s">
        <v>23</v>
      </c>
      <c r="C9" s="2" t="s">
        <v>23</v>
      </c>
      <c r="D9" s="2" t="s">
        <v>19</v>
      </c>
      <c r="E9" s="2" t="s">
        <v>34</v>
      </c>
      <c r="F9" s="2"/>
      <c r="G9" s="2"/>
      <c r="H9" s="3" t="s">
        <v>35</v>
      </c>
      <c r="I9" s="4">
        <v>4485259000</v>
      </c>
      <c r="J9" s="4">
        <v>0</v>
      </c>
      <c r="K9" s="4">
        <v>4485259000</v>
      </c>
      <c r="L9" s="4">
        <v>0</v>
      </c>
      <c r="M9" s="4">
        <v>4485259000</v>
      </c>
      <c r="N9" s="4">
        <v>4485259000</v>
      </c>
      <c r="O9" s="4">
        <v>4485259000</v>
      </c>
    </row>
    <row r="10" spans="1:15" ht="33.75">
      <c r="A10" s="2" t="s">
        <v>17</v>
      </c>
      <c r="B10" s="2" t="s">
        <v>23</v>
      </c>
      <c r="C10" s="2" t="s">
        <v>23</v>
      </c>
      <c r="D10" s="2" t="s">
        <v>19</v>
      </c>
      <c r="E10" s="2" t="s">
        <v>36</v>
      </c>
      <c r="F10" s="2"/>
      <c r="G10" s="2"/>
      <c r="H10" s="3" t="s">
        <v>37</v>
      </c>
      <c r="I10" s="4">
        <v>6855245000</v>
      </c>
      <c r="J10" s="4">
        <v>0</v>
      </c>
      <c r="K10" s="4">
        <v>6855245000</v>
      </c>
      <c r="L10" s="4">
        <v>0</v>
      </c>
      <c r="M10" s="4">
        <v>6855245000</v>
      </c>
      <c r="N10" s="4">
        <v>6855245000</v>
      </c>
      <c r="O10" s="4">
        <v>6855245000</v>
      </c>
    </row>
    <row r="11" spans="1:15" ht="33.75">
      <c r="A11" s="2" t="s">
        <v>17</v>
      </c>
      <c r="B11" s="2" t="s">
        <v>23</v>
      </c>
      <c r="C11" s="2" t="s">
        <v>23</v>
      </c>
      <c r="D11" s="2" t="s">
        <v>19</v>
      </c>
      <c r="E11" s="2" t="s">
        <v>38</v>
      </c>
      <c r="F11" s="2"/>
      <c r="G11" s="2"/>
      <c r="H11" s="3" t="s">
        <v>39</v>
      </c>
      <c r="I11" s="4">
        <v>159000</v>
      </c>
      <c r="J11" s="4">
        <v>159000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ht="33.75">
      <c r="A12" s="2" t="s">
        <v>17</v>
      </c>
      <c r="B12" s="2" t="s">
        <v>23</v>
      </c>
      <c r="C12" s="2" t="s">
        <v>23</v>
      </c>
      <c r="D12" s="2" t="s">
        <v>40</v>
      </c>
      <c r="E12" s="2" t="s">
        <v>41</v>
      </c>
      <c r="F12" s="2"/>
      <c r="G12" s="2"/>
      <c r="H12" s="3" t="s">
        <v>43</v>
      </c>
      <c r="I12" s="4">
        <v>120000000000</v>
      </c>
      <c r="J12" s="4">
        <v>0</v>
      </c>
      <c r="K12" s="4">
        <v>120000000000</v>
      </c>
      <c r="L12" s="4">
        <v>0</v>
      </c>
      <c r="M12" s="4">
        <v>120000000000</v>
      </c>
      <c r="N12" s="4">
        <v>120000000000</v>
      </c>
      <c r="O12" s="4">
        <v>120000000000</v>
      </c>
    </row>
    <row r="13" spans="1:15" ht="45">
      <c r="A13" s="2" t="s">
        <v>17</v>
      </c>
      <c r="B13" s="2" t="s">
        <v>23</v>
      </c>
      <c r="C13" s="2" t="s">
        <v>23</v>
      </c>
      <c r="D13" s="2" t="s">
        <v>40</v>
      </c>
      <c r="E13" s="2" t="s">
        <v>44</v>
      </c>
      <c r="F13" s="2"/>
      <c r="G13" s="2"/>
      <c r="H13" s="3" t="s">
        <v>45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</row>
    <row r="14" spans="1:15" ht="22.5">
      <c r="A14" s="2" t="s">
        <v>17</v>
      </c>
      <c r="B14" s="2" t="s">
        <v>23</v>
      </c>
      <c r="C14" s="2" t="s">
        <v>40</v>
      </c>
      <c r="D14" s="2" t="s">
        <v>18</v>
      </c>
      <c r="E14" s="2" t="s">
        <v>46</v>
      </c>
      <c r="F14" s="2"/>
      <c r="G14" s="2"/>
      <c r="H14" s="3" t="s">
        <v>47</v>
      </c>
      <c r="I14" s="4">
        <v>697572810</v>
      </c>
      <c r="J14" s="4">
        <v>0</v>
      </c>
      <c r="K14" s="4">
        <v>697572810</v>
      </c>
      <c r="L14" s="4">
        <v>0</v>
      </c>
      <c r="M14" s="4">
        <v>697572810</v>
      </c>
      <c r="N14" s="4">
        <v>697572810</v>
      </c>
      <c r="O14" s="4">
        <v>697572810</v>
      </c>
    </row>
    <row r="15" spans="1:15" ht="33.75">
      <c r="A15" s="2" t="s">
        <v>17</v>
      </c>
      <c r="B15" s="2" t="s">
        <v>23</v>
      </c>
      <c r="C15" s="2" t="s">
        <v>40</v>
      </c>
      <c r="D15" s="2" t="s">
        <v>18</v>
      </c>
      <c r="E15" s="2" t="s">
        <v>48</v>
      </c>
      <c r="F15" s="2"/>
      <c r="G15" s="2"/>
      <c r="H15" s="3" t="s">
        <v>49</v>
      </c>
      <c r="I15" s="4">
        <v>9198916591</v>
      </c>
      <c r="J15" s="4">
        <v>0</v>
      </c>
      <c r="K15" s="4">
        <v>9198914340</v>
      </c>
      <c r="L15" s="4">
        <v>2251</v>
      </c>
      <c r="M15" s="4">
        <v>9198914340</v>
      </c>
      <c r="N15" s="4">
        <v>9065909938</v>
      </c>
      <c r="O15" s="4">
        <v>8344265790</v>
      </c>
    </row>
    <row r="16" spans="1:15">
      <c r="A16" s="2" t="s">
        <v>17</v>
      </c>
      <c r="B16" s="2" t="s">
        <v>23</v>
      </c>
      <c r="C16" s="2" t="s">
        <v>50</v>
      </c>
      <c r="D16" s="2" t="s">
        <v>19</v>
      </c>
      <c r="E16" s="2" t="s">
        <v>51</v>
      </c>
      <c r="F16" s="2"/>
      <c r="G16" s="2"/>
      <c r="H16" s="3" t="s">
        <v>52</v>
      </c>
      <c r="I16" s="4">
        <v>280</v>
      </c>
      <c r="J16" s="4">
        <v>0</v>
      </c>
      <c r="K16" s="4">
        <v>0</v>
      </c>
      <c r="L16" s="4">
        <v>280</v>
      </c>
      <c r="M16" s="4">
        <v>0</v>
      </c>
      <c r="N16" s="4">
        <v>0</v>
      </c>
      <c r="O16" s="4">
        <v>0</v>
      </c>
    </row>
    <row r="17" spans="1:15" ht="45">
      <c r="A17" s="2" t="s">
        <v>17</v>
      </c>
      <c r="B17" s="2" t="s">
        <v>23</v>
      </c>
      <c r="C17" s="2" t="s">
        <v>53</v>
      </c>
      <c r="D17" s="2" t="s">
        <v>54</v>
      </c>
      <c r="E17" s="2" t="s">
        <v>55</v>
      </c>
      <c r="F17" s="2"/>
      <c r="G17" s="2"/>
      <c r="H17" s="3" t="s">
        <v>56</v>
      </c>
      <c r="I17" s="4">
        <v>29026830737</v>
      </c>
      <c r="J17" s="4">
        <v>0</v>
      </c>
      <c r="K17" s="4">
        <v>27542021703</v>
      </c>
      <c r="L17" s="4">
        <v>1484809034</v>
      </c>
      <c r="M17" s="4">
        <v>27542021703</v>
      </c>
      <c r="N17" s="4">
        <v>24023137300</v>
      </c>
      <c r="O17" s="4">
        <v>17632953900</v>
      </c>
    </row>
    <row r="18" spans="1:15" ht="33.75">
      <c r="A18" s="2" t="s">
        <v>17</v>
      </c>
      <c r="B18" s="2" t="s">
        <v>23</v>
      </c>
      <c r="C18" s="2" t="s">
        <v>53</v>
      </c>
      <c r="D18" s="2" t="s">
        <v>54</v>
      </c>
      <c r="E18" s="2" t="s">
        <v>57</v>
      </c>
      <c r="F18" s="2"/>
      <c r="G18" s="2"/>
      <c r="H18" s="3" t="s">
        <v>58</v>
      </c>
      <c r="I18" s="4">
        <v>6117000000</v>
      </c>
      <c r="J18" s="4">
        <v>0</v>
      </c>
      <c r="K18" s="4">
        <v>6117000000</v>
      </c>
      <c r="L18" s="4">
        <v>0</v>
      </c>
      <c r="M18" s="4">
        <v>6117000000</v>
      </c>
      <c r="N18" s="4">
        <v>5155857707</v>
      </c>
      <c r="O18" s="4">
        <v>1329943760</v>
      </c>
    </row>
    <row r="19" spans="1:15">
      <c r="A19" s="2" t="s">
        <v>17</v>
      </c>
      <c r="B19" s="2" t="s">
        <v>59</v>
      </c>
      <c r="C19" s="2" t="s">
        <v>19</v>
      </c>
      <c r="D19" s="2"/>
      <c r="E19" s="2"/>
      <c r="F19" s="2"/>
      <c r="G19" s="2"/>
      <c r="H19" s="3" t="s">
        <v>60</v>
      </c>
      <c r="I19" s="4">
        <v>201320000</v>
      </c>
      <c r="J19" s="4">
        <v>0</v>
      </c>
      <c r="K19" s="4">
        <v>199442539</v>
      </c>
      <c r="L19" s="4">
        <v>1877461</v>
      </c>
      <c r="M19" s="4">
        <v>199442539</v>
      </c>
      <c r="N19" s="4">
        <v>199442539</v>
      </c>
      <c r="O19" s="4">
        <v>199442539</v>
      </c>
    </row>
    <row r="20" spans="1:15" ht="22.5">
      <c r="A20" s="2" t="s">
        <v>17</v>
      </c>
      <c r="B20" s="2" t="s">
        <v>59</v>
      </c>
      <c r="C20" s="2" t="s">
        <v>40</v>
      </c>
      <c r="D20" s="2" t="s">
        <v>19</v>
      </c>
      <c r="E20" s="2"/>
      <c r="F20" s="2"/>
      <c r="G20" s="2"/>
      <c r="H20" s="3" t="s">
        <v>61</v>
      </c>
      <c r="I20" s="4">
        <v>2791624000</v>
      </c>
      <c r="J20" s="4">
        <v>0</v>
      </c>
      <c r="K20" s="4">
        <v>2791207684</v>
      </c>
      <c r="L20" s="4">
        <v>416316</v>
      </c>
      <c r="M20" s="4">
        <v>2791207684</v>
      </c>
      <c r="N20" s="4">
        <v>2791207684</v>
      </c>
      <c r="O20" s="4">
        <v>2791207684</v>
      </c>
    </row>
    <row r="21" spans="1:15" ht="56.25">
      <c r="A21" s="2" t="s">
        <v>62</v>
      </c>
      <c r="B21" s="2" t="s">
        <v>63</v>
      </c>
      <c r="C21" s="2" t="s">
        <v>64</v>
      </c>
      <c r="D21" s="2" t="s">
        <v>53</v>
      </c>
      <c r="E21" s="2"/>
      <c r="F21" s="2"/>
      <c r="G21" s="2"/>
      <c r="H21" s="3" t="s">
        <v>65</v>
      </c>
      <c r="I21" s="4">
        <v>13095169620</v>
      </c>
      <c r="J21" s="4">
        <v>0</v>
      </c>
      <c r="K21" s="4">
        <v>13091111647.67</v>
      </c>
      <c r="L21" s="4">
        <v>4057972.33</v>
      </c>
      <c r="M21" s="4">
        <v>13091111647.67</v>
      </c>
      <c r="N21" s="4">
        <v>13091111647.67</v>
      </c>
      <c r="O21" s="4">
        <v>11809824193.67</v>
      </c>
    </row>
    <row r="22" spans="1:15" ht="33.75">
      <c r="A22" s="2" t="s">
        <v>62</v>
      </c>
      <c r="B22" s="2" t="s">
        <v>63</v>
      </c>
      <c r="C22" s="2" t="s">
        <v>64</v>
      </c>
      <c r="D22" s="2" t="s">
        <v>66</v>
      </c>
      <c r="E22" s="2"/>
      <c r="F22" s="2"/>
      <c r="G22" s="2"/>
      <c r="H22" s="3" t="s">
        <v>67</v>
      </c>
      <c r="I22" s="4">
        <v>25530347498</v>
      </c>
      <c r="J22" s="4">
        <v>0</v>
      </c>
      <c r="K22" s="4">
        <v>25522304763</v>
      </c>
      <c r="L22" s="4">
        <v>8042735</v>
      </c>
      <c r="M22" s="4">
        <v>25522304763</v>
      </c>
      <c r="N22" s="4">
        <v>14162357670</v>
      </c>
      <c r="O22" s="4">
        <v>12390515935</v>
      </c>
    </row>
    <row r="23" spans="1:15" ht="33.75">
      <c r="A23" s="2" t="s">
        <v>62</v>
      </c>
      <c r="B23" s="2" t="s">
        <v>63</v>
      </c>
      <c r="C23" s="2" t="s">
        <v>64</v>
      </c>
      <c r="D23" s="2" t="s">
        <v>68</v>
      </c>
      <c r="E23" s="2"/>
      <c r="F23" s="2"/>
      <c r="G23" s="2"/>
      <c r="H23" s="3" t="s">
        <v>69</v>
      </c>
      <c r="I23" s="4">
        <v>54340127579</v>
      </c>
      <c r="J23" s="4">
        <v>0</v>
      </c>
      <c r="K23" s="4">
        <v>54340120185</v>
      </c>
      <c r="L23" s="4">
        <v>7394</v>
      </c>
      <c r="M23" s="4">
        <v>54340120185</v>
      </c>
      <c r="N23" s="4">
        <v>54340120185</v>
      </c>
      <c r="O23" s="4">
        <v>54340120185</v>
      </c>
    </row>
    <row r="24" spans="1:15" ht="56.25">
      <c r="A24" s="2" t="s">
        <v>62</v>
      </c>
      <c r="B24" s="2" t="s">
        <v>63</v>
      </c>
      <c r="C24" s="2" t="s">
        <v>64</v>
      </c>
      <c r="D24" s="2" t="s">
        <v>70</v>
      </c>
      <c r="E24" s="2"/>
      <c r="F24" s="2"/>
      <c r="G24" s="2"/>
      <c r="H24" s="3" t="s">
        <v>71</v>
      </c>
      <c r="I24" s="4">
        <v>10748873693</v>
      </c>
      <c r="J24" s="4">
        <v>0</v>
      </c>
      <c r="K24" s="4">
        <v>10445509570.879999</v>
      </c>
      <c r="L24" s="4">
        <v>303364122.12</v>
      </c>
      <c r="M24" s="4">
        <v>10445509570.879999</v>
      </c>
      <c r="N24" s="4">
        <v>10131943570.879999</v>
      </c>
      <c r="O24" s="4">
        <v>9692805813.8799992</v>
      </c>
    </row>
    <row r="25" spans="1:15" ht="45">
      <c r="A25" s="2" t="s">
        <v>62</v>
      </c>
      <c r="B25" s="2" t="s">
        <v>63</v>
      </c>
      <c r="C25" s="2" t="s">
        <v>64</v>
      </c>
      <c r="D25" s="2" t="s">
        <v>72</v>
      </c>
      <c r="E25" s="2"/>
      <c r="F25" s="2"/>
      <c r="G25" s="2"/>
      <c r="H25" s="3" t="s">
        <v>73</v>
      </c>
      <c r="I25" s="4">
        <v>19744800000</v>
      </c>
      <c r="J25" s="4">
        <v>0</v>
      </c>
      <c r="K25" s="4">
        <v>19744751969</v>
      </c>
      <c r="L25" s="4">
        <v>48031</v>
      </c>
      <c r="M25" s="4">
        <v>19744751969</v>
      </c>
      <c r="N25" s="4">
        <v>19744751969</v>
      </c>
      <c r="O25" s="4">
        <v>19744751969</v>
      </c>
    </row>
    <row r="26" spans="1:15" ht="56.25">
      <c r="A26" s="2" t="s">
        <v>62</v>
      </c>
      <c r="B26" s="2" t="s">
        <v>63</v>
      </c>
      <c r="C26" s="2" t="s">
        <v>64</v>
      </c>
      <c r="D26" s="2" t="s">
        <v>20</v>
      </c>
      <c r="E26" s="2"/>
      <c r="F26" s="2"/>
      <c r="G26" s="2"/>
      <c r="H26" s="3" t="s">
        <v>74</v>
      </c>
      <c r="I26" s="4">
        <v>161379786861</v>
      </c>
      <c r="J26" s="4">
        <v>0</v>
      </c>
      <c r="K26" s="4">
        <v>161010794978.67001</v>
      </c>
      <c r="L26" s="4">
        <v>368991882.32999998</v>
      </c>
      <c r="M26" s="4">
        <v>161010794978.67001</v>
      </c>
      <c r="N26" s="4">
        <v>158844717182.62</v>
      </c>
      <c r="O26" s="4">
        <v>14195961884</v>
      </c>
    </row>
    <row r="27" spans="1:15" ht="22.5">
      <c r="A27" s="2" t="s">
        <v>62</v>
      </c>
      <c r="B27" s="2" t="s">
        <v>63</v>
      </c>
      <c r="C27" s="2" t="s">
        <v>64</v>
      </c>
      <c r="D27" s="2" t="s">
        <v>42</v>
      </c>
      <c r="E27" s="2"/>
      <c r="F27" s="2"/>
      <c r="G27" s="2"/>
      <c r="H27" s="3" t="s">
        <v>75</v>
      </c>
      <c r="I27" s="4">
        <v>188904681909</v>
      </c>
      <c r="J27" s="4">
        <v>0</v>
      </c>
      <c r="K27" s="4">
        <v>188694579588</v>
      </c>
      <c r="L27" s="4">
        <v>210102321</v>
      </c>
      <c r="M27" s="4">
        <v>188694579588</v>
      </c>
      <c r="N27" s="4">
        <v>179583625332</v>
      </c>
      <c r="O27" s="4">
        <v>94783774785</v>
      </c>
    </row>
    <row r="28" spans="1:15" ht="67.5">
      <c r="A28" s="2" t="s">
        <v>62</v>
      </c>
      <c r="B28" s="2" t="s">
        <v>63</v>
      </c>
      <c r="C28" s="2" t="s">
        <v>64</v>
      </c>
      <c r="D28" s="2" t="s">
        <v>76</v>
      </c>
      <c r="E28" s="2" t="s">
        <v>0</v>
      </c>
      <c r="F28" s="2" t="s">
        <v>0</v>
      </c>
      <c r="G28" s="2" t="s">
        <v>0</v>
      </c>
      <c r="H28" s="3" t="s">
        <v>77</v>
      </c>
      <c r="I28" s="4">
        <v>8593966848</v>
      </c>
      <c r="J28" s="4">
        <v>0</v>
      </c>
      <c r="K28" s="4">
        <v>8572463060.8900003</v>
      </c>
      <c r="L28" s="4">
        <v>21503787.109999999</v>
      </c>
      <c r="M28" s="4">
        <v>8572463060.8900003</v>
      </c>
      <c r="N28" s="4">
        <v>8572463060.8900003</v>
      </c>
      <c r="O28" s="4">
        <v>8557903060.8900003</v>
      </c>
    </row>
    <row r="29" spans="1:15" ht="56.25">
      <c r="A29" s="2" t="s">
        <v>62</v>
      </c>
      <c r="B29" s="2" t="s">
        <v>63</v>
      </c>
      <c r="C29" s="2" t="s">
        <v>64</v>
      </c>
      <c r="D29" s="2" t="s">
        <v>78</v>
      </c>
      <c r="E29" s="2"/>
      <c r="F29" s="2"/>
      <c r="G29" s="2"/>
      <c r="H29" s="3" t="s">
        <v>79</v>
      </c>
      <c r="I29" s="4">
        <v>47644886914</v>
      </c>
      <c r="J29" s="4">
        <v>0</v>
      </c>
      <c r="K29" s="4">
        <v>47644788514</v>
      </c>
      <c r="L29" s="4">
        <v>98400</v>
      </c>
      <c r="M29" s="4">
        <v>47644788514</v>
      </c>
      <c r="N29" s="4">
        <v>47644788514</v>
      </c>
      <c r="O29" s="4">
        <v>47036271944</v>
      </c>
    </row>
    <row r="30" spans="1:15" ht="33.75">
      <c r="A30" s="2" t="s">
        <v>62</v>
      </c>
      <c r="B30" s="2" t="s">
        <v>63</v>
      </c>
      <c r="C30" s="2" t="s">
        <v>64</v>
      </c>
      <c r="D30" s="2" t="s">
        <v>80</v>
      </c>
      <c r="E30" s="2" t="s">
        <v>0</v>
      </c>
      <c r="F30" s="2" t="s">
        <v>0</v>
      </c>
      <c r="G30" s="2" t="s">
        <v>0</v>
      </c>
      <c r="H30" s="3" t="s">
        <v>81</v>
      </c>
      <c r="I30" s="4">
        <v>198953000000</v>
      </c>
      <c r="J30" s="4">
        <v>0</v>
      </c>
      <c r="K30" s="4">
        <v>198952945400</v>
      </c>
      <c r="L30" s="4">
        <v>54600</v>
      </c>
      <c r="M30" s="4">
        <v>198952945400</v>
      </c>
      <c r="N30" s="4">
        <v>198728860180</v>
      </c>
      <c r="O30" s="4">
        <v>198007817980</v>
      </c>
    </row>
    <row r="31" spans="1:15" ht="56.25">
      <c r="A31" s="2" t="s">
        <v>62</v>
      </c>
      <c r="B31" s="2" t="s">
        <v>63</v>
      </c>
      <c r="C31" s="2" t="s">
        <v>64</v>
      </c>
      <c r="D31" s="2" t="s">
        <v>82</v>
      </c>
      <c r="E31" s="2" t="s">
        <v>0</v>
      </c>
      <c r="F31" s="2" t="s">
        <v>0</v>
      </c>
      <c r="G31" s="2" t="s">
        <v>0</v>
      </c>
      <c r="H31" s="3" t="s">
        <v>83</v>
      </c>
      <c r="I31" s="4">
        <v>1921259078</v>
      </c>
      <c r="J31" s="4">
        <v>0</v>
      </c>
      <c r="K31" s="4">
        <v>1910313117</v>
      </c>
      <c r="L31" s="4">
        <v>10945961</v>
      </c>
      <c r="M31" s="4">
        <v>1910313117</v>
      </c>
      <c r="N31" s="4">
        <v>1531403405</v>
      </c>
      <c r="O31" s="4">
        <v>957491224</v>
      </c>
    </row>
    <row r="32" spans="1:15" ht="45">
      <c r="A32" s="2" t="s">
        <v>62</v>
      </c>
      <c r="B32" s="2" t="s">
        <v>84</v>
      </c>
      <c r="C32" s="2" t="s">
        <v>64</v>
      </c>
      <c r="D32" s="2" t="s">
        <v>68</v>
      </c>
      <c r="E32" s="2"/>
      <c r="F32" s="2"/>
      <c r="G32" s="2"/>
      <c r="H32" s="3" t="s">
        <v>85</v>
      </c>
      <c r="I32" s="4">
        <v>72916000000</v>
      </c>
      <c r="J32" s="4">
        <v>0</v>
      </c>
      <c r="K32" s="4">
        <v>72915853138.600006</v>
      </c>
      <c r="L32" s="4">
        <v>146861.4</v>
      </c>
      <c r="M32" s="4">
        <v>72915853138.600006</v>
      </c>
      <c r="N32" s="4">
        <v>72520881838.600006</v>
      </c>
      <c r="O32" s="4">
        <v>69896396030</v>
      </c>
    </row>
    <row r="33" spans="1:15" ht="45">
      <c r="A33" s="2" t="s">
        <v>62</v>
      </c>
      <c r="B33" s="2" t="s">
        <v>84</v>
      </c>
      <c r="C33" s="2" t="s">
        <v>64</v>
      </c>
      <c r="D33" s="2" t="s">
        <v>86</v>
      </c>
      <c r="E33" s="2"/>
      <c r="F33" s="2"/>
      <c r="G33" s="2"/>
      <c r="H33" s="3" t="s">
        <v>87</v>
      </c>
      <c r="I33" s="4">
        <v>8695584867</v>
      </c>
      <c r="J33" s="4">
        <v>0</v>
      </c>
      <c r="K33" s="4">
        <v>8694651532.9899998</v>
      </c>
      <c r="L33" s="4">
        <v>933334.01</v>
      </c>
      <c r="M33" s="4">
        <v>8694651532.9899998</v>
      </c>
      <c r="N33" s="4">
        <v>8694651532.9899998</v>
      </c>
      <c r="O33" s="4">
        <v>8694651532.9899998</v>
      </c>
    </row>
    <row r="34" spans="1:15" ht="56.25">
      <c r="A34" s="2" t="s">
        <v>62</v>
      </c>
      <c r="B34" s="2" t="s">
        <v>84</v>
      </c>
      <c r="C34" s="2" t="s">
        <v>64</v>
      </c>
      <c r="D34" s="2" t="s">
        <v>70</v>
      </c>
      <c r="E34" s="2"/>
      <c r="F34" s="2"/>
      <c r="G34" s="2"/>
      <c r="H34" s="3" t="s">
        <v>88</v>
      </c>
      <c r="I34" s="4">
        <v>54483964422</v>
      </c>
      <c r="J34" s="4">
        <v>0</v>
      </c>
      <c r="K34" s="4">
        <v>54337636059.309998</v>
      </c>
      <c r="L34" s="4">
        <v>146328362.69</v>
      </c>
      <c r="M34" s="4">
        <v>54337636059.309998</v>
      </c>
      <c r="N34" s="4">
        <v>53817454086.230003</v>
      </c>
      <c r="O34" s="4">
        <v>50485211352.309998</v>
      </c>
    </row>
    <row r="35" spans="1:15" ht="33.75">
      <c r="A35" s="2" t="s">
        <v>62</v>
      </c>
      <c r="B35" s="2" t="s">
        <v>84</v>
      </c>
      <c r="C35" s="2" t="s">
        <v>64</v>
      </c>
      <c r="D35" s="2" t="s">
        <v>72</v>
      </c>
      <c r="E35" s="2"/>
      <c r="F35" s="2"/>
      <c r="G35" s="2"/>
      <c r="H35" s="3" t="s">
        <v>89</v>
      </c>
      <c r="I35" s="4">
        <v>5668600000</v>
      </c>
      <c r="J35" s="4">
        <v>0</v>
      </c>
      <c r="K35" s="4">
        <v>5668558588</v>
      </c>
      <c r="L35" s="4">
        <v>41412</v>
      </c>
      <c r="M35" s="4">
        <v>5668558588</v>
      </c>
      <c r="N35" s="4">
        <v>5514673299</v>
      </c>
      <c r="O35" s="4">
        <v>5514673299</v>
      </c>
    </row>
    <row r="36" spans="1:15" ht="22.5">
      <c r="A36" s="2" t="s">
        <v>62</v>
      </c>
      <c r="B36" s="2" t="s">
        <v>84</v>
      </c>
      <c r="C36" s="2" t="s">
        <v>64</v>
      </c>
      <c r="D36" s="2" t="s">
        <v>90</v>
      </c>
      <c r="E36" s="2"/>
      <c r="F36" s="2"/>
      <c r="G36" s="2"/>
      <c r="H36" s="3" t="s">
        <v>91</v>
      </c>
      <c r="I36" s="4">
        <v>114191846818</v>
      </c>
      <c r="J36" s="4">
        <v>0</v>
      </c>
      <c r="K36" s="4">
        <v>114178387799</v>
      </c>
      <c r="L36" s="4">
        <v>13459019</v>
      </c>
      <c r="M36" s="4">
        <v>114178387799</v>
      </c>
      <c r="N36" s="4">
        <v>112962443839</v>
      </c>
      <c r="O36" s="4">
        <v>112414406009</v>
      </c>
    </row>
    <row r="37" spans="1:15" ht="90">
      <c r="A37" s="2" t="s">
        <v>62</v>
      </c>
      <c r="B37" s="2" t="s">
        <v>84</v>
      </c>
      <c r="C37" s="2" t="s">
        <v>64</v>
      </c>
      <c r="D37" s="2" t="s">
        <v>92</v>
      </c>
      <c r="E37" s="2"/>
      <c r="F37" s="2"/>
      <c r="G37" s="2"/>
      <c r="H37" s="3" t="s">
        <v>93</v>
      </c>
      <c r="I37" s="4">
        <v>21339906893</v>
      </c>
      <c r="J37" s="4">
        <v>0</v>
      </c>
      <c r="K37" s="4">
        <v>21339618202.5</v>
      </c>
      <c r="L37" s="4">
        <v>288690.5</v>
      </c>
      <c r="M37" s="4">
        <v>21339618202.5</v>
      </c>
      <c r="N37" s="4">
        <v>21289618202.5</v>
      </c>
      <c r="O37" s="4">
        <v>20056463357.5</v>
      </c>
    </row>
    <row r="38" spans="1:15" ht="45">
      <c r="A38" s="2" t="s">
        <v>62</v>
      </c>
      <c r="B38" s="2" t="s">
        <v>84</v>
      </c>
      <c r="C38" s="2" t="s">
        <v>64</v>
      </c>
      <c r="D38" s="2" t="s">
        <v>20</v>
      </c>
      <c r="E38" s="2"/>
      <c r="F38" s="2"/>
      <c r="G38" s="2"/>
      <c r="H38" s="3" t="s">
        <v>94</v>
      </c>
      <c r="I38" s="4">
        <v>7000000000</v>
      </c>
      <c r="J38" s="4">
        <v>0</v>
      </c>
      <c r="K38" s="4">
        <v>7000000000</v>
      </c>
      <c r="L38" s="4">
        <v>0</v>
      </c>
      <c r="M38" s="4">
        <v>7000000000</v>
      </c>
      <c r="N38" s="4">
        <v>7000000000</v>
      </c>
      <c r="O38" s="4">
        <v>7000000000</v>
      </c>
    </row>
    <row r="39" spans="1:15" ht="56.25">
      <c r="A39" s="2" t="s">
        <v>62</v>
      </c>
      <c r="B39" s="2" t="s">
        <v>84</v>
      </c>
      <c r="C39" s="2" t="s">
        <v>64</v>
      </c>
      <c r="D39" s="2" t="s">
        <v>42</v>
      </c>
      <c r="E39" s="2"/>
      <c r="F39" s="2"/>
      <c r="G39" s="2"/>
      <c r="H39" s="3" t="s">
        <v>95</v>
      </c>
      <c r="I39" s="4">
        <v>5500000000</v>
      </c>
      <c r="J39" s="4">
        <v>0</v>
      </c>
      <c r="K39" s="4">
        <v>5500000000</v>
      </c>
      <c r="L39" s="4">
        <v>0</v>
      </c>
      <c r="M39" s="4">
        <v>5500000000</v>
      </c>
      <c r="N39" s="4">
        <v>5500000000</v>
      </c>
      <c r="O39" s="4">
        <v>5500000000</v>
      </c>
    </row>
    <row r="40" spans="1:15" ht="56.25">
      <c r="A40" s="2" t="s">
        <v>62</v>
      </c>
      <c r="B40" s="2" t="s">
        <v>84</v>
      </c>
      <c r="C40" s="2" t="s">
        <v>64</v>
      </c>
      <c r="D40" s="2" t="s">
        <v>96</v>
      </c>
      <c r="E40" s="2"/>
      <c r="F40" s="2"/>
      <c r="G40" s="2"/>
      <c r="H40" s="3" t="s">
        <v>97</v>
      </c>
      <c r="I40" s="4">
        <v>18000000000</v>
      </c>
      <c r="J40" s="4">
        <v>0</v>
      </c>
      <c r="K40" s="4">
        <v>18000000000</v>
      </c>
      <c r="L40" s="4">
        <v>0</v>
      </c>
      <c r="M40" s="4">
        <v>18000000000</v>
      </c>
      <c r="N40" s="4">
        <v>18000000000</v>
      </c>
      <c r="O40" s="4">
        <v>18000000000</v>
      </c>
    </row>
    <row r="41" spans="1:15" ht="33.75">
      <c r="A41" s="2" t="s">
        <v>62</v>
      </c>
      <c r="B41" s="2" t="s">
        <v>84</v>
      </c>
      <c r="C41" s="2" t="s">
        <v>64</v>
      </c>
      <c r="D41" s="2" t="s">
        <v>76</v>
      </c>
      <c r="E41" s="2"/>
      <c r="F41" s="2"/>
      <c r="G41" s="2"/>
      <c r="H41" s="3" t="s">
        <v>98</v>
      </c>
      <c r="I41" s="4">
        <v>11500000000</v>
      </c>
      <c r="J41" s="4">
        <v>0</v>
      </c>
      <c r="K41" s="4">
        <v>11462504288</v>
      </c>
      <c r="L41" s="4">
        <v>37495712</v>
      </c>
      <c r="M41" s="4">
        <v>11462504288</v>
      </c>
      <c r="N41" s="4">
        <v>10513552252</v>
      </c>
      <c r="O41" s="4">
        <v>10191534935</v>
      </c>
    </row>
    <row r="42" spans="1:15" ht="33.75">
      <c r="A42" s="2" t="s">
        <v>62</v>
      </c>
      <c r="B42" s="2" t="s">
        <v>99</v>
      </c>
      <c r="C42" s="2" t="s">
        <v>64</v>
      </c>
      <c r="D42" s="2" t="s">
        <v>100</v>
      </c>
      <c r="E42" s="2"/>
      <c r="F42" s="2"/>
      <c r="G42" s="2"/>
      <c r="H42" s="3" t="s">
        <v>101</v>
      </c>
      <c r="I42" s="4">
        <v>2979000000</v>
      </c>
      <c r="J42" s="4">
        <v>0</v>
      </c>
      <c r="K42" s="4">
        <v>2978487076</v>
      </c>
      <c r="L42" s="4">
        <v>512924</v>
      </c>
      <c r="M42" s="4">
        <v>2978487076</v>
      </c>
      <c r="N42" s="4">
        <v>2960675043</v>
      </c>
      <c r="O42" s="4">
        <v>2529890444</v>
      </c>
    </row>
    <row r="43" spans="1:15" ht="33.75">
      <c r="A43" s="2" t="s">
        <v>62</v>
      </c>
      <c r="B43" s="2" t="s">
        <v>99</v>
      </c>
      <c r="C43" s="2" t="s">
        <v>64</v>
      </c>
      <c r="D43" s="2" t="s">
        <v>102</v>
      </c>
      <c r="E43" s="2"/>
      <c r="F43" s="2"/>
      <c r="G43" s="2"/>
      <c r="H43" s="3" t="s">
        <v>103</v>
      </c>
      <c r="I43" s="4">
        <v>11309000000</v>
      </c>
      <c r="J43" s="4">
        <v>0</v>
      </c>
      <c r="K43" s="4">
        <v>11155287641</v>
      </c>
      <c r="L43" s="4">
        <v>153712359</v>
      </c>
      <c r="M43" s="4">
        <v>11155287641</v>
      </c>
      <c r="N43" s="4">
        <v>11155287641</v>
      </c>
      <c r="O43" s="4">
        <v>11149437961</v>
      </c>
    </row>
    <row r="44" spans="1:15" ht="45">
      <c r="A44" s="2" t="s">
        <v>62</v>
      </c>
      <c r="B44" s="2" t="s">
        <v>99</v>
      </c>
      <c r="C44" s="2" t="s">
        <v>64</v>
      </c>
      <c r="D44" s="2" t="s">
        <v>50</v>
      </c>
      <c r="E44" s="2"/>
      <c r="F44" s="2"/>
      <c r="G44" s="2"/>
      <c r="H44" s="3" t="s">
        <v>104</v>
      </c>
      <c r="I44" s="4">
        <v>23638018643</v>
      </c>
      <c r="J44" s="4">
        <v>0</v>
      </c>
      <c r="K44" s="4">
        <v>23516772633.869999</v>
      </c>
      <c r="L44" s="4">
        <v>121246009.13</v>
      </c>
      <c r="M44" s="4">
        <v>23516772633.869999</v>
      </c>
      <c r="N44" s="4">
        <v>22658754789.32</v>
      </c>
      <c r="O44" s="4">
        <v>20797205724.869999</v>
      </c>
    </row>
    <row r="45" spans="1:15" ht="67.5">
      <c r="A45" s="2" t="s">
        <v>62</v>
      </c>
      <c r="B45" s="2" t="s">
        <v>99</v>
      </c>
      <c r="C45" s="2" t="s">
        <v>64</v>
      </c>
      <c r="D45" s="2" t="s">
        <v>53</v>
      </c>
      <c r="E45" s="2"/>
      <c r="F45" s="2"/>
      <c r="G45" s="2"/>
      <c r="H45" s="3" t="s">
        <v>105</v>
      </c>
      <c r="I45" s="4">
        <v>32366800000</v>
      </c>
      <c r="J45" s="4">
        <v>0</v>
      </c>
      <c r="K45" s="4">
        <v>32355932126.919998</v>
      </c>
      <c r="L45" s="4">
        <v>10867873.08</v>
      </c>
      <c r="M45" s="4">
        <v>32355932126.919998</v>
      </c>
      <c r="N45" s="4">
        <v>31671535019.139999</v>
      </c>
      <c r="O45" s="4">
        <v>26603649014.43</v>
      </c>
    </row>
    <row r="46" spans="1:15">
      <c r="A46" s="2" t="s">
        <v>0</v>
      </c>
      <c r="B46" s="2" t="s">
        <v>0</v>
      </c>
      <c r="C46" s="2" t="s">
        <v>0</v>
      </c>
      <c r="D46" s="2" t="s">
        <v>0</v>
      </c>
      <c r="E46" s="2" t="s">
        <v>0</v>
      </c>
      <c r="F46" s="2" t="s">
        <v>0</v>
      </c>
      <c r="G46" s="2" t="s">
        <v>0</v>
      </c>
      <c r="H46" s="3" t="s">
        <v>0</v>
      </c>
      <c r="I46" s="4">
        <v>1335736300361</v>
      </c>
      <c r="J46" s="4">
        <v>159000</v>
      </c>
      <c r="K46" s="4">
        <v>1332146755031.7</v>
      </c>
      <c r="L46" s="4">
        <v>3589386329.3000002</v>
      </c>
      <c r="M46" s="4">
        <v>1332123014156.7</v>
      </c>
      <c r="N46" s="4">
        <v>1298950868856.1201</v>
      </c>
      <c r="O46" s="4">
        <v>1036762493687.9399</v>
      </c>
    </row>
    <row r="47" spans="1:15">
      <c r="A47" s="2" t="s">
        <v>0</v>
      </c>
      <c r="B47" s="2" t="s">
        <v>0</v>
      </c>
      <c r="C47" s="2" t="s">
        <v>0</v>
      </c>
      <c r="D47" s="2" t="s">
        <v>0</v>
      </c>
      <c r="E47" s="2" t="s">
        <v>0</v>
      </c>
      <c r="F47" s="2" t="s">
        <v>0</v>
      </c>
      <c r="G47" s="2" t="s">
        <v>0</v>
      </c>
      <c r="H47" s="3" t="s">
        <v>0</v>
      </c>
      <c r="I47" s="5" t="s">
        <v>0</v>
      </c>
      <c r="J47" s="5" t="s">
        <v>0</v>
      </c>
      <c r="K47" s="5" t="s">
        <v>0</v>
      </c>
      <c r="L47" s="5" t="s">
        <v>0</v>
      </c>
      <c r="M47" s="5" t="s">
        <v>0</v>
      </c>
      <c r="N47" s="5" t="s">
        <v>0</v>
      </c>
      <c r="O47" s="5" t="s">
        <v>0</v>
      </c>
    </row>
    <row r="48" spans="1:15" ht="0" hidden="1" customHeight="1"/>
    <row r="49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8BD2-A836-481B-AC51-0C05FE4B4A4E}">
  <dimension ref="A1:U186"/>
  <sheetViews>
    <sheetView showGridLines="0" tabSelected="1" topLeftCell="H1" zoomScale="80" zoomScaleNormal="80" workbookViewId="0">
      <pane ySplit="7" topLeftCell="A8" activePane="bottomLeft" state="frozen"/>
      <selection pane="bottomLeft" activeCell="H7" sqref="H7"/>
    </sheetView>
  </sheetViews>
  <sheetFormatPr baseColWidth="10" defaultRowHeight="15"/>
  <cols>
    <col min="1" max="5" width="5.42578125" customWidth="1"/>
    <col min="6" max="6" width="10.42578125" customWidth="1"/>
    <col min="7" max="7" width="5.42578125" customWidth="1"/>
    <col min="8" max="8" width="44.140625" customWidth="1"/>
    <col min="9" max="9" width="24.42578125" customWidth="1"/>
    <col min="10" max="10" width="20" bestFit="1" customWidth="1"/>
    <col min="11" max="13" width="24.42578125" customWidth="1"/>
    <col min="14" max="14" width="12.85546875" customWidth="1"/>
    <col min="15" max="16" width="24.42578125" customWidth="1"/>
    <col min="17" max="17" width="13" customWidth="1"/>
    <col min="18" max="20" width="24.42578125" customWidth="1"/>
    <col min="21" max="21" width="18.85546875" bestFit="1" customWidth="1"/>
  </cols>
  <sheetData>
    <row r="1" spans="1:21" s="28" customFormat="1" ht="18.7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1" s="28" customFormat="1" ht="18.75">
      <c r="A2" s="29" t="s">
        <v>313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1"/>
    </row>
    <row r="3" spans="1:21" s="28" customFormat="1" ht="18.75">
      <c r="A3" s="29" t="s">
        <v>314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21" s="28" customFormat="1" ht="18.75">
      <c r="A4" s="29" t="s">
        <v>315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</row>
    <row r="5" spans="1:21" s="28" customFormat="1" ht="19.5" thickBot="1">
      <c r="A5" s="32" t="s">
        <v>316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</row>
    <row r="7" spans="1:21" ht="24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  <c r="L7" s="8" t="s">
        <v>12</v>
      </c>
      <c r="M7" s="8" t="s">
        <v>13</v>
      </c>
      <c r="N7" s="9" t="s">
        <v>309</v>
      </c>
      <c r="O7" s="9" t="s">
        <v>308</v>
      </c>
      <c r="P7" s="8" t="s">
        <v>14</v>
      </c>
      <c r="Q7" s="9" t="s">
        <v>310</v>
      </c>
      <c r="R7" s="8" t="s">
        <v>15</v>
      </c>
      <c r="S7" s="9" t="s">
        <v>312</v>
      </c>
      <c r="T7" s="9" t="s">
        <v>307</v>
      </c>
    </row>
    <row r="8" spans="1:21" ht="15.75">
      <c r="A8" s="17"/>
      <c r="B8" s="17"/>
      <c r="C8" s="17"/>
      <c r="D8" s="17"/>
      <c r="E8" s="17"/>
      <c r="F8" s="17"/>
      <c r="G8" s="17"/>
      <c r="H8" s="18" t="s">
        <v>302</v>
      </c>
      <c r="I8" s="19">
        <f>+I9+I63</f>
        <v>1335736300361</v>
      </c>
      <c r="J8" s="19">
        <f>+J9+J63</f>
        <v>159000</v>
      </c>
      <c r="K8" s="19">
        <f>+K9+K63</f>
        <v>1332146755031.7</v>
      </c>
      <c r="L8" s="19">
        <f>+L9+L63</f>
        <v>3589386329.2999997</v>
      </c>
      <c r="M8" s="19">
        <f>+M9+M63</f>
        <v>1332123014156.7</v>
      </c>
      <c r="N8" s="20">
        <f>+M8/I8</f>
        <v>0.99729491052738217</v>
      </c>
      <c r="O8" s="19">
        <f>+O9+O63</f>
        <v>5802998414.5799999</v>
      </c>
      <c r="P8" s="19">
        <f>+P9+P63</f>
        <v>1298950868856.1199</v>
      </c>
      <c r="Q8" s="20">
        <f>+P8/I8</f>
        <v>0.97246055864848591</v>
      </c>
      <c r="R8" s="21">
        <f>+R9+R63</f>
        <v>1036762493687.9401</v>
      </c>
      <c r="S8" s="21">
        <f>+S9+S63</f>
        <v>27369146886</v>
      </c>
      <c r="T8" s="21">
        <f>+P8-R8</f>
        <v>262188375168.17981</v>
      </c>
      <c r="U8" s="6"/>
    </row>
    <row r="9" spans="1:21" ht="15.75">
      <c r="A9" s="22" t="s">
        <v>17</v>
      </c>
      <c r="B9" s="22"/>
      <c r="C9" s="22"/>
      <c r="D9" s="22"/>
      <c r="E9" s="22"/>
      <c r="F9" s="22"/>
      <c r="G9" s="22"/>
      <c r="H9" s="23" t="s">
        <v>303</v>
      </c>
      <c r="I9" s="19">
        <f>+I10+I40+I58</f>
        <v>215290678718</v>
      </c>
      <c r="J9" s="19">
        <f>+J10+J40+J58</f>
        <v>159000</v>
      </c>
      <c r="K9" s="19">
        <f>+K10+K40+K58</f>
        <v>213113383151.39999</v>
      </c>
      <c r="L9" s="19">
        <f>+L10+L40+L58</f>
        <v>2177136566.5999999</v>
      </c>
      <c r="M9" s="19">
        <f>+M10+M40+M58</f>
        <v>213089642276.39999</v>
      </c>
      <c r="N9" s="24">
        <f t="shared" ref="N9:N68" si="0">+M9/I9</f>
        <v>0.98977644338943704</v>
      </c>
      <c r="O9" s="19">
        <f>+O10+O40+O58</f>
        <v>287309212.12</v>
      </c>
      <c r="P9" s="19">
        <f>+P10+P40+P58</f>
        <v>208315198596.28</v>
      </c>
      <c r="Q9" s="24">
        <f t="shared" ref="Q9:Q68" si="1">+P9/I9</f>
        <v>0.96759971140758549</v>
      </c>
      <c r="R9" s="19">
        <f>+R10+R40+R58</f>
        <v>196411735053.39999</v>
      </c>
      <c r="S9" s="19">
        <f>+S10+S40+S58</f>
        <v>4487134468</v>
      </c>
      <c r="T9" s="19">
        <f t="shared" ref="T9:T72" si="2">+P9-R9</f>
        <v>11903463542.880005</v>
      </c>
      <c r="U9" s="7"/>
    </row>
    <row r="10" spans="1:21" ht="31.5">
      <c r="A10" s="10" t="s">
        <v>17</v>
      </c>
      <c r="B10" s="10" t="s">
        <v>18</v>
      </c>
      <c r="C10" s="10"/>
      <c r="D10" s="10"/>
      <c r="E10" s="10"/>
      <c r="F10" s="10"/>
      <c r="G10" s="10"/>
      <c r="H10" s="11" t="s">
        <v>305</v>
      </c>
      <c r="I10" s="12">
        <f>+I11+I13</f>
        <v>8826185000</v>
      </c>
      <c r="J10" s="12">
        <f>+J11+J13</f>
        <v>0</v>
      </c>
      <c r="K10" s="12">
        <f>+K11+K13</f>
        <v>8520610491.1499996</v>
      </c>
      <c r="L10" s="12">
        <f>+L11+L13</f>
        <v>305574508.85000002</v>
      </c>
      <c r="M10" s="12">
        <f>+M11+M13</f>
        <v>8496869616.1499996</v>
      </c>
      <c r="N10" s="13">
        <f t="shared" si="0"/>
        <v>0.96268881925203242</v>
      </c>
      <c r="O10" s="12">
        <f>SUM(O11:O39)</f>
        <v>154304810.12</v>
      </c>
      <c r="P10" s="12">
        <f>+P11+P13</f>
        <v>8335457034.0299997</v>
      </c>
      <c r="Q10" s="13">
        <f t="shared" si="1"/>
        <v>0.94440089733333255</v>
      </c>
      <c r="R10" s="14">
        <f>+R11+R13</f>
        <v>7369734986.1499996</v>
      </c>
      <c r="S10" s="14">
        <f>+S11+S13</f>
        <v>7107772.0000002235</v>
      </c>
      <c r="T10" s="14">
        <f t="shared" si="2"/>
        <v>965722047.88000011</v>
      </c>
    </row>
    <row r="11" spans="1:21" ht="31.5">
      <c r="A11" s="10" t="s">
        <v>17</v>
      </c>
      <c r="B11" s="10" t="s">
        <v>18</v>
      </c>
      <c r="C11" s="10" t="s">
        <v>19</v>
      </c>
      <c r="D11" s="10"/>
      <c r="E11" s="10"/>
      <c r="F11" s="10"/>
      <c r="G11" s="10"/>
      <c r="H11" s="11" t="s">
        <v>21</v>
      </c>
      <c r="I11" s="12">
        <v>8470000</v>
      </c>
      <c r="J11" s="12">
        <v>0</v>
      </c>
      <c r="K11" s="12">
        <v>1999900</v>
      </c>
      <c r="L11" s="12">
        <v>6470100</v>
      </c>
      <c r="M11" s="12">
        <v>1999900</v>
      </c>
      <c r="N11" s="13">
        <f t="shared" si="0"/>
        <v>0.23611570247933883</v>
      </c>
      <c r="O11" s="12">
        <v>0</v>
      </c>
      <c r="P11" s="12">
        <v>1999900</v>
      </c>
      <c r="Q11" s="13">
        <f t="shared" si="1"/>
        <v>0.23611570247933883</v>
      </c>
      <c r="R11" s="14">
        <v>1999900</v>
      </c>
      <c r="S11" s="14">
        <f t="shared" ref="S11:S71" si="3">+(M11-P11)-O11</f>
        <v>0</v>
      </c>
      <c r="T11" s="14">
        <f t="shared" si="2"/>
        <v>0</v>
      </c>
    </row>
    <row r="12" spans="1:21" ht="31.5">
      <c r="A12" s="15" t="s">
        <v>17</v>
      </c>
      <c r="B12" s="15" t="s">
        <v>18</v>
      </c>
      <c r="C12" s="15" t="s">
        <v>19</v>
      </c>
      <c r="D12" s="15" t="s">
        <v>19</v>
      </c>
      <c r="E12" s="15" t="s">
        <v>30</v>
      </c>
      <c r="F12" s="15" t="s">
        <v>44</v>
      </c>
      <c r="G12" s="15"/>
      <c r="H12" s="16" t="s">
        <v>301</v>
      </c>
      <c r="I12" s="12">
        <v>8470000</v>
      </c>
      <c r="J12" s="12">
        <v>0</v>
      </c>
      <c r="K12" s="12">
        <v>1999900</v>
      </c>
      <c r="L12" s="12">
        <v>6470100</v>
      </c>
      <c r="M12" s="12">
        <v>1999900</v>
      </c>
      <c r="N12" s="13">
        <f t="shared" si="0"/>
        <v>0.23611570247933883</v>
      </c>
      <c r="O12" s="12">
        <v>0</v>
      </c>
      <c r="P12" s="12">
        <v>1999900</v>
      </c>
      <c r="Q12" s="13">
        <f t="shared" si="1"/>
        <v>0.23611570247933883</v>
      </c>
      <c r="R12" s="12">
        <v>1999900</v>
      </c>
      <c r="S12" s="12">
        <f t="shared" si="3"/>
        <v>0</v>
      </c>
      <c r="T12" s="12">
        <f t="shared" si="2"/>
        <v>0</v>
      </c>
    </row>
    <row r="13" spans="1:21" ht="31.5">
      <c r="A13" s="10" t="s">
        <v>17</v>
      </c>
      <c r="B13" s="10" t="s">
        <v>18</v>
      </c>
      <c r="C13" s="10" t="s">
        <v>18</v>
      </c>
      <c r="D13" s="10"/>
      <c r="E13" s="10"/>
      <c r="F13" s="10"/>
      <c r="G13" s="10"/>
      <c r="H13" s="11" t="s">
        <v>22</v>
      </c>
      <c r="I13" s="12">
        <v>8817715000</v>
      </c>
      <c r="J13" s="12">
        <v>0</v>
      </c>
      <c r="K13" s="12">
        <v>8518610591.1499996</v>
      </c>
      <c r="L13" s="12">
        <v>299104408.85000002</v>
      </c>
      <c r="M13" s="12">
        <v>8494869716.1499996</v>
      </c>
      <c r="N13" s="13">
        <f t="shared" si="0"/>
        <v>0.963386740913037</v>
      </c>
      <c r="O13" s="12">
        <v>0</v>
      </c>
      <c r="P13" s="12">
        <v>8333457134.0299997</v>
      </c>
      <c r="Q13" s="13">
        <f t="shared" si="1"/>
        <v>0.94508125223257955</v>
      </c>
      <c r="R13" s="14">
        <v>7367735086.1499996</v>
      </c>
      <c r="S13" s="14">
        <f>SUM(S14:S39)</f>
        <v>7107772.0000002235</v>
      </c>
      <c r="T13" s="14">
        <f t="shared" si="2"/>
        <v>965722047.88000011</v>
      </c>
    </row>
    <row r="14" spans="1:21" ht="31.5">
      <c r="A14" s="15" t="s">
        <v>17</v>
      </c>
      <c r="B14" s="15" t="s">
        <v>18</v>
      </c>
      <c r="C14" s="15" t="s">
        <v>18</v>
      </c>
      <c r="D14" s="15" t="s">
        <v>19</v>
      </c>
      <c r="E14" s="15" t="s">
        <v>57</v>
      </c>
      <c r="F14" s="15" t="s">
        <v>44</v>
      </c>
      <c r="G14" s="15"/>
      <c r="H14" s="16" t="s">
        <v>300</v>
      </c>
      <c r="I14" s="12">
        <v>4060000</v>
      </c>
      <c r="J14" s="12">
        <v>0</v>
      </c>
      <c r="K14" s="12">
        <v>4060000</v>
      </c>
      <c r="L14" s="12">
        <v>0</v>
      </c>
      <c r="M14" s="12">
        <v>4060000</v>
      </c>
      <c r="N14" s="13">
        <f t="shared" si="0"/>
        <v>1</v>
      </c>
      <c r="O14" s="12">
        <v>0</v>
      </c>
      <c r="P14" s="12">
        <v>4060000</v>
      </c>
      <c r="Q14" s="13">
        <f t="shared" si="1"/>
        <v>1</v>
      </c>
      <c r="R14" s="12">
        <v>4060000</v>
      </c>
      <c r="S14" s="12">
        <f t="shared" si="3"/>
        <v>0</v>
      </c>
      <c r="T14" s="12">
        <f t="shared" si="2"/>
        <v>0</v>
      </c>
    </row>
    <row r="15" spans="1:21" ht="31.5">
      <c r="A15" s="15" t="s">
        <v>17</v>
      </c>
      <c r="B15" s="15" t="s">
        <v>18</v>
      </c>
      <c r="C15" s="15" t="s">
        <v>18</v>
      </c>
      <c r="D15" s="15" t="s">
        <v>19</v>
      </c>
      <c r="E15" s="15" t="s">
        <v>57</v>
      </c>
      <c r="F15" s="15" t="s">
        <v>276</v>
      </c>
      <c r="G15" s="15"/>
      <c r="H15" s="16" t="s">
        <v>299</v>
      </c>
      <c r="I15" s="12">
        <v>46016191.119999997</v>
      </c>
      <c r="J15" s="12">
        <v>0</v>
      </c>
      <c r="K15" s="12">
        <v>46016191.119999997</v>
      </c>
      <c r="L15" s="12">
        <v>0</v>
      </c>
      <c r="M15" s="12">
        <v>46016191.119999997</v>
      </c>
      <c r="N15" s="13">
        <f t="shared" si="0"/>
        <v>1</v>
      </c>
      <c r="O15" s="12">
        <v>0</v>
      </c>
      <c r="P15" s="12">
        <v>46016191.119999997</v>
      </c>
      <c r="Q15" s="13">
        <f t="shared" si="1"/>
        <v>1</v>
      </c>
      <c r="R15" s="12">
        <v>46016191.119999997</v>
      </c>
      <c r="S15" s="12">
        <f t="shared" si="3"/>
        <v>0</v>
      </c>
      <c r="T15" s="12">
        <f t="shared" si="2"/>
        <v>0</v>
      </c>
    </row>
    <row r="16" spans="1:21" ht="47.25">
      <c r="A16" s="15" t="s">
        <v>17</v>
      </c>
      <c r="B16" s="15" t="s">
        <v>18</v>
      </c>
      <c r="C16" s="15" t="s">
        <v>18</v>
      </c>
      <c r="D16" s="15" t="s">
        <v>19</v>
      </c>
      <c r="E16" s="15" t="s">
        <v>51</v>
      </c>
      <c r="F16" s="15" t="s">
        <v>57</v>
      </c>
      <c r="G16" s="15"/>
      <c r="H16" s="16" t="s">
        <v>298</v>
      </c>
      <c r="I16" s="12">
        <v>38648800</v>
      </c>
      <c r="J16" s="12">
        <v>0</v>
      </c>
      <c r="K16" s="12">
        <v>37769500</v>
      </c>
      <c r="L16" s="12">
        <v>879300</v>
      </c>
      <c r="M16" s="12">
        <v>36269500</v>
      </c>
      <c r="N16" s="13">
        <f t="shared" si="0"/>
        <v>0.93843793338991122</v>
      </c>
      <c r="O16" s="12">
        <v>7432800</v>
      </c>
      <c r="P16" s="12">
        <v>28836700</v>
      </c>
      <c r="Q16" s="13">
        <f t="shared" si="1"/>
        <v>0.74612148372006371</v>
      </c>
      <c r="R16" s="12">
        <v>19666100</v>
      </c>
      <c r="S16" s="12">
        <f t="shared" si="3"/>
        <v>0</v>
      </c>
      <c r="T16" s="12">
        <f t="shared" si="2"/>
        <v>9170600</v>
      </c>
    </row>
    <row r="17" spans="1:20" ht="47.25">
      <c r="A17" s="15" t="s">
        <v>17</v>
      </c>
      <c r="B17" s="15" t="s">
        <v>18</v>
      </c>
      <c r="C17" s="15" t="s">
        <v>18</v>
      </c>
      <c r="D17" s="15" t="s">
        <v>19</v>
      </c>
      <c r="E17" s="15" t="s">
        <v>51</v>
      </c>
      <c r="F17" s="15" t="s">
        <v>51</v>
      </c>
      <c r="G17" s="15"/>
      <c r="H17" s="16" t="s">
        <v>297</v>
      </c>
      <c r="I17" s="12">
        <v>87351200</v>
      </c>
      <c r="J17" s="12">
        <v>0</v>
      </c>
      <c r="K17" s="12">
        <v>66439434</v>
      </c>
      <c r="L17" s="12">
        <v>20911766</v>
      </c>
      <c r="M17" s="12">
        <v>63245524</v>
      </c>
      <c r="N17" s="13">
        <f t="shared" si="0"/>
        <v>0.72403726565862858</v>
      </c>
      <c r="O17" s="12">
        <v>3669975</v>
      </c>
      <c r="P17" s="12">
        <v>59575549</v>
      </c>
      <c r="Q17" s="13">
        <f t="shared" si="1"/>
        <v>0.68202324638928835</v>
      </c>
      <c r="R17" s="12">
        <v>48039267</v>
      </c>
      <c r="S17" s="12">
        <f t="shared" si="3"/>
        <v>0</v>
      </c>
      <c r="T17" s="12">
        <f t="shared" si="2"/>
        <v>11536282</v>
      </c>
    </row>
    <row r="18" spans="1:20" ht="63">
      <c r="A18" s="15" t="s">
        <v>17</v>
      </c>
      <c r="B18" s="15" t="s">
        <v>18</v>
      </c>
      <c r="C18" s="15" t="s">
        <v>18</v>
      </c>
      <c r="D18" s="15" t="s">
        <v>19</v>
      </c>
      <c r="E18" s="15" t="s">
        <v>51</v>
      </c>
      <c r="F18" s="15" t="s">
        <v>278</v>
      </c>
      <c r="G18" s="15"/>
      <c r="H18" s="16" t="s">
        <v>296</v>
      </c>
      <c r="I18" s="12">
        <v>37689122</v>
      </c>
      <c r="J18" s="12">
        <v>0</v>
      </c>
      <c r="K18" s="12">
        <v>34249415.710000001</v>
      </c>
      <c r="L18" s="12">
        <v>3439706.29</v>
      </c>
      <c r="M18" s="12">
        <v>34249415.710000001</v>
      </c>
      <c r="N18" s="13">
        <f t="shared" si="0"/>
        <v>0.90873477259565771</v>
      </c>
      <c r="O18" s="12">
        <v>0</v>
      </c>
      <c r="P18" s="12">
        <v>34249415.710000001</v>
      </c>
      <c r="Q18" s="13">
        <f t="shared" si="1"/>
        <v>0.90873477259565771</v>
      </c>
      <c r="R18" s="12">
        <v>27711089</v>
      </c>
      <c r="S18" s="12">
        <f t="shared" si="3"/>
        <v>0</v>
      </c>
      <c r="T18" s="12">
        <f t="shared" si="2"/>
        <v>6538326.7100000009</v>
      </c>
    </row>
    <row r="19" spans="1:20" ht="15.75">
      <c r="A19" s="15" t="s">
        <v>17</v>
      </c>
      <c r="B19" s="15" t="s">
        <v>18</v>
      </c>
      <c r="C19" s="15" t="s">
        <v>18</v>
      </c>
      <c r="D19" s="15" t="s">
        <v>19</v>
      </c>
      <c r="E19" s="15" t="s">
        <v>51</v>
      </c>
      <c r="F19" s="15" t="s">
        <v>41</v>
      </c>
      <c r="G19" s="15"/>
      <c r="H19" s="16" t="s">
        <v>295</v>
      </c>
      <c r="I19" s="12">
        <v>6204323</v>
      </c>
      <c r="J19" s="12">
        <v>0</v>
      </c>
      <c r="K19" s="12">
        <v>6195783</v>
      </c>
      <c r="L19" s="12">
        <v>8540</v>
      </c>
      <c r="M19" s="12">
        <v>6195783</v>
      </c>
      <c r="N19" s="13">
        <f t="shared" si="0"/>
        <v>0.99862354039272294</v>
      </c>
      <c r="O19" s="12">
        <v>61460</v>
      </c>
      <c r="P19" s="12">
        <v>6134323</v>
      </c>
      <c r="Q19" s="13">
        <f t="shared" si="1"/>
        <v>0.98871754420264713</v>
      </c>
      <c r="R19" s="12">
        <v>4705825</v>
      </c>
      <c r="S19" s="12">
        <f t="shared" si="3"/>
        <v>0</v>
      </c>
      <c r="T19" s="12">
        <f t="shared" si="2"/>
        <v>1428498</v>
      </c>
    </row>
    <row r="20" spans="1:20" ht="31.5">
      <c r="A20" s="15" t="s">
        <v>17</v>
      </c>
      <c r="B20" s="15" t="s">
        <v>18</v>
      </c>
      <c r="C20" s="15" t="s">
        <v>18</v>
      </c>
      <c r="D20" s="15" t="s">
        <v>19</v>
      </c>
      <c r="E20" s="15" t="s">
        <v>51</v>
      </c>
      <c r="F20" s="15" t="s">
        <v>276</v>
      </c>
      <c r="G20" s="15"/>
      <c r="H20" s="16" t="s">
        <v>294</v>
      </c>
      <c r="I20" s="12">
        <v>1138950</v>
      </c>
      <c r="J20" s="12">
        <v>0</v>
      </c>
      <c r="K20" s="12">
        <v>1138950</v>
      </c>
      <c r="L20" s="12">
        <v>0</v>
      </c>
      <c r="M20" s="12">
        <v>838950</v>
      </c>
      <c r="N20" s="13">
        <f t="shared" si="0"/>
        <v>0.73659949953904913</v>
      </c>
      <c r="O20" s="12">
        <v>0</v>
      </c>
      <c r="P20" s="12">
        <v>838950</v>
      </c>
      <c r="Q20" s="13">
        <f t="shared" si="1"/>
        <v>0.73659949953904913</v>
      </c>
      <c r="R20" s="12">
        <v>838950</v>
      </c>
      <c r="S20" s="12">
        <f t="shared" si="3"/>
        <v>0</v>
      </c>
      <c r="T20" s="12">
        <f t="shared" si="2"/>
        <v>0</v>
      </c>
    </row>
    <row r="21" spans="1:20" ht="15.75">
      <c r="A21" s="15" t="s">
        <v>17</v>
      </c>
      <c r="B21" s="15" t="s">
        <v>18</v>
      </c>
      <c r="C21" s="15" t="s">
        <v>18</v>
      </c>
      <c r="D21" s="15" t="s">
        <v>19</v>
      </c>
      <c r="E21" s="15" t="s">
        <v>30</v>
      </c>
      <c r="F21" s="15" t="s">
        <v>55</v>
      </c>
      <c r="G21" s="15"/>
      <c r="H21" s="16" t="s">
        <v>293</v>
      </c>
      <c r="I21" s="12">
        <v>107100</v>
      </c>
      <c r="J21" s="12">
        <v>0</v>
      </c>
      <c r="K21" s="12">
        <v>107100</v>
      </c>
      <c r="L21" s="12">
        <v>0</v>
      </c>
      <c r="M21" s="12">
        <v>107100</v>
      </c>
      <c r="N21" s="13">
        <f t="shared" si="0"/>
        <v>1</v>
      </c>
      <c r="O21" s="12">
        <v>0</v>
      </c>
      <c r="P21" s="12">
        <v>107100</v>
      </c>
      <c r="Q21" s="13">
        <f t="shared" si="1"/>
        <v>1</v>
      </c>
      <c r="R21" s="12">
        <v>107100</v>
      </c>
      <c r="S21" s="12">
        <f t="shared" si="3"/>
        <v>0</v>
      </c>
      <c r="T21" s="12">
        <f t="shared" si="2"/>
        <v>0</v>
      </c>
    </row>
    <row r="22" spans="1:20" ht="47.25">
      <c r="A22" s="15" t="s">
        <v>17</v>
      </c>
      <c r="B22" s="15" t="s">
        <v>18</v>
      </c>
      <c r="C22" s="15" t="s">
        <v>18</v>
      </c>
      <c r="D22" s="15" t="s">
        <v>19</v>
      </c>
      <c r="E22" s="15" t="s">
        <v>30</v>
      </c>
      <c r="F22" s="15" t="s">
        <v>57</v>
      </c>
      <c r="G22" s="15"/>
      <c r="H22" s="16" t="s">
        <v>292</v>
      </c>
      <c r="I22" s="12">
        <v>58196045</v>
      </c>
      <c r="J22" s="12">
        <v>0</v>
      </c>
      <c r="K22" s="12">
        <v>58195945</v>
      </c>
      <c r="L22" s="12">
        <v>100</v>
      </c>
      <c r="M22" s="12">
        <v>58195945</v>
      </c>
      <c r="N22" s="13">
        <f t="shared" si="0"/>
        <v>0.99999828167017191</v>
      </c>
      <c r="O22" s="12">
        <v>1501002.06</v>
      </c>
      <c r="P22" s="12">
        <v>56694942.939999998</v>
      </c>
      <c r="Q22" s="13">
        <f t="shared" si="1"/>
        <v>0.97420611555304137</v>
      </c>
      <c r="R22" s="12">
        <v>47282930</v>
      </c>
      <c r="S22" s="12">
        <f t="shared" si="3"/>
        <v>2.3283064365386963E-9</v>
      </c>
      <c r="T22" s="12">
        <f t="shared" si="2"/>
        <v>9412012.9399999976</v>
      </c>
    </row>
    <row r="23" spans="1:20" ht="15.75">
      <c r="A23" s="15" t="s">
        <v>17</v>
      </c>
      <c r="B23" s="15" t="s">
        <v>18</v>
      </c>
      <c r="C23" s="15" t="s">
        <v>18</v>
      </c>
      <c r="D23" s="15" t="s">
        <v>19</v>
      </c>
      <c r="E23" s="15" t="s">
        <v>30</v>
      </c>
      <c r="F23" s="15" t="s">
        <v>51</v>
      </c>
      <c r="G23" s="15"/>
      <c r="H23" s="16" t="s">
        <v>291</v>
      </c>
      <c r="I23" s="12">
        <v>118048</v>
      </c>
      <c r="J23" s="12">
        <v>0</v>
      </c>
      <c r="K23" s="12">
        <v>118048</v>
      </c>
      <c r="L23" s="12">
        <v>0</v>
      </c>
      <c r="M23" s="12">
        <v>118048</v>
      </c>
      <c r="N23" s="13">
        <f t="shared" si="0"/>
        <v>1</v>
      </c>
      <c r="O23" s="12">
        <v>0</v>
      </c>
      <c r="P23" s="12">
        <v>118048</v>
      </c>
      <c r="Q23" s="13">
        <f t="shared" si="1"/>
        <v>1</v>
      </c>
      <c r="R23" s="12">
        <v>118048</v>
      </c>
      <c r="S23" s="12">
        <f t="shared" si="3"/>
        <v>0</v>
      </c>
      <c r="T23" s="12">
        <f t="shared" si="2"/>
        <v>0</v>
      </c>
    </row>
    <row r="24" spans="1:20" ht="31.5">
      <c r="A24" s="15" t="s">
        <v>17</v>
      </c>
      <c r="B24" s="15" t="s">
        <v>18</v>
      </c>
      <c r="C24" s="15" t="s">
        <v>18</v>
      </c>
      <c r="D24" s="15" t="s">
        <v>19</v>
      </c>
      <c r="E24" s="15" t="s">
        <v>30</v>
      </c>
      <c r="F24" s="15" t="s">
        <v>278</v>
      </c>
      <c r="G24" s="15"/>
      <c r="H24" s="16" t="s">
        <v>290</v>
      </c>
      <c r="I24" s="12">
        <v>1000000</v>
      </c>
      <c r="J24" s="12">
        <v>0</v>
      </c>
      <c r="K24" s="12">
        <v>1000000</v>
      </c>
      <c r="L24" s="12">
        <v>0</v>
      </c>
      <c r="M24" s="12">
        <v>0</v>
      </c>
      <c r="N24" s="13">
        <f t="shared" si="0"/>
        <v>0</v>
      </c>
      <c r="O24" s="12">
        <v>0</v>
      </c>
      <c r="P24" s="12">
        <v>0</v>
      </c>
      <c r="Q24" s="13">
        <f t="shared" si="1"/>
        <v>0</v>
      </c>
      <c r="R24" s="12">
        <v>0</v>
      </c>
      <c r="S24" s="12">
        <f t="shared" si="3"/>
        <v>0</v>
      </c>
      <c r="T24" s="12">
        <f t="shared" si="2"/>
        <v>0</v>
      </c>
    </row>
    <row r="25" spans="1:20" ht="31.5">
      <c r="A25" s="15" t="s">
        <v>17</v>
      </c>
      <c r="B25" s="15" t="s">
        <v>18</v>
      </c>
      <c r="C25" s="15" t="s">
        <v>18</v>
      </c>
      <c r="D25" s="15" t="s">
        <v>19</v>
      </c>
      <c r="E25" s="15" t="s">
        <v>30</v>
      </c>
      <c r="F25" s="15" t="s">
        <v>276</v>
      </c>
      <c r="G25" s="15"/>
      <c r="H25" s="16" t="s">
        <v>289</v>
      </c>
      <c r="I25" s="12">
        <v>1986987</v>
      </c>
      <c r="J25" s="12">
        <v>0</v>
      </c>
      <c r="K25" s="12">
        <v>1647910</v>
      </c>
      <c r="L25" s="12">
        <v>339077</v>
      </c>
      <c r="M25" s="12">
        <v>1647910</v>
      </c>
      <c r="N25" s="13">
        <f t="shared" si="0"/>
        <v>0.82935117340979081</v>
      </c>
      <c r="O25" s="12">
        <v>0</v>
      </c>
      <c r="P25" s="12">
        <v>1647910</v>
      </c>
      <c r="Q25" s="13">
        <f t="shared" si="1"/>
        <v>0.82935117340979081</v>
      </c>
      <c r="R25" s="12">
        <v>1647910</v>
      </c>
      <c r="S25" s="12">
        <f t="shared" si="3"/>
        <v>0</v>
      </c>
      <c r="T25" s="12">
        <f t="shared" si="2"/>
        <v>0</v>
      </c>
    </row>
    <row r="26" spans="1:20" ht="15.75">
      <c r="A26" s="15" t="s">
        <v>17</v>
      </c>
      <c r="B26" s="15" t="s">
        <v>18</v>
      </c>
      <c r="C26" s="15" t="s">
        <v>18</v>
      </c>
      <c r="D26" s="15" t="s">
        <v>18</v>
      </c>
      <c r="E26" s="15" t="s">
        <v>278</v>
      </c>
      <c r="F26" s="15" t="s">
        <v>30</v>
      </c>
      <c r="G26" s="15"/>
      <c r="H26" s="16" t="s">
        <v>288</v>
      </c>
      <c r="I26" s="12">
        <v>162597333.88</v>
      </c>
      <c r="J26" s="12">
        <v>0</v>
      </c>
      <c r="K26" s="12">
        <v>161046258.94999999</v>
      </c>
      <c r="L26" s="12">
        <v>1551074.93</v>
      </c>
      <c r="M26" s="12">
        <v>161046258.94999999</v>
      </c>
      <c r="N26" s="13">
        <f t="shared" si="0"/>
        <v>0.99046063737339796</v>
      </c>
      <c r="O26" s="12">
        <v>0</v>
      </c>
      <c r="P26" s="12">
        <v>161046258.94999999</v>
      </c>
      <c r="Q26" s="13">
        <f t="shared" si="1"/>
        <v>0.99046063737339796</v>
      </c>
      <c r="R26" s="12">
        <v>117045973.91</v>
      </c>
      <c r="S26" s="12">
        <f t="shared" si="3"/>
        <v>0</v>
      </c>
      <c r="T26" s="12">
        <f t="shared" si="2"/>
        <v>44000285.039999992</v>
      </c>
    </row>
    <row r="27" spans="1:20" ht="31.5">
      <c r="A27" s="15" t="s">
        <v>17</v>
      </c>
      <c r="B27" s="15" t="s">
        <v>18</v>
      </c>
      <c r="C27" s="15" t="s">
        <v>18</v>
      </c>
      <c r="D27" s="15" t="s">
        <v>18</v>
      </c>
      <c r="E27" s="15" t="s">
        <v>41</v>
      </c>
      <c r="F27" s="15" t="s">
        <v>51</v>
      </c>
      <c r="G27" s="15"/>
      <c r="H27" s="16" t="s">
        <v>287</v>
      </c>
      <c r="I27" s="12">
        <v>143569427.78</v>
      </c>
      <c r="J27" s="12">
        <v>0</v>
      </c>
      <c r="K27" s="12">
        <v>142569427.78</v>
      </c>
      <c r="L27" s="12">
        <v>1000000</v>
      </c>
      <c r="M27" s="12">
        <v>136569427.78</v>
      </c>
      <c r="N27" s="13">
        <f t="shared" si="0"/>
        <v>0.95124310162518366</v>
      </c>
      <c r="O27" s="12">
        <v>9357620.1999999993</v>
      </c>
      <c r="P27" s="12">
        <v>127211807.58</v>
      </c>
      <c r="Q27" s="13">
        <f t="shared" si="1"/>
        <v>0.88606473917925088</v>
      </c>
      <c r="R27" s="12">
        <v>112308714.78</v>
      </c>
      <c r="S27" s="12">
        <f t="shared" si="3"/>
        <v>0</v>
      </c>
      <c r="T27" s="12">
        <f t="shared" si="2"/>
        <v>14903092.799999997</v>
      </c>
    </row>
    <row r="28" spans="1:20" ht="31.5">
      <c r="A28" s="15" t="s">
        <v>17</v>
      </c>
      <c r="B28" s="15" t="s">
        <v>18</v>
      </c>
      <c r="C28" s="15" t="s">
        <v>18</v>
      </c>
      <c r="D28" s="15" t="s">
        <v>18</v>
      </c>
      <c r="E28" s="15" t="s">
        <v>41</v>
      </c>
      <c r="F28" s="15" t="s">
        <v>30</v>
      </c>
      <c r="G28" s="15"/>
      <c r="H28" s="16" t="s">
        <v>286</v>
      </c>
      <c r="I28" s="12">
        <v>91828720</v>
      </c>
      <c r="J28" s="12">
        <v>0</v>
      </c>
      <c r="K28" s="12">
        <v>64965120</v>
      </c>
      <c r="L28" s="12">
        <v>26863600</v>
      </c>
      <c r="M28" s="12">
        <v>63480220</v>
      </c>
      <c r="N28" s="13">
        <f t="shared" si="0"/>
        <v>0.69128939181554527</v>
      </c>
      <c r="O28" s="12">
        <v>2061292</v>
      </c>
      <c r="P28" s="12">
        <v>61418928</v>
      </c>
      <c r="Q28" s="13">
        <f t="shared" si="1"/>
        <v>0.66884225327326785</v>
      </c>
      <c r="R28" s="12">
        <v>45170777</v>
      </c>
      <c r="S28" s="12">
        <f t="shared" si="3"/>
        <v>0</v>
      </c>
      <c r="T28" s="12">
        <f t="shared" si="2"/>
        <v>16248151</v>
      </c>
    </row>
    <row r="29" spans="1:20" ht="31.5">
      <c r="A29" s="15" t="s">
        <v>17</v>
      </c>
      <c r="B29" s="15" t="s">
        <v>18</v>
      </c>
      <c r="C29" s="15" t="s">
        <v>18</v>
      </c>
      <c r="D29" s="15" t="s">
        <v>18</v>
      </c>
      <c r="E29" s="15" t="s">
        <v>41</v>
      </c>
      <c r="F29" s="15" t="s">
        <v>276</v>
      </c>
      <c r="G29" s="15"/>
      <c r="H29" s="16" t="s">
        <v>285</v>
      </c>
      <c r="I29" s="12">
        <v>441500000</v>
      </c>
      <c r="J29" s="12">
        <v>0</v>
      </c>
      <c r="K29" s="12">
        <v>331221521</v>
      </c>
      <c r="L29" s="12">
        <v>110278479</v>
      </c>
      <c r="M29" s="12">
        <v>330721521</v>
      </c>
      <c r="N29" s="13">
        <f t="shared" si="0"/>
        <v>0.74908611778029444</v>
      </c>
      <c r="O29" s="12">
        <v>6789364</v>
      </c>
      <c r="P29" s="12">
        <v>323932157</v>
      </c>
      <c r="Q29" s="13">
        <f t="shared" si="1"/>
        <v>0.73370816987542464</v>
      </c>
      <c r="R29" s="12">
        <v>260667468</v>
      </c>
      <c r="S29" s="12">
        <f t="shared" si="3"/>
        <v>0</v>
      </c>
      <c r="T29" s="12">
        <f t="shared" si="2"/>
        <v>63264689</v>
      </c>
    </row>
    <row r="30" spans="1:20" ht="47.25">
      <c r="A30" s="15" t="s">
        <v>17</v>
      </c>
      <c r="B30" s="15" t="s">
        <v>18</v>
      </c>
      <c r="C30" s="15" t="s">
        <v>18</v>
      </c>
      <c r="D30" s="15" t="s">
        <v>18</v>
      </c>
      <c r="E30" s="15" t="s">
        <v>41</v>
      </c>
      <c r="F30" s="15" t="s">
        <v>274</v>
      </c>
      <c r="G30" s="15"/>
      <c r="H30" s="16" t="s">
        <v>284</v>
      </c>
      <c r="I30" s="12">
        <v>367705915</v>
      </c>
      <c r="J30" s="12">
        <v>0</v>
      </c>
      <c r="K30" s="12">
        <v>350396711</v>
      </c>
      <c r="L30" s="12">
        <v>17309204</v>
      </c>
      <c r="M30" s="12">
        <v>350396711</v>
      </c>
      <c r="N30" s="13">
        <f t="shared" si="0"/>
        <v>0.95292650105995713</v>
      </c>
      <c r="O30" s="12">
        <v>0</v>
      </c>
      <c r="P30" s="12">
        <v>350396711</v>
      </c>
      <c r="Q30" s="13">
        <f t="shared" si="1"/>
        <v>0.95292650105995713</v>
      </c>
      <c r="R30" s="12">
        <v>350396711</v>
      </c>
      <c r="S30" s="12">
        <f t="shared" si="3"/>
        <v>0</v>
      </c>
      <c r="T30" s="12">
        <f t="shared" si="2"/>
        <v>0</v>
      </c>
    </row>
    <row r="31" spans="1:20" ht="31.5">
      <c r="A31" s="15" t="s">
        <v>17</v>
      </c>
      <c r="B31" s="15" t="s">
        <v>18</v>
      </c>
      <c r="C31" s="15" t="s">
        <v>18</v>
      </c>
      <c r="D31" s="15" t="s">
        <v>18</v>
      </c>
      <c r="E31" s="15" t="s">
        <v>44</v>
      </c>
      <c r="F31" s="15" t="s">
        <v>55</v>
      </c>
      <c r="G31" s="15"/>
      <c r="H31" s="16" t="s">
        <v>283</v>
      </c>
      <c r="I31" s="12">
        <v>788898001</v>
      </c>
      <c r="J31" s="12">
        <v>0</v>
      </c>
      <c r="K31" s="12">
        <v>771271664.02999997</v>
      </c>
      <c r="L31" s="12">
        <v>17626336.969999999</v>
      </c>
      <c r="M31" s="12">
        <v>771071664.02999997</v>
      </c>
      <c r="N31" s="13">
        <f t="shared" si="0"/>
        <v>0.97740349582911412</v>
      </c>
      <c r="O31" s="12">
        <v>96872179</v>
      </c>
      <c r="P31" s="12">
        <v>673376698.02999997</v>
      </c>
      <c r="Q31" s="13">
        <f t="shared" si="1"/>
        <v>0.85356623692344735</v>
      </c>
      <c r="R31" s="12">
        <v>673376698.02999997</v>
      </c>
      <c r="S31" s="12">
        <f t="shared" si="3"/>
        <v>822787</v>
      </c>
      <c r="T31" s="12">
        <f t="shared" si="2"/>
        <v>0</v>
      </c>
    </row>
    <row r="32" spans="1:20" ht="15.75">
      <c r="A32" s="15" t="s">
        <v>17</v>
      </c>
      <c r="B32" s="15" t="s">
        <v>18</v>
      </c>
      <c r="C32" s="15" t="s">
        <v>18</v>
      </c>
      <c r="D32" s="15" t="s">
        <v>18</v>
      </c>
      <c r="E32" s="15" t="s">
        <v>44</v>
      </c>
      <c r="F32" s="15" t="s">
        <v>57</v>
      </c>
      <c r="G32" s="15"/>
      <c r="H32" s="16" t="s">
        <v>282</v>
      </c>
      <c r="I32" s="12">
        <v>25749060</v>
      </c>
      <c r="J32" s="12">
        <v>0</v>
      </c>
      <c r="K32" s="12">
        <v>24181724</v>
      </c>
      <c r="L32" s="12">
        <v>1567336</v>
      </c>
      <c r="M32" s="12">
        <v>24181724</v>
      </c>
      <c r="N32" s="13">
        <f t="shared" si="0"/>
        <v>0.93913036048694598</v>
      </c>
      <c r="O32" s="12">
        <v>0</v>
      </c>
      <c r="P32" s="12">
        <v>24181724</v>
      </c>
      <c r="Q32" s="13">
        <f t="shared" si="1"/>
        <v>0.93913036048694598</v>
      </c>
      <c r="R32" s="12">
        <v>23821241</v>
      </c>
      <c r="S32" s="12">
        <f t="shared" si="3"/>
        <v>0</v>
      </c>
      <c r="T32" s="12">
        <f t="shared" si="2"/>
        <v>360483</v>
      </c>
    </row>
    <row r="33" spans="1:20" ht="15.75">
      <c r="A33" s="15" t="s">
        <v>17</v>
      </c>
      <c r="B33" s="15" t="s">
        <v>18</v>
      </c>
      <c r="C33" s="15" t="s">
        <v>18</v>
      </c>
      <c r="D33" s="15" t="s">
        <v>18</v>
      </c>
      <c r="E33" s="15" t="s">
        <v>276</v>
      </c>
      <c r="F33" s="15" t="s">
        <v>57</v>
      </c>
      <c r="G33" s="15"/>
      <c r="H33" s="16" t="s">
        <v>281</v>
      </c>
      <c r="I33" s="12">
        <v>297224500</v>
      </c>
      <c r="J33" s="12">
        <v>0</v>
      </c>
      <c r="K33" s="12">
        <v>297224500</v>
      </c>
      <c r="L33" s="12">
        <v>0</v>
      </c>
      <c r="M33" s="12">
        <v>297224500</v>
      </c>
      <c r="N33" s="13">
        <f t="shared" si="0"/>
        <v>1</v>
      </c>
      <c r="O33" s="12">
        <v>0</v>
      </c>
      <c r="P33" s="12">
        <v>297224500</v>
      </c>
      <c r="Q33" s="13">
        <f t="shared" si="1"/>
        <v>1</v>
      </c>
      <c r="R33" s="12">
        <v>297224500</v>
      </c>
      <c r="S33" s="12">
        <f t="shared" si="3"/>
        <v>0</v>
      </c>
      <c r="T33" s="12">
        <f t="shared" si="2"/>
        <v>0</v>
      </c>
    </row>
    <row r="34" spans="1:20" ht="31.5">
      <c r="A34" s="15" t="s">
        <v>17</v>
      </c>
      <c r="B34" s="15" t="s">
        <v>18</v>
      </c>
      <c r="C34" s="15" t="s">
        <v>18</v>
      </c>
      <c r="D34" s="15" t="s">
        <v>18</v>
      </c>
      <c r="E34" s="15" t="s">
        <v>276</v>
      </c>
      <c r="F34" s="15" t="s">
        <v>51</v>
      </c>
      <c r="G34" s="15"/>
      <c r="H34" s="16" t="s">
        <v>280</v>
      </c>
      <c r="I34" s="12">
        <v>7985161.2199999997</v>
      </c>
      <c r="J34" s="12">
        <v>0</v>
      </c>
      <c r="K34" s="12">
        <v>596000</v>
      </c>
      <c r="L34" s="12">
        <v>7389161.2199999997</v>
      </c>
      <c r="M34" s="12">
        <v>396000</v>
      </c>
      <c r="N34" s="13">
        <f t="shared" si="0"/>
        <v>4.9591985570455396E-2</v>
      </c>
      <c r="O34" s="12">
        <v>0</v>
      </c>
      <c r="P34" s="12">
        <v>396000</v>
      </c>
      <c r="Q34" s="13">
        <f t="shared" si="1"/>
        <v>4.9591985570455396E-2</v>
      </c>
      <c r="R34" s="12">
        <v>396000</v>
      </c>
      <c r="S34" s="12">
        <f t="shared" si="3"/>
        <v>0</v>
      </c>
      <c r="T34" s="12">
        <f t="shared" si="2"/>
        <v>0</v>
      </c>
    </row>
    <row r="35" spans="1:20" ht="63">
      <c r="A35" s="15" t="s">
        <v>17</v>
      </c>
      <c r="B35" s="15" t="s">
        <v>18</v>
      </c>
      <c r="C35" s="15" t="s">
        <v>18</v>
      </c>
      <c r="D35" s="15" t="s">
        <v>18</v>
      </c>
      <c r="E35" s="15" t="s">
        <v>276</v>
      </c>
      <c r="F35" s="15" t="s">
        <v>30</v>
      </c>
      <c r="G35" s="15"/>
      <c r="H35" s="16" t="s">
        <v>279</v>
      </c>
      <c r="I35" s="12">
        <v>3165000000</v>
      </c>
      <c r="J35" s="12">
        <v>0</v>
      </c>
      <c r="K35" s="12">
        <v>3121618123.5599999</v>
      </c>
      <c r="L35" s="12">
        <v>43381876.439999998</v>
      </c>
      <c r="M35" s="12">
        <v>3121618123.5599999</v>
      </c>
      <c r="N35" s="13">
        <f t="shared" si="0"/>
        <v>0.98629324599052126</v>
      </c>
      <c r="O35" s="12">
        <v>0</v>
      </c>
      <c r="P35" s="12">
        <v>3121618123.5599999</v>
      </c>
      <c r="Q35" s="13">
        <f t="shared" si="1"/>
        <v>0.98629324599052126</v>
      </c>
      <c r="R35" s="12">
        <v>2628685078.0900002</v>
      </c>
      <c r="S35" s="12">
        <f t="shared" si="3"/>
        <v>0</v>
      </c>
      <c r="T35" s="12">
        <f t="shared" si="2"/>
        <v>492933045.46999979</v>
      </c>
    </row>
    <row r="36" spans="1:20" ht="15.75">
      <c r="A36" s="15" t="s">
        <v>17</v>
      </c>
      <c r="B36" s="15" t="s">
        <v>18</v>
      </c>
      <c r="C36" s="15" t="s">
        <v>18</v>
      </c>
      <c r="D36" s="15" t="s">
        <v>18</v>
      </c>
      <c r="E36" s="15" t="s">
        <v>276</v>
      </c>
      <c r="F36" s="15" t="s">
        <v>278</v>
      </c>
      <c r="G36" s="15"/>
      <c r="H36" s="16" t="s">
        <v>277</v>
      </c>
      <c r="I36" s="12">
        <v>2761876032</v>
      </c>
      <c r="J36" s="12">
        <v>0</v>
      </c>
      <c r="K36" s="12">
        <v>2751560512</v>
      </c>
      <c r="L36" s="12">
        <v>10315520</v>
      </c>
      <c r="M36" s="12">
        <v>2750590412</v>
      </c>
      <c r="N36" s="13">
        <f t="shared" si="0"/>
        <v>0.99591378473572267</v>
      </c>
      <c r="O36" s="12">
        <v>22287163.780000001</v>
      </c>
      <c r="P36" s="12">
        <v>2728303248.2199998</v>
      </c>
      <c r="Q36" s="13">
        <f t="shared" si="1"/>
        <v>0.98784421046020354</v>
      </c>
      <c r="R36" s="12">
        <v>2473898422.2199998</v>
      </c>
      <c r="S36" s="12">
        <f t="shared" si="3"/>
        <v>2.0861625671386719E-7</v>
      </c>
      <c r="T36" s="12">
        <f t="shared" si="2"/>
        <v>254404826</v>
      </c>
    </row>
    <row r="37" spans="1:20" ht="63">
      <c r="A37" s="15" t="s">
        <v>17</v>
      </c>
      <c r="B37" s="15" t="s">
        <v>18</v>
      </c>
      <c r="C37" s="15" t="s">
        <v>18</v>
      </c>
      <c r="D37" s="15" t="s">
        <v>18</v>
      </c>
      <c r="E37" s="15" t="s">
        <v>276</v>
      </c>
      <c r="F37" s="15" t="s">
        <v>44</v>
      </c>
      <c r="G37" s="15"/>
      <c r="H37" s="16" t="s">
        <v>275</v>
      </c>
      <c r="I37" s="12">
        <v>226189188</v>
      </c>
      <c r="J37" s="12">
        <v>0</v>
      </c>
      <c r="K37" s="12">
        <v>196568935</v>
      </c>
      <c r="L37" s="12">
        <v>29620253</v>
      </c>
      <c r="M37" s="12">
        <v>195068935</v>
      </c>
      <c r="N37" s="13">
        <f t="shared" si="0"/>
        <v>0.86241494001030672</v>
      </c>
      <c r="O37" s="12">
        <v>4271954.08</v>
      </c>
      <c r="P37" s="12">
        <v>184511995.91999999</v>
      </c>
      <c r="Q37" s="13">
        <f t="shared" si="1"/>
        <v>0.81574189089886995</v>
      </c>
      <c r="R37" s="12">
        <v>146222225</v>
      </c>
      <c r="S37" s="12">
        <f t="shared" si="3"/>
        <v>6284985.000000013</v>
      </c>
      <c r="T37" s="12">
        <f t="shared" si="2"/>
        <v>38289770.919999987</v>
      </c>
    </row>
    <row r="38" spans="1:20" ht="78.75">
      <c r="A38" s="15" t="s">
        <v>17</v>
      </c>
      <c r="B38" s="15" t="s">
        <v>18</v>
      </c>
      <c r="C38" s="15" t="s">
        <v>18</v>
      </c>
      <c r="D38" s="15" t="s">
        <v>18</v>
      </c>
      <c r="E38" s="15" t="s">
        <v>274</v>
      </c>
      <c r="F38" s="15" t="s">
        <v>30</v>
      </c>
      <c r="G38" s="15"/>
      <c r="H38" s="16" t="s">
        <v>273</v>
      </c>
      <c r="I38" s="12">
        <v>19925187</v>
      </c>
      <c r="J38" s="12">
        <v>0</v>
      </c>
      <c r="K38" s="12">
        <v>14581962</v>
      </c>
      <c r="L38" s="12">
        <v>5343225</v>
      </c>
      <c r="M38" s="12">
        <v>14581962</v>
      </c>
      <c r="N38" s="13">
        <f t="shared" si="0"/>
        <v>0.73183564099047105</v>
      </c>
      <c r="O38" s="12">
        <v>0</v>
      </c>
      <c r="P38" s="12">
        <v>14581962</v>
      </c>
      <c r="Q38" s="13">
        <f t="shared" si="1"/>
        <v>0.73183564099047105</v>
      </c>
      <c r="R38" s="12">
        <v>14581962</v>
      </c>
      <c r="S38" s="12">
        <f t="shared" si="3"/>
        <v>0</v>
      </c>
      <c r="T38" s="12">
        <f t="shared" si="2"/>
        <v>0</v>
      </c>
    </row>
    <row r="39" spans="1:20" ht="31.5">
      <c r="A39" s="15" t="s">
        <v>17</v>
      </c>
      <c r="B39" s="15" t="s">
        <v>18</v>
      </c>
      <c r="C39" s="15" t="s">
        <v>18</v>
      </c>
      <c r="D39" s="15" t="s">
        <v>18</v>
      </c>
      <c r="E39" s="15" t="s">
        <v>272</v>
      </c>
      <c r="F39" s="15"/>
      <c r="G39" s="15"/>
      <c r="H39" s="16" t="s">
        <v>271</v>
      </c>
      <c r="I39" s="12">
        <v>35149708</v>
      </c>
      <c r="J39" s="12">
        <v>0</v>
      </c>
      <c r="K39" s="12">
        <v>33869855</v>
      </c>
      <c r="L39" s="12">
        <v>1279853</v>
      </c>
      <c r="M39" s="12">
        <v>26977890</v>
      </c>
      <c r="N39" s="13">
        <f t="shared" si="0"/>
        <v>0.76751391505158451</v>
      </c>
      <c r="O39" s="12">
        <v>0</v>
      </c>
      <c r="P39" s="12">
        <v>26977890</v>
      </c>
      <c r="Q39" s="13">
        <f t="shared" si="1"/>
        <v>0.76751391505158451</v>
      </c>
      <c r="R39" s="12">
        <v>23745905</v>
      </c>
      <c r="S39" s="12">
        <f t="shared" si="3"/>
        <v>0</v>
      </c>
      <c r="T39" s="12">
        <f t="shared" si="2"/>
        <v>3231985</v>
      </c>
    </row>
    <row r="40" spans="1:20" ht="15.75">
      <c r="A40" s="10" t="s">
        <v>17</v>
      </c>
      <c r="B40" s="10" t="s">
        <v>23</v>
      </c>
      <c r="C40" s="10"/>
      <c r="D40" s="10"/>
      <c r="E40" s="10"/>
      <c r="F40" s="10"/>
      <c r="G40" s="10"/>
      <c r="H40" s="11" t="s">
        <v>311</v>
      </c>
      <c r="I40" s="12">
        <f>SUM(I41:I57)-I42-I44-I46</f>
        <v>203471549718</v>
      </c>
      <c r="J40" s="12">
        <f>SUM(J41:J57)-J42-J44-J46</f>
        <v>159000</v>
      </c>
      <c r="K40" s="12">
        <f>SUM(K41:K57)-K42-K44-K46</f>
        <v>201602122437.25</v>
      </c>
      <c r="L40" s="12">
        <f>SUM(L41:L57)-L42-L44-L46</f>
        <v>1869268280.75</v>
      </c>
      <c r="M40" s="12">
        <f>SUM(M41:M57)-M42-M44-M46</f>
        <v>201602122437.25</v>
      </c>
      <c r="N40" s="13">
        <f t="shared" si="0"/>
        <v>0.99081234067691071</v>
      </c>
      <c r="O40" s="12">
        <f>SUM(O41:O57)</f>
        <v>133004402</v>
      </c>
      <c r="P40" s="12">
        <f>SUM(P41:P57)-P42-P44-P46</f>
        <v>196989091339.25</v>
      </c>
      <c r="Q40" s="13">
        <f t="shared" si="1"/>
        <v>0.96814071359001141</v>
      </c>
      <c r="R40" s="14">
        <f>SUM(R41:R57)-R42-R44-R46</f>
        <v>186051349844.25</v>
      </c>
      <c r="S40" s="14">
        <f>SUM(S41:S57)</f>
        <v>4480026696</v>
      </c>
      <c r="T40" s="14">
        <f t="shared" si="2"/>
        <v>10937741495</v>
      </c>
    </row>
    <row r="41" spans="1:20" ht="47.25">
      <c r="A41" s="15" t="s">
        <v>17</v>
      </c>
      <c r="B41" s="15" t="s">
        <v>23</v>
      </c>
      <c r="C41" s="15" t="s">
        <v>18</v>
      </c>
      <c r="D41" s="15" t="s">
        <v>18</v>
      </c>
      <c r="E41" s="15" t="s">
        <v>24</v>
      </c>
      <c r="F41" s="15"/>
      <c r="G41" s="15"/>
      <c r="H41" s="16" t="s">
        <v>25</v>
      </c>
      <c r="I41" s="12">
        <v>1116926939</v>
      </c>
      <c r="J41" s="12">
        <v>0</v>
      </c>
      <c r="K41" s="12">
        <v>1116632201.75</v>
      </c>
      <c r="L41" s="12">
        <v>294737.25</v>
      </c>
      <c r="M41" s="12">
        <v>1116632201.75</v>
      </c>
      <c r="N41" s="13">
        <f t="shared" si="0"/>
        <v>0.99973611769963766</v>
      </c>
      <c r="O41" s="12">
        <v>0</v>
      </c>
      <c r="P41" s="12">
        <v>1116632201.75</v>
      </c>
      <c r="Q41" s="13">
        <f t="shared" si="1"/>
        <v>0.99973611769963766</v>
      </c>
      <c r="R41" s="12">
        <v>1116632201.75</v>
      </c>
      <c r="S41" s="12">
        <f t="shared" si="3"/>
        <v>0</v>
      </c>
      <c r="T41" s="12">
        <f t="shared" si="2"/>
        <v>0</v>
      </c>
    </row>
    <row r="42" spans="1:20" ht="15.75">
      <c r="A42" s="15" t="s">
        <v>17</v>
      </c>
      <c r="B42" s="15" t="s">
        <v>23</v>
      </c>
      <c r="C42" s="15" t="s">
        <v>18</v>
      </c>
      <c r="D42" s="15" t="s">
        <v>18</v>
      </c>
      <c r="E42" s="15" t="s">
        <v>24</v>
      </c>
      <c r="F42" s="15" t="s">
        <v>55</v>
      </c>
      <c r="G42" s="15"/>
      <c r="H42" s="16" t="s">
        <v>270</v>
      </c>
      <c r="I42" s="12">
        <v>1116926939</v>
      </c>
      <c r="J42" s="12">
        <v>0</v>
      </c>
      <c r="K42" s="12">
        <v>1116632201.75</v>
      </c>
      <c r="L42" s="12">
        <v>294737.25</v>
      </c>
      <c r="M42" s="12">
        <v>1116632201.75</v>
      </c>
      <c r="N42" s="13">
        <f t="shared" si="0"/>
        <v>0.99973611769963766</v>
      </c>
      <c r="O42" s="12">
        <v>0</v>
      </c>
      <c r="P42" s="12">
        <v>1116632201.75</v>
      </c>
      <c r="Q42" s="13">
        <f t="shared" si="1"/>
        <v>0.99973611769963766</v>
      </c>
      <c r="R42" s="12">
        <v>1116632201.75</v>
      </c>
      <c r="S42" s="12">
        <f t="shared" si="3"/>
        <v>0</v>
      </c>
      <c r="T42" s="12">
        <f t="shared" si="2"/>
        <v>0</v>
      </c>
    </row>
    <row r="43" spans="1:20" ht="47.25">
      <c r="A43" s="15" t="s">
        <v>17</v>
      </c>
      <c r="B43" s="15" t="s">
        <v>23</v>
      </c>
      <c r="C43" s="15" t="s">
        <v>18</v>
      </c>
      <c r="D43" s="15" t="s">
        <v>18</v>
      </c>
      <c r="E43" s="15" t="s">
        <v>26</v>
      </c>
      <c r="F43" s="15"/>
      <c r="G43" s="15"/>
      <c r="H43" s="16" t="s">
        <v>27</v>
      </c>
      <c r="I43" s="12">
        <v>140613000</v>
      </c>
      <c r="J43" s="12">
        <v>0</v>
      </c>
      <c r="K43" s="12">
        <v>139763715.5</v>
      </c>
      <c r="L43" s="12">
        <v>849284.5</v>
      </c>
      <c r="M43" s="12">
        <v>139763715.5</v>
      </c>
      <c r="N43" s="13">
        <f t="shared" si="0"/>
        <v>0.99396012815315793</v>
      </c>
      <c r="O43" s="12">
        <v>0</v>
      </c>
      <c r="P43" s="12">
        <v>139763715.5</v>
      </c>
      <c r="Q43" s="13">
        <f t="shared" si="1"/>
        <v>0.99396012815315793</v>
      </c>
      <c r="R43" s="12">
        <v>139763715.5</v>
      </c>
      <c r="S43" s="12">
        <f t="shared" si="3"/>
        <v>0</v>
      </c>
      <c r="T43" s="12">
        <f t="shared" si="2"/>
        <v>0</v>
      </c>
    </row>
    <row r="44" spans="1:20" ht="15.75">
      <c r="A44" s="15" t="s">
        <v>17</v>
      </c>
      <c r="B44" s="15" t="s">
        <v>23</v>
      </c>
      <c r="C44" s="15" t="s">
        <v>18</v>
      </c>
      <c r="D44" s="15" t="s">
        <v>18</v>
      </c>
      <c r="E44" s="15" t="s">
        <v>26</v>
      </c>
      <c r="F44" s="15" t="s">
        <v>55</v>
      </c>
      <c r="G44" s="15"/>
      <c r="H44" s="16" t="s">
        <v>270</v>
      </c>
      <c r="I44" s="12">
        <v>140613000</v>
      </c>
      <c r="J44" s="12">
        <v>0</v>
      </c>
      <c r="K44" s="12">
        <v>139763715.5</v>
      </c>
      <c r="L44" s="12">
        <v>849284.5</v>
      </c>
      <c r="M44" s="12">
        <v>139763715.5</v>
      </c>
      <c r="N44" s="13">
        <f t="shared" si="0"/>
        <v>0.99396012815315793</v>
      </c>
      <c r="O44" s="12">
        <v>0</v>
      </c>
      <c r="P44" s="12">
        <v>139763715.5</v>
      </c>
      <c r="Q44" s="13">
        <f t="shared" si="1"/>
        <v>0.99396012815315793</v>
      </c>
      <c r="R44" s="12">
        <v>139763715.5</v>
      </c>
      <c r="S44" s="12">
        <f t="shared" si="3"/>
        <v>0</v>
      </c>
      <c r="T44" s="12">
        <f t="shared" si="2"/>
        <v>0</v>
      </c>
    </row>
    <row r="45" spans="1:20" ht="31.5">
      <c r="A45" s="15" t="s">
        <v>17</v>
      </c>
      <c r="B45" s="15" t="s">
        <v>23</v>
      </c>
      <c r="C45" s="15" t="s">
        <v>18</v>
      </c>
      <c r="D45" s="15" t="s">
        <v>18</v>
      </c>
      <c r="E45" s="15" t="s">
        <v>28</v>
      </c>
      <c r="F45" s="15"/>
      <c r="G45" s="15"/>
      <c r="H45" s="16" t="s">
        <v>29</v>
      </c>
      <c r="I45" s="12">
        <v>195009000</v>
      </c>
      <c r="J45" s="12">
        <v>0</v>
      </c>
      <c r="K45" s="12">
        <v>194245299</v>
      </c>
      <c r="L45" s="12">
        <v>763701</v>
      </c>
      <c r="M45" s="12">
        <v>194245299</v>
      </c>
      <c r="N45" s="13">
        <f t="shared" si="0"/>
        <v>0.99608376536467547</v>
      </c>
      <c r="O45" s="12">
        <v>0</v>
      </c>
      <c r="P45" s="12">
        <v>194245299</v>
      </c>
      <c r="Q45" s="13">
        <f t="shared" si="1"/>
        <v>0.99608376536467547</v>
      </c>
      <c r="R45" s="12">
        <v>194245299</v>
      </c>
      <c r="S45" s="12">
        <f t="shared" si="3"/>
        <v>0</v>
      </c>
      <c r="T45" s="12">
        <f t="shared" si="2"/>
        <v>0</v>
      </c>
    </row>
    <row r="46" spans="1:20" ht="15.75">
      <c r="A46" s="15" t="s">
        <v>17</v>
      </c>
      <c r="B46" s="15" t="s">
        <v>23</v>
      </c>
      <c r="C46" s="15" t="s">
        <v>18</v>
      </c>
      <c r="D46" s="15" t="s">
        <v>18</v>
      </c>
      <c r="E46" s="15" t="s">
        <v>28</v>
      </c>
      <c r="F46" s="15" t="s">
        <v>55</v>
      </c>
      <c r="G46" s="15"/>
      <c r="H46" s="16" t="s">
        <v>270</v>
      </c>
      <c r="I46" s="12">
        <v>195009000</v>
      </c>
      <c r="J46" s="12">
        <v>0</v>
      </c>
      <c r="K46" s="12">
        <v>194245299</v>
      </c>
      <c r="L46" s="12">
        <v>763701</v>
      </c>
      <c r="M46" s="12">
        <v>194245299</v>
      </c>
      <c r="N46" s="13">
        <f t="shared" si="0"/>
        <v>0.99608376536467547</v>
      </c>
      <c r="O46" s="12">
        <v>0</v>
      </c>
      <c r="P46" s="12">
        <v>194245299</v>
      </c>
      <c r="Q46" s="13">
        <f t="shared" si="1"/>
        <v>0.99608376536467547</v>
      </c>
      <c r="R46" s="12">
        <v>194245299</v>
      </c>
      <c r="S46" s="12">
        <f t="shared" si="3"/>
        <v>0</v>
      </c>
      <c r="T46" s="12">
        <f t="shared" si="2"/>
        <v>0</v>
      </c>
    </row>
    <row r="47" spans="1:20" ht="47.25">
      <c r="A47" s="15" t="s">
        <v>17</v>
      </c>
      <c r="B47" s="15" t="s">
        <v>23</v>
      </c>
      <c r="C47" s="15" t="s">
        <v>23</v>
      </c>
      <c r="D47" s="15" t="s">
        <v>19</v>
      </c>
      <c r="E47" s="15" t="s">
        <v>30</v>
      </c>
      <c r="F47" s="15"/>
      <c r="G47" s="15"/>
      <c r="H47" s="16" t="s">
        <v>31</v>
      </c>
      <c r="I47" s="12">
        <v>1537522643</v>
      </c>
      <c r="J47" s="12">
        <v>0</v>
      </c>
      <c r="K47" s="12">
        <v>1536533918</v>
      </c>
      <c r="L47" s="12">
        <v>988725</v>
      </c>
      <c r="M47" s="12">
        <v>1536533918</v>
      </c>
      <c r="N47" s="13">
        <f t="shared" si="0"/>
        <v>0.99935693629976674</v>
      </c>
      <c r="O47" s="12">
        <v>0</v>
      </c>
      <c r="P47" s="12">
        <v>1536533918</v>
      </c>
      <c r="Q47" s="13">
        <f t="shared" si="1"/>
        <v>0.99935693629976674</v>
      </c>
      <c r="R47" s="12">
        <v>1536533918</v>
      </c>
      <c r="S47" s="12">
        <f t="shared" si="3"/>
        <v>0</v>
      </c>
      <c r="T47" s="12">
        <f t="shared" si="2"/>
        <v>0</v>
      </c>
    </row>
    <row r="48" spans="1:20" ht="63">
      <c r="A48" s="15" t="s">
        <v>17</v>
      </c>
      <c r="B48" s="15" t="s">
        <v>23</v>
      </c>
      <c r="C48" s="15" t="s">
        <v>23</v>
      </c>
      <c r="D48" s="15" t="s">
        <v>19</v>
      </c>
      <c r="E48" s="15" t="s">
        <v>32</v>
      </c>
      <c r="F48" s="15"/>
      <c r="G48" s="15"/>
      <c r="H48" s="16" t="s">
        <v>33</v>
      </c>
      <c r="I48" s="12">
        <v>24100494718</v>
      </c>
      <c r="J48" s="12">
        <v>0</v>
      </c>
      <c r="K48" s="12">
        <v>23718934450</v>
      </c>
      <c r="L48" s="12">
        <v>381560268</v>
      </c>
      <c r="M48" s="12">
        <v>23718934450</v>
      </c>
      <c r="N48" s="13">
        <f t="shared" si="0"/>
        <v>0.98416794873032121</v>
      </c>
      <c r="O48" s="12">
        <v>0</v>
      </c>
      <c r="P48" s="12">
        <v>23718934450</v>
      </c>
      <c r="Q48" s="13">
        <f t="shared" si="1"/>
        <v>0.98416794873032121</v>
      </c>
      <c r="R48" s="12">
        <v>23718934450</v>
      </c>
      <c r="S48" s="12">
        <f t="shared" si="3"/>
        <v>0</v>
      </c>
      <c r="T48" s="12">
        <f t="shared" si="2"/>
        <v>0</v>
      </c>
    </row>
    <row r="49" spans="1:20" ht="63">
      <c r="A49" s="15" t="s">
        <v>17</v>
      </c>
      <c r="B49" s="15" t="s">
        <v>23</v>
      </c>
      <c r="C49" s="15" t="s">
        <v>23</v>
      </c>
      <c r="D49" s="15" t="s">
        <v>19</v>
      </c>
      <c r="E49" s="15" t="s">
        <v>34</v>
      </c>
      <c r="F49" s="15"/>
      <c r="G49" s="15"/>
      <c r="H49" s="16" t="s">
        <v>35</v>
      </c>
      <c r="I49" s="12">
        <v>4485259000</v>
      </c>
      <c r="J49" s="12">
        <v>0</v>
      </c>
      <c r="K49" s="12">
        <v>4485259000</v>
      </c>
      <c r="L49" s="12">
        <v>0</v>
      </c>
      <c r="M49" s="12">
        <v>4485259000</v>
      </c>
      <c r="N49" s="13">
        <f t="shared" si="0"/>
        <v>1</v>
      </c>
      <c r="O49" s="12">
        <v>0</v>
      </c>
      <c r="P49" s="12">
        <v>4485259000</v>
      </c>
      <c r="Q49" s="13">
        <f t="shared" si="1"/>
        <v>1</v>
      </c>
      <c r="R49" s="12">
        <v>4485259000</v>
      </c>
      <c r="S49" s="12">
        <f t="shared" si="3"/>
        <v>0</v>
      </c>
      <c r="T49" s="12">
        <f t="shared" si="2"/>
        <v>0</v>
      </c>
    </row>
    <row r="50" spans="1:20" ht="31.5">
      <c r="A50" s="15" t="s">
        <v>17</v>
      </c>
      <c r="B50" s="15" t="s">
        <v>23</v>
      </c>
      <c r="C50" s="15" t="s">
        <v>23</v>
      </c>
      <c r="D50" s="15" t="s">
        <v>19</v>
      </c>
      <c r="E50" s="15" t="s">
        <v>36</v>
      </c>
      <c r="F50" s="15"/>
      <c r="G50" s="15"/>
      <c r="H50" s="16" t="s">
        <v>37</v>
      </c>
      <c r="I50" s="12">
        <v>6855245000</v>
      </c>
      <c r="J50" s="12">
        <v>0</v>
      </c>
      <c r="K50" s="12">
        <v>6855245000</v>
      </c>
      <c r="L50" s="12">
        <v>0</v>
      </c>
      <c r="M50" s="12">
        <v>6855245000</v>
      </c>
      <c r="N50" s="13">
        <f t="shared" si="0"/>
        <v>1</v>
      </c>
      <c r="O50" s="12">
        <v>0</v>
      </c>
      <c r="P50" s="12">
        <v>6855245000</v>
      </c>
      <c r="Q50" s="13">
        <f t="shared" si="1"/>
        <v>1</v>
      </c>
      <c r="R50" s="12">
        <v>6855245000</v>
      </c>
      <c r="S50" s="12">
        <f t="shared" si="3"/>
        <v>0</v>
      </c>
      <c r="T50" s="12">
        <f t="shared" si="2"/>
        <v>0</v>
      </c>
    </row>
    <row r="51" spans="1:20" ht="47.25">
      <c r="A51" s="15" t="s">
        <v>17</v>
      </c>
      <c r="B51" s="15" t="s">
        <v>23</v>
      </c>
      <c r="C51" s="15" t="s">
        <v>23</v>
      </c>
      <c r="D51" s="15" t="s">
        <v>19</v>
      </c>
      <c r="E51" s="15" t="s">
        <v>38</v>
      </c>
      <c r="F51" s="15"/>
      <c r="G51" s="15"/>
      <c r="H51" s="16" t="s">
        <v>39</v>
      </c>
      <c r="I51" s="12">
        <v>159000</v>
      </c>
      <c r="J51" s="12">
        <v>159000</v>
      </c>
      <c r="K51" s="12">
        <v>0</v>
      </c>
      <c r="L51" s="12">
        <v>0</v>
      </c>
      <c r="M51" s="12">
        <v>0</v>
      </c>
      <c r="N51" s="13">
        <f t="shared" si="0"/>
        <v>0</v>
      </c>
      <c r="O51" s="12">
        <v>0</v>
      </c>
      <c r="P51" s="12">
        <v>0</v>
      </c>
      <c r="Q51" s="13">
        <f t="shared" si="1"/>
        <v>0</v>
      </c>
      <c r="R51" s="12">
        <v>0</v>
      </c>
      <c r="S51" s="12">
        <f t="shared" si="3"/>
        <v>0</v>
      </c>
      <c r="T51" s="12">
        <f t="shared" si="2"/>
        <v>0</v>
      </c>
    </row>
    <row r="52" spans="1:20" ht="47.25">
      <c r="A52" s="15" t="s">
        <v>17</v>
      </c>
      <c r="B52" s="15" t="s">
        <v>23</v>
      </c>
      <c r="C52" s="15" t="s">
        <v>23</v>
      </c>
      <c r="D52" s="15" t="s">
        <v>40</v>
      </c>
      <c r="E52" s="15" t="s">
        <v>41</v>
      </c>
      <c r="F52" s="15"/>
      <c r="G52" s="15"/>
      <c r="H52" s="16" t="s">
        <v>43</v>
      </c>
      <c r="I52" s="12">
        <v>120000000000</v>
      </c>
      <c r="J52" s="12">
        <v>0</v>
      </c>
      <c r="K52" s="12">
        <v>120000000000</v>
      </c>
      <c r="L52" s="12">
        <v>0</v>
      </c>
      <c r="M52" s="12">
        <v>120000000000</v>
      </c>
      <c r="N52" s="13">
        <f t="shared" si="0"/>
        <v>1</v>
      </c>
      <c r="O52" s="12">
        <v>0</v>
      </c>
      <c r="P52" s="12">
        <v>120000000000</v>
      </c>
      <c r="Q52" s="13">
        <f t="shared" si="1"/>
        <v>1</v>
      </c>
      <c r="R52" s="12">
        <v>120000000000</v>
      </c>
      <c r="S52" s="12">
        <f t="shared" si="3"/>
        <v>0</v>
      </c>
      <c r="T52" s="12">
        <f t="shared" si="2"/>
        <v>0</v>
      </c>
    </row>
    <row r="53" spans="1:20" ht="31.5">
      <c r="A53" s="15" t="s">
        <v>17</v>
      </c>
      <c r="B53" s="15" t="s">
        <v>23</v>
      </c>
      <c r="C53" s="15" t="s">
        <v>40</v>
      </c>
      <c r="D53" s="15" t="s">
        <v>18</v>
      </c>
      <c r="E53" s="15" t="s">
        <v>46</v>
      </c>
      <c r="F53" s="15"/>
      <c r="G53" s="15"/>
      <c r="H53" s="16" t="s">
        <v>47</v>
      </c>
      <c r="I53" s="12">
        <v>697572810</v>
      </c>
      <c r="J53" s="12">
        <v>0</v>
      </c>
      <c r="K53" s="12">
        <v>697572810</v>
      </c>
      <c r="L53" s="12">
        <v>0</v>
      </c>
      <c r="M53" s="12">
        <v>697572810</v>
      </c>
      <c r="N53" s="13">
        <f t="shared" si="0"/>
        <v>1</v>
      </c>
      <c r="O53" s="12">
        <v>0</v>
      </c>
      <c r="P53" s="12">
        <v>697572810</v>
      </c>
      <c r="Q53" s="13">
        <f t="shared" si="1"/>
        <v>1</v>
      </c>
      <c r="R53" s="12">
        <v>697572810</v>
      </c>
      <c r="S53" s="12">
        <f t="shared" si="3"/>
        <v>0</v>
      </c>
      <c r="T53" s="12">
        <f t="shared" si="2"/>
        <v>0</v>
      </c>
    </row>
    <row r="54" spans="1:20" ht="47.25">
      <c r="A54" s="15" t="s">
        <v>17</v>
      </c>
      <c r="B54" s="15" t="s">
        <v>23</v>
      </c>
      <c r="C54" s="15" t="s">
        <v>40</v>
      </c>
      <c r="D54" s="15" t="s">
        <v>18</v>
      </c>
      <c r="E54" s="15" t="s">
        <v>48</v>
      </c>
      <c r="F54" s="15"/>
      <c r="G54" s="15"/>
      <c r="H54" s="16" t="s">
        <v>49</v>
      </c>
      <c r="I54" s="12">
        <v>9198916591</v>
      </c>
      <c r="J54" s="12">
        <v>0</v>
      </c>
      <c r="K54" s="12">
        <v>9198914340</v>
      </c>
      <c r="L54" s="12">
        <v>2251</v>
      </c>
      <c r="M54" s="12">
        <v>9198914340</v>
      </c>
      <c r="N54" s="13">
        <f t="shared" si="0"/>
        <v>0.99999975529727037</v>
      </c>
      <c r="O54" s="12">
        <v>133004402</v>
      </c>
      <c r="P54" s="12">
        <v>9065909938</v>
      </c>
      <c r="Q54" s="13">
        <f t="shared" si="1"/>
        <v>0.98554105239630818</v>
      </c>
      <c r="R54" s="12">
        <v>8344265790</v>
      </c>
      <c r="S54" s="12">
        <f t="shared" si="3"/>
        <v>0</v>
      </c>
      <c r="T54" s="12">
        <f t="shared" si="2"/>
        <v>721644148</v>
      </c>
    </row>
    <row r="55" spans="1:20" ht="15.75">
      <c r="A55" s="15" t="s">
        <v>17</v>
      </c>
      <c r="B55" s="15" t="s">
        <v>23</v>
      </c>
      <c r="C55" s="15" t="s">
        <v>50</v>
      </c>
      <c r="D55" s="15" t="s">
        <v>19</v>
      </c>
      <c r="E55" s="15" t="s">
        <v>51</v>
      </c>
      <c r="F55" s="15"/>
      <c r="G55" s="15"/>
      <c r="H55" s="16" t="s">
        <v>52</v>
      </c>
      <c r="I55" s="12">
        <v>280</v>
      </c>
      <c r="J55" s="12">
        <v>0</v>
      </c>
      <c r="K55" s="12">
        <v>0</v>
      </c>
      <c r="L55" s="12">
        <v>280</v>
      </c>
      <c r="M55" s="12">
        <v>0</v>
      </c>
      <c r="N55" s="13">
        <f t="shared" si="0"/>
        <v>0</v>
      </c>
      <c r="O55" s="12">
        <v>0</v>
      </c>
      <c r="P55" s="12">
        <v>0</v>
      </c>
      <c r="Q55" s="13">
        <f t="shared" si="1"/>
        <v>0</v>
      </c>
      <c r="R55" s="12">
        <v>0</v>
      </c>
      <c r="S55" s="12">
        <f t="shared" si="3"/>
        <v>0</v>
      </c>
      <c r="T55" s="12">
        <f t="shared" si="2"/>
        <v>0</v>
      </c>
    </row>
    <row r="56" spans="1:20" ht="47.25">
      <c r="A56" s="15" t="s">
        <v>17</v>
      </c>
      <c r="B56" s="15" t="s">
        <v>23</v>
      </c>
      <c r="C56" s="15" t="s">
        <v>53</v>
      </c>
      <c r="D56" s="15" t="s">
        <v>54</v>
      </c>
      <c r="E56" s="15" t="s">
        <v>55</v>
      </c>
      <c r="F56" s="15"/>
      <c r="G56" s="15"/>
      <c r="H56" s="16" t="s">
        <v>56</v>
      </c>
      <c r="I56" s="12">
        <v>29026830737</v>
      </c>
      <c r="J56" s="12">
        <v>0</v>
      </c>
      <c r="K56" s="12">
        <v>27542021703</v>
      </c>
      <c r="L56" s="12">
        <v>1484809034</v>
      </c>
      <c r="M56" s="12">
        <v>27542021703</v>
      </c>
      <c r="N56" s="13">
        <f t="shared" si="0"/>
        <v>0.94884701511325042</v>
      </c>
      <c r="O56" s="12">
        <v>0</v>
      </c>
      <c r="P56" s="12">
        <v>24023137300</v>
      </c>
      <c r="Q56" s="13">
        <f t="shared" si="1"/>
        <v>0.82761833414276675</v>
      </c>
      <c r="R56" s="12">
        <v>17632953900</v>
      </c>
      <c r="S56" s="12">
        <f t="shared" si="3"/>
        <v>3518884403</v>
      </c>
      <c r="T56" s="12">
        <f t="shared" si="2"/>
        <v>6390183400</v>
      </c>
    </row>
    <row r="57" spans="1:20" ht="47.25">
      <c r="A57" s="15" t="s">
        <v>17</v>
      </c>
      <c r="B57" s="15" t="s">
        <v>23</v>
      </c>
      <c r="C57" s="15" t="s">
        <v>53</v>
      </c>
      <c r="D57" s="15" t="s">
        <v>54</v>
      </c>
      <c r="E57" s="15" t="s">
        <v>57</v>
      </c>
      <c r="F57" s="15"/>
      <c r="G57" s="15"/>
      <c r="H57" s="16" t="s">
        <v>58</v>
      </c>
      <c r="I57" s="12">
        <v>6117000000</v>
      </c>
      <c r="J57" s="12">
        <v>0</v>
      </c>
      <c r="K57" s="12">
        <v>6117000000</v>
      </c>
      <c r="L57" s="12">
        <v>0</v>
      </c>
      <c r="M57" s="12">
        <v>6117000000</v>
      </c>
      <c r="N57" s="13">
        <f t="shared" si="0"/>
        <v>1</v>
      </c>
      <c r="O57" s="12">
        <v>0</v>
      </c>
      <c r="P57" s="12">
        <v>5155857707</v>
      </c>
      <c r="Q57" s="13">
        <f t="shared" si="1"/>
        <v>0.84287358296550596</v>
      </c>
      <c r="R57" s="12">
        <v>1329943760</v>
      </c>
      <c r="S57" s="12">
        <f t="shared" si="3"/>
        <v>961142293</v>
      </c>
      <c r="T57" s="12">
        <f t="shared" si="2"/>
        <v>3825913947</v>
      </c>
    </row>
    <row r="58" spans="1:20" ht="31.5">
      <c r="A58" s="10" t="s">
        <v>17</v>
      </c>
      <c r="B58" s="10" t="s">
        <v>59</v>
      </c>
      <c r="C58" s="10"/>
      <c r="D58" s="10"/>
      <c r="E58" s="10"/>
      <c r="F58" s="10"/>
      <c r="G58" s="10"/>
      <c r="H58" s="11" t="s">
        <v>306</v>
      </c>
      <c r="I58" s="12">
        <f>+I59+I62</f>
        <v>2992944000</v>
      </c>
      <c r="J58" s="12">
        <f t="shared" ref="J58:R58" si="4">+J59+J62</f>
        <v>0</v>
      </c>
      <c r="K58" s="12">
        <f t="shared" si="4"/>
        <v>2990650223</v>
      </c>
      <c r="L58" s="12">
        <f t="shared" si="4"/>
        <v>2293777</v>
      </c>
      <c r="M58" s="12">
        <f t="shared" si="4"/>
        <v>2990650223</v>
      </c>
      <c r="N58" s="13">
        <f t="shared" si="0"/>
        <v>0.99923360510587567</v>
      </c>
      <c r="O58" s="12">
        <f>SUM(O59:O62)</f>
        <v>0</v>
      </c>
      <c r="P58" s="12">
        <f t="shared" si="4"/>
        <v>2990650223</v>
      </c>
      <c r="Q58" s="13">
        <f t="shared" si="1"/>
        <v>0.99923360510587567</v>
      </c>
      <c r="R58" s="14">
        <f t="shared" si="4"/>
        <v>2990650223</v>
      </c>
      <c r="S58" s="14">
        <f>+S59+S62</f>
        <v>0</v>
      </c>
      <c r="T58" s="14">
        <f t="shared" si="2"/>
        <v>0</v>
      </c>
    </row>
    <row r="59" spans="1:20" ht="15.75">
      <c r="A59" s="10" t="s">
        <v>17</v>
      </c>
      <c r="B59" s="10" t="s">
        <v>59</v>
      </c>
      <c r="C59" s="10" t="s">
        <v>19</v>
      </c>
      <c r="D59" s="10"/>
      <c r="E59" s="10"/>
      <c r="F59" s="10"/>
      <c r="G59" s="10"/>
      <c r="H59" s="11" t="s">
        <v>60</v>
      </c>
      <c r="I59" s="12">
        <v>201320000</v>
      </c>
      <c r="J59" s="12">
        <v>0</v>
      </c>
      <c r="K59" s="12">
        <v>199442539</v>
      </c>
      <c r="L59" s="12">
        <v>1877461</v>
      </c>
      <c r="M59" s="12">
        <v>199442539</v>
      </c>
      <c r="N59" s="13">
        <f t="shared" si="0"/>
        <v>0.99067424498311152</v>
      </c>
      <c r="O59" s="12">
        <v>0</v>
      </c>
      <c r="P59" s="12">
        <v>199442539</v>
      </c>
      <c r="Q59" s="13">
        <f t="shared" si="1"/>
        <v>0.99067424498311152</v>
      </c>
      <c r="R59" s="14">
        <v>199442539</v>
      </c>
      <c r="S59" s="14">
        <f t="shared" si="3"/>
        <v>0</v>
      </c>
      <c r="T59" s="14">
        <f t="shared" si="2"/>
        <v>0</v>
      </c>
    </row>
    <row r="60" spans="1:20" ht="31.5">
      <c r="A60" s="15" t="s">
        <v>17</v>
      </c>
      <c r="B60" s="15" t="s">
        <v>59</v>
      </c>
      <c r="C60" s="15" t="s">
        <v>19</v>
      </c>
      <c r="D60" s="15" t="s">
        <v>18</v>
      </c>
      <c r="E60" s="15" t="s">
        <v>55</v>
      </c>
      <c r="F60" s="15"/>
      <c r="G60" s="15"/>
      <c r="H60" s="16" t="s">
        <v>269</v>
      </c>
      <c r="I60" s="12">
        <v>198560000</v>
      </c>
      <c r="J60" s="12">
        <v>0</v>
      </c>
      <c r="K60" s="12">
        <v>198557539</v>
      </c>
      <c r="L60" s="12">
        <v>2461</v>
      </c>
      <c r="M60" s="12">
        <v>198557539</v>
      </c>
      <c r="N60" s="13">
        <f t="shared" si="0"/>
        <v>0.99998760576148271</v>
      </c>
      <c r="O60" s="12">
        <v>0</v>
      </c>
      <c r="P60" s="12">
        <v>198557539</v>
      </c>
      <c r="Q60" s="13">
        <f t="shared" si="1"/>
        <v>0.99998760576148271</v>
      </c>
      <c r="R60" s="12">
        <v>198557539</v>
      </c>
      <c r="S60" s="12">
        <f t="shared" si="3"/>
        <v>0</v>
      </c>
      <c r="T60" s="12">
        <f t="shared" si="2"/>
        <v>0</v>
      </c>
    </row>
    <row r="61" spans="1:20" ht="31.5">
      <c r="A61" s="15" t="s">
        <v>17</v>
      </c>
      <c r="B61" s="15" t="s">
        <v>59</v>
      </c>
      <c r="C61" s="15" t="s">
        <v>19</v>
      </c>
      <c r="D61" s="15" t="s">
        <v>18</v>
      </c>
      <c r="E61" s="15" t="s">
        <v>41</v>
      </c>
      <c r="F61" s="15"/>
      <c r="G61" s="15"/>
      <c r="H61" s="16" t="s">
        <v>268</v>
      </c>
      <c r="I61" s="12">
        <v>2760000</v>
      </c>
      <c r="J61" s="12">
        <v>0</v>
      </c>
      <c r="K61" s="12">
        <v>885000</v>
      </c>
      <c r="L61" s="12">
        <v>1875000</v>
      </c>
      <c r="M61" s="12">
        <v>885000</v>
      </c>
      <c r="N61" s="13">
        <f t="shared" si="0"/>
        <v>0.32065217391304346</v>
      </c>
      <c r="O61" s="12">
        <v>0</v>
      </c>
      <c r="P61" s="12">
        <v>885000</v>
      </c>
      <c r="Q61" s="13">
        <f t="shared" si="1"/>
        <v>0.32065217391304346</v>
      </c>
      <c r="R61" s="12">
        <v>885000</v>
      </c>
      <c r="S61" s="12">
        <f t="shared" si="3"/>
        <v>0</v>
      </c>
      <c r="T61" s="12">
        <f t="shared" si="2"/>
        <v>0</v>
      </c>
    </row>
    <row r="62" spans="1:20" ht="31.5">
      <c r="A62" s="10" t="s">
        <v>17</v>
      </c>
      <c r="B62" s="10" t="s">
        <v>59</v>
      </c>
      <c r="C62" s="10" t="s">
        <v>40</v>
      </c>
      <c r="D62" s="10" t="s">
        <v>19</v>
      </c>
      <c r="E62" s="10"/>
      <c r="F62" s="10"/>
      <c r="G62" s="10"/>
      <c r="H62" s="11" t="s">
        <v>61</v>
      </c>
      <c r="I62" s="12">
        <v>2791624000</v>
      </c>
      <c r="J62" s="12">
        <v>0</v>
      </c>
      <c r="K62" s="12">
        <v>2791207684</v>
      </c>
      <c r="L62" s="12">
        <v>416316</v>
      </c>
      <c r="M62" s="12">
        <v>2791207684</v>
      </c>
      <c r="N62" s="13">
        <f t="shared" si="0"/>
        <v>0.99985086960135028</v>
      </c>
      <c r="O62" s="12">
        <v>0</v>
      </c>
      <c r="P62" s="12">
        <v>2791207684</v>
      </c>
      <c r="Q62" s="13">
        <f t="shared" si="1"/>
        <v>0.99985086960135028</v>
      </c>
      <c r="R62" s="14">
        <v>2791207684</v>
      </c>
      <c r="S62" s="14">
        <f t="shared" si="3"/>
        <v>0</v>
      </c>
      <c r="T62" s="14">
        <f t="shared" si="2"/>
        <v>0</v>
      </c>
    </row>
    <row r="63" spans="1:20" ht="15.75">
      <c r="A63" s="22" t="s">
        <v>62</v>
      </c>
      <c r="B63" s="22"/>
      <c r="C63" s="22"/>
      <c r="D63" s="22"/>
      <c r="E63" s="22"/>
      <c r="F63" s="22"/>
      <c r="G63" s="22"/>
      <c r="H63" s="23" t="s">
        <v>304</v>
      </c>
      <c r="I63" s="19">
        <f>+I64+I68+I72+I75+I82+I85+I88+I91+I94+I98+I100+I104+I110+I116+I126+I129+I138+I149+I156+I159+I163+I166+I172+I177+I181</f>
        <v>1120445621643</v>
      </c>
      <c r="J63" s="19">
        <f>+J64+J68+J72+J75+J82+J85+J88+J91+J94+J98+J100+J104+J110+J116+J126+J129+J138+J149+J156+J159+J163+J166+J172+J177+J181</f>
        <v>0</v>
      </c>
      <c r="K63" s="19">
        <f>+K64+K68+K72+K75+K82+K85+K88+K91+K94+K98+K100+K104+K110+K116+K126+K129+K138+K149+K156+K159+K163+K166+K172+K177+K181</f>
        <v>1119033371880.3</v>
      </c>
      <c r="L63" s="19">
        <f>+L64+L68+L72+L75+L82+L85+L88+L91+L94+L98+L100+L104+L110+L116+L126+L129+L138+L149+L156+L159+L163+L166+L172+L177+L181</f>
        <v>1412249762.6999998</v>
      </c>
      <c r="M63" s="19">
        <f>+M64+M68+M72+M75+M82+M85+M88+M91+M94+M98+M100+M104+M110+M116+M126+M129+M138+M149+M156+M159+M163+M166+M172+M177+M181</f>
        <v>1119033371880.3</v>
      </c>
      <c r="N63" s="24">
        <f t="shared" si="0"/>
        <v>0.99873956420961418</v>
      </c>
      <c r="O63" s="19">
        <f>SUM(O64:O183)</f>
        <v>5515689202.46</v>
      </c>
      <c r="P63" s="19">
        <f>+P64+P68+P72+P75+P82+P85+P88+P91+P94+P98+P100+P104+P110+P116+P126+P129+P138+P149+P156+P159+P163+P166+P172+P177+P181</f>
        <v>1090635670259.84</v>
      </c>
      <c r="Q63" s="24">
        <f t="shared" si="1"/>
        <v>0.97339455765872218</v>
      </c>
      <c r="R63" s="19">
        <f>+R64+R68+R72+R75+R82+R85+R88+R91+R94+R98+R100+R104+R110+R116+R126+R129+R138+R149+R156+R159+R163+R166+R172+R177+R181</f>
        <v>840350758634.54004</v>
      </c>
      <c r="S63" s="19">
        <f>+S64+S68+S72+S75+S82+S85+S88+S91+S94+S98+S100+S104+S110+S116+S126+S129+S138+S149+S156+S159+S163+S166+S172+S177+S181</f>
        <v>22882012418</v>
      </c>
      <c r="T63" s="19">
        <f t="shared" si="2"/>
        <v>250284911625.29993</v>
      </c>
    </row>
    <row r="64" spans="1:20" ht="78.75">
      <c r="A64" s="10" t="s">
        <v>62</v>
      </c>
      <c r="B64" s="10" t="s">
        <v>63</v>
      </c>
      <c r="C64" s="10" t="s">
        <v>64</v>
      </c>
      <c r="D64" s="10" t="s">
        <v>53</v>
      </c>
      <c r="E64" s="10"/>
      <c r="F64" s="10"/>
      <c r="G64" s="10"/>
      <c r="H64" s="11" t="s">
        <v>65</v>
      </c>
      <c r="I64" s="12">
        <v>13095169620</v>
      </c>
      <c r="J64" s="12">
        <v>0</v>
      </c>
      <c r="K64" s="12">
        <v>13091111647.67</v>
      </c>
      <c r="L64" s="12">
        <v>4057972.33</v>
      </c>
      <c r="M64" s="12">
        <v>13091111647.67</v>
      </c>
      <c r="N64" s="13">
        <f t="shared" si="0"/>
        <v>0.99969011685623355</v>
      </c>
      <c r="O64" s="12">
        <v>0</v>
      </c>
      <c r="P64" s="12">
        <v>13091111647.67</v>
      </c>
      <c r="Q64" s="13">
        <f t="shared" si="1"/>
        <v>0.99969011685623355</v>
      </c>
      <c r="R64" s="14">
        <v>11809824193.67</v>
      </c>
      <c r="S64" s="14">
        <f>SUM(S65:S67)</f>
        <v>0</v>
      </c>
      <c r="T64" s="14">
        <f t="shared" si="2"/>
        <v>1281287454</v>
      </c>
    </row>
    <row r="65" spans="1:20" ht="94.5">
      <c r="A65" s="15" t="s">
        <v>62</v>
      </c>
      <c r="B65" s="15" t="s">
        <v>63</v>
      </c>
      <c r="C65" s="15" t="s">
        <v>64</v>
      </c>
      <c r="D65" s="15" t="s">
        <v>53</v>
      </c>
      <c r="E65" s="15" t="s">
        <v>108</v>
      </c>
      <c r="F65" s="15" t="s">
        <v>267</v>
      </c>
      <c r="G65" s="15" t="s">
        <v>18</v>
      </c>
      <c r="H65" s="16" t="s">
        <v>266</v>
      </c>
      <c r="I65" s="12">
        <v>2892796579</v>
      </c>
      <c r="J65" s="12">
        <v>0</v>
      </c>
      <c r="K65" s="12">
        <v>2892796579</v>
      </c>
      <c r="L65" s="12">
        <v>0</v>
      </c>
      <c r="M65" s="12">
        <v>2892796579</v>
      </c>
      <c r="N65" s="13">
        <f t="shared" si="0"/>
        <v>1</v>
      </c>
      <c r="O65" s="12">
        <v>0</v>
      </c>
      <c r="P65" s="12">
        <v>2892796579</v>
      </c>
      <c r="Q65" s="13">
        <f t="shared" si="1"/>
        <v>1</v>
      </c>
      <c r="R65" s="12">
        <v>2892796579</v>
      </c>
      <c r="S65" s="12">
        <f t="shared" si="3"/>
        <v>0</v>
      </c>
      <c r="T65" s="12">
        <f t="shared" si="2"/>
        <v>0</v>
      </c>
    </row>
    <row r="66" spans="1:20" ht="110.25">
      <c r="A66" s="15" t="s">
        <v>62</v>
      </c>
      <c r="B66" s="15" t="s">
        <v>63</v>
      </c>
      <c r="C66" s="15" t="s">
        <v>64</v>
      </c>
      <c r="D66" s="15" t="s">
        <v>53</v>
      </c>
      <c r="E66" s="15" t="s">
        <v>108</v>
      </c>
      <c r="F66" s="15" t="s">
        <v>265</v>
      </c>
      <c r="G66" s="15" t="s">
        <v>18</v>
      </c>
      <c r="H66" s="16" t="s">
        <v>264</v>
      </c>
      <c r="I66" s="12">
        <v>5951649875.5</v>
      </c>
      <c r="J66" s="12">
        <v>0</v>
      </c>
      <c r="K66" s="12">
        <v>5948575834.5</v>
      </c>
      <c r="L66" s="12">
        <v>3074041</v>
      </c>
      <c r="M66" s="12">
        <v>5948575834.5</v>
      </c>
      <c r="N66" s="13">
        <f t="shared" si="0"/>
        <v>0.99948349767471134</v>
      </c>
      <c r="O66" s="12">
        <v>0</v>
      </c>
      <c r="P66" s="12">
        <v>5948575834.5</v>
      </c>
      <c r="Q66" s="13">
        <f t="shared" si="1"/>
        <v>0.99948349767471134</v>
      </c>
      <c r="R66" s="12">
        <v>5110461348.5</v>
      </c>
      <c r="S66" s="12">
        <f t="shared" si="3"/>
        <v>0</v>
      </c>
      <c r="T66" s="12">
        <f t="shared" si="2"/>
        <v>838114486</v>
      </c>
    </row>
    <row r="67" spans="1:20" ht="110.25">
      <c r="A67" s="15" t="s">
        <v>62</v>
      </c>
      <c r="B67" s="15" t="s">
        <v>63</v>
      </c>
      <c r="C67" s="15" t="s">
        <v>64</v>
      </c>
      <c r="D67" s="15" t="s">
        <v>53</v>
      </c>
      <c r="E67" s="15" t="s">
        <v>108</v>
      </c>
      <c r="F67" s="15" t="s">
        <v>263</v>
      </c>
      <c r="G67" s="15" t="s">
        <v>18</v>
      </c>
      <c r="H67" s="16" t="s">
        <v>262</v>
      </c>
      <c r="I67" s="12">
        <v>4250723165.5</v>
      </c>
      <c r="J67" s="12">
        <v>0</v>
      </c>
      <c r="K67" s="12">
        <v>4249739234.1700001</v>
      </c>
      <c r="L67" s="12">
        <v>983931.33</v>
      </c>
      <c r="M67" s="12">
        <v>4249739234.1700001</v>
      </c>
      <c r="N67" s="13">
        <f t="shared" si="0"/>
        <v>0.99976852613268585</v>
      </c>
      <c r="O67" s="12">
        <v>0</v>
      </c>
      <c r="P67" s="12">
        <v>4249739234.1700001</v>
      </c>
      <c r="Q67" s="13">
        <f t="shared" si="1"/>
        <v>0.99976852613268585</v>
      </c>
      <c r="R67" s="12">
        <v>3806566266.1700001</v>
      </c>
      <c r="S67" s="12">
        <f t="shared" si="3"/>
        <v>0</v>
      </c>
      <c r="T67" s="12">
        <f t="shared" si="2"/>
        <v>443172968</v>
      </c>
    </row>
    <row r="68" spans="1:20" ht="47.25">
      <c r="A68" s="10" t="s">
        <v>62</v>
      </c>
      <c r="B68" s="10" t="s">
        <v>63</v>
      </c>
      <c r="C68" s="10" t="s">
        <v>64</v>
      </c>
      <c r="D68" s="10" t="s">
        <v>66</v>
      </c>
      <c r="E68" s="10"/>
      <c r="F68" s="10"/>
      <c r="G68" s="10"/>
      <c r="H68" s="11" t="s">
        <v>67</v>
      </c>
      <c r="I68" s="12">
        <v>25530347498</v>
      </c>
      <c r="J68" s="12">
        <v>0</v>
      </c>
      <c r="K68" s="12">
        <v>25522304763</v>
      </c>
      <c r="L68" s="12">
        <v>8042735</v>
      </c>
      <c r="M68" s="12">
        <v>25522304763</v>
      </c>
      <c r="N68" s="13">
        <f t="shared" si="0"/>
        <v>0.9996849735397989</v>
      </c>
      <c r="O68" s="12">
        <v>0</v>
      </c>
      <c r="P68" s="12">
        <v>14162357670</v>
      </c>
      <c r="Q68" s="13">
        <f t="shared" si="1"/>
        <v>0.55472639654080125</v>
      </c>
      <c r="R68" s="14">
        <v>12390515935</v>
      </c>
      <c r="S68" s="14">
        <f>SUM(S69:S71)</f>
        <v>9432987754</v>
      </c>
      <c r="T68" s="14">
        <f t="shared" si="2"/>
        <v>1771841735</v>
      </c>
    </row>
    <row r="69" spans="1:20" ht="94.5">
      <c r="A69" s="15" t="s">
        <v>62</v>
      </c>
      <c r="B69" s="15" t="s">
        <v>63</v>
      </c>
      <c r="C69" s="15" t="s">
        <v>64</v>
      </c>
      <c r="D69" s="15" t="s">
        <v>66</v>
      </c>
      <c r="E69" s="15" t="s">
        <v>108</v>
      </c>
      <c r="F69" s="15" t="s">
        <v>259</v>
      </c>
      <c r="G69" s="15" t="s">
        <v>18</v>
      </c>
      <c r="H69" s="16" t="s">
        <v>261</v>
      </c>
      <c r="I69" s="12">
        <v>16097359744</v>
      </c>
      <c r="J69" s="12">
        <v>0</v>
      </c>
      <c r="K69" s="12">
        <v>16089317009</v>
      </c>
      <c r="L69" s="12">
        <v>8042735</v>
      </c>
      <c r="M69" s="12">
        <v>16089317009</v>
      </c>
      <c r="N69" s="13">
        <f t="shared" ref="N69:N127" si="5">+M69/I69</f>
        <v>0.99950036930727115</v>
      </c>
      <c r="O69" s="12">
        <v>1926959339</v>
      </c>
      <c r="P69" s="12">
        <v>14162357670</v>
      </c>
      <c r="Q69" s="13">
        <f t="shared" ref="Q69:Q127" si="6">+P69/I69</f>
        <v>0.87979382303851184</v>
      </c>
      <c r="R69" s="12">
        <v>12390515935</v>
      </c>
      <c r="S69" s="12">
        <f t="shared" si="3"/>
        <v>0</v>
      </c>
      <c r="T69" s="12">
        <f t="shared" si="2"/>
        <v>1771841735</v>
      </c>
    </row>
    <row r="70" spans="1:20" ht="110.25">
      <c r="A70" s="15" t="s">
        <v>62</v>
      </c>
      <c r="B70" s="15" t="s">
        <v>63</v>
      </c>
      <c r="C70" s="15" t="s">
        <v>64</v>
      </c>
      <c r="D70" s="15" t="s">
        <v>66</v>
      </c>
      <c r="E70" s="15" t="s">
        <v>108</v>
      </c>
      <c r="F70" s="15" t="s">
        <v>239</v>
      </c>
      <c r="G70" s="15" t="s">
        <v>23</v>
      </c>
      <c r="H70" s="16" t="s">
        <v>260</v>
      </c>
      <c r="I70" s="12">
        <v>4390658251</v>
      </c>
      <c r="J70" s="12">
        <v>0</v>
      </c>
      <c r="K70" s="12">
        <v>4390658251</v>
      </c>
      <c r="L70" s="12">
        <v>0</v>
      </c>
      <c r="M70" s="12">
        <v>4390658251</v>
      </c>
      <c r="N70" s="13">
        <f t="shared" si="5"/>
        <v>1</v>
      </c>
      <c r="O70" s="12">
        <v>0</v>
      </c>
      <c r="P70" s="12">
        <v>0</v>
      </c>
      <c r="Q70" s="13">
        <f t="shared" si="6"/>
        <v>0</v>
      </c>
      <c r="R70" s="12">
        <v>0</v>
      </c>
      <c r="S70" s="12">
        <f t="shared" si="3"/>
        <v>4390658251</v>
      </c>
      <c r="T70" s="12">
        <f t="shared" si="2"/>
        <v>0</v>
      </c>
    </row>
    <row r="71" spans="1:20" ht="94.5">
      <c r="A71" s="15" t="s">
        <v>62</v>
      </c>
      <c r="B71" s="15" t="s">
        <v>63</v>
      </c>
      <c r="C71" s="15" t="s">
        <v>64</v>
      </c>
      <c r="D71" s="15" t="s">
        <v>66</v>
      </c>
      <c r="E71" s="15" t="s">
        <v>108</v>
      </c>
      <c r="F71" s="15" t="s">
        <v>259</v>
      </c>
      <c r="G71" s="15" t="s">
        <v>23</v>
      </c>
      <c r="H71" s="16" t="s">
        <v>258</v>
      </c>
      <c r="I71" s="12">
        <v>5042329503</v>
      </c>
      <c r="J71" s="12">
        <v>0</v>
      </c>
      <c r="K71" s="12">
        <v>5042329503</v>
      </c>
      <c r="L71" s="12">
        <v>0</v>
      </c>
      <c r="M71" s="12">
        <v>5042329503</v>
      </c>
      <c r="N71" s="13">
        <f t="shared" si="5"/>
        <v>1</v>
      </c>
      <c r="O71" s="12">
        <v>0</v>
      </c>
      <c r="P71" s="12">
        <v>0</v>
      </c>
      <c r="Q71" s="13">
        <f t="shared" si="6"/>
        <v>0</v>
      </c>
      <c r="R71" s="12">
        <v>0</v>
      </c>
      <c r="S71" s="12">
        <f t="shared" si="3"/>
        <v>5042329503</v>
      </c>
      <c r="T71" s="12">
        <f t="shared" si="2"/>
        <v>0</v>
      </c>
    </row>
    <row r="72" spans="1:20" ht="47.25">
      <c r="A72" s="10" t="s">
        <v>62</v>
      </c>
      <c r="B72" s="10" t="s">
        <v>63</v>
      </c>
      <c r="C72" s="10" t="s">
        <v>64</v>
      </c>
      <c r="D72" s="10" t="s">
        <v>68</v>
      </c>
      <c r="E72" s="10"/>
      <c r="F72" s="10"/>
      <c r="G72" s="10"/>
      <c r="H72" s="11" t="s">
        <v>69</v>
      </c>
      <c r="I72" s="12">
        <v>54340127579</v>
      </c>
      <c r="J72" s="12">
        <v>0</v>
      </c>
      <c r="K72" s="12">
        <v>54340120185</v>
      </c>
      <c r="L72" s="12">
        <v>7394</v>
      </c>
      <c r="M72" s="12">
        <v>54340120185</v>
      </c>
      <c r="N72" s="13">
        <f t="shared" si="5"/>
        <v>0.9999998639311255</v>
      </c>
      <c r="O72" s="12">
        <v>0</v>
      </c>
      <c r="P72" s="12">
        <v>54340120185</v>
      </c>
      <c r="Q72" s="13">
        <f t="shared" si="6"/>
        <v>0.9999998639311255</v>
      </c>
      <c r="R72" s="14">
        <v>54340120185</v>
      </c>
      <c r="S72" s="14">
        <f>SUM(S73:S74)</f>
        <v>0</v>
      </c>
      <c r="T72" s="14">
        <f t="shared" si="2"/>
        <v>0</v>
      </c>
    </row>
    <row r="73" spans="1:20" ht="94.5">
      <c r="A73" s="15" t="s">
        <v>62</v>
      </c>
      <c r="B73" s="15" t="s">
        <v>63</v>
      </c>
      <c r="C73" s="15" t="s">
        <v>64</v>
      </c>
      <c r="D73" s="15" t="s">
        <v>68</v>
      </c>
      <c r="E73" s="15" t="s">
        <v>108</v>
      </c>
      <c r="F73" s="15" t="s">
        <v>257</v>
      </c>
      <c r="G73" s="15" t="s">
        <v>23</v>
      </c>
      <c r="H73" s="16" t="s">
        <v>256</v>
      </c>
      <c r="I73" s="12">
        <v>2287397877</v>
      </c>
      <c r="J73" s="12">
        <v>0</v>
      </c>
      <c r="K73" s="12">
        <v>2287390483</v>
      </c>
      <c r="L73" s="12">
        <v>7394</v>
      </c>
      <c r="M73" s="12">
        <v>2287390483</v>
      </c>
      <c r="N73" s="13">
        <f t="shared" si="5"/>
        <v>0.999996767505962</v>
      </c>
      <c r="O73" s="12">
        <v>0</v>
      </c>
      <c r="P73" s="12">
        <v>2287390483</v>
      </c>
      <c r="Q73" s="13">
        <f t="shared" si="6"/>
        <v>0.999996767505962</v>
      </c>
      <c r="R73" s="12">
        <v>2287390483</v>
      </c>
      <c r="S73" s="12">
        <f t="shared" ref="S73:S136" si="7">+(M73-P73)-O73</f>
        <v>0</v>
      </c>
      <c r="T73" s="12">
        <f t="shared" ref="T73:T136" si="8">+P73-R73</f>
        <v>0</v>
      </c>
    </row>
    <row r="74" spans="1:20" ht="110.25">
      <c r="A74" s="15" t="s">
        <v>62</v>
      </c>
      <c r="B74" s="15" t="s">
        <v>63</v>
      </c>
      <c r="C74" s="15" t="s">
        <v>64</v>
      </c>
      <c r="D74" s="15" t="s">
        <v>68</v>
      </c>
      <c r="E74" s="15" t="s">
        <v>108</v>
      </c>
      <c r="F74" s="15" t="s">
        <v>255</v>
      </c>
      <c r="G74" s="15" t="s">
        <v>23</v>
      </c>
      <c r="H74" s="16" t="s">
        <v>254</v>
      </c>
      <c r="I74" s="12">
        <v>52052729702</v>
      </c>
      <c r="J74" s="12">
        <v>0</v>
      </c>
      <c r="K74" s="12">
        <v>52052729702</v>
      </c>
      <c r="L74" s="12">
        <v>0</v>
      </c>
      <c r="M74" s="12">
        <v>52052729702</v>
      </c>
      <c r="N74" s="13">
        <f t="shared" si="5"/>
        <v>1</v>
      </c>
      <c r="O74" s="12">
        <v>0</v>
      </c>
      <c r="P74" s="12">
        <v>52052729702</v>
      </c>
      <c r="Q74" s="13">
        <f t="shared" si="6"/>
        <v>1</v>
      </c>
      <c r="R74" s="12">
        <v>52052729702</v>
      </c>
      <c r="S74" s="12">
        <f t="shared" si="7"/>
        <v>0</v>
      </c>
      <c r="T74" s="12">
        <f t="shared" si="8"/>
        <v>0</v>
      </c>
    </row>
    <row r="75" spans="1:20" ht="78.75">
      <c r="A75" s="10" t="s">
        <v>62</v>
      </c>
      <c r="B75" s="10" t="s">
        <v>63</v>
      </c>
      <c r="C75" s="10" t="s">
        <v>64</v>
      </c>
      <c r="D75" s="10" t="s">
        <v>70</v>
      </c>
      <c r="E75" s="10"/>
      <c r="F75" s="10"/>
      <c r="G75" s="10"/>
      <c r="H75" s="11" t="s">
        <v>71</v>
      </c>
      <c r="I75" s="12">
        <v>10748873693</v>
      </c>
      <c r="J75" s="12">
        <v>0</v>
      </c>
      <c r="K75" s="12">
        <v>10445509570.879999</v>
      </c>
      <c r="L75" s="12">
        <v>303364122.12</v>
      </c>
      <c r="M75" s="12">
        <v>10445509570.879999</v>
      </c>
      <c r="N75" s="13">
        <f t="shared" si="5"/>
        <v>0.97177712467515909</v>
      </c>
      <c r="O75" s="12">
        <v>0</v>
      </c>
      <c r="P75" s="12">
        <v>10131943570.879999</v>
      </c>
      <c r="Q75" s="13">
        <f t="shared" si="6"/>
        <v>0.94260513801350509</v>
      </c>
      <c r="R75" s="14">
        <v>9692805813.8799992</v>
      </c>
      <c r="S75" s="14">
        <f>SUM(S76:S81)</f>
        <v>300000000</v>
      </c>
      <c r="T75" s="14">
        <f t="shared" si="8"/>
        <v>439137757</v>
      </c>
    </row>
    <row r="76" spans="1:20" ht="141.75">
      <c r="A76" s="15" t="s">
        <v>62</v>
      </c>
      <c r="B76" s="15" t="s">
        <v>63</v>
      </c>
      <c r="C76" s="15" t="s">
        <v>64</v>
      </c>
      <c r="D76" s="15" t="s">
        <v>70</v>
      </c>
      <c r="E76" s="15" t="s">
        <v>108</v>
      </c>
      <c r="F76" s="15" t="s">
        <v>248</v>
      </c>
      <c r="G76" s="15" t="s">
        <v>18</v>
      </c>
      <c r="H76" s="16" t="s">
        <v>253</v>
      </c>
      <c r="I76" s="12">
        <v>4598863767.6599998</v>
      </c>
      <c r="J76" s="12">
        <v>0</v>
      </c>
      <c r="K76" s="12">
        <v>4598613189</v>
      </c>
      <c r="L76" s="12">
        <v>250578.66</v>
      </c>
      <c r="M76" s="12">
        <v>4598613189</v>
      </c>
      <c r="N76" s="13">
        <f t="shared" si="5"/>
        <v>0.99994551291956901</v>
      </c>
      <c r="O76" s="12">
        <v>7616000</v>
      </c>
      <c r="P76" s="12">
        <v>4590997189</v>
      </c>
      <c r="Q76" s="13">
        <f t="shared" si="6"/>
        <v>0.99828945168688865</v>
      </c>
      <c r="R76" s="12">
        <v>4258127299</v>
      </c>
      <c r="S76" s="12">
        <f t="shared" si="7"/>
        <v>0</v>
      </c>
      <c r="T76" s="12">
        <f t="shared" si="8"/>
        <v>332869890</v>
      </c>
    </row>
    <row r="77" spans="1:20" ht="141.75">
      <c r="A77" s="15" t="s">
        <v>62</v>
      </c>
      <c r="B77" s="15" t="s">
        <v>63</v>
      </c>
      <c r="C77" s="15" t="s">
        <v>64</v>
      </c>
      <c r="D77" s="15" t="s">
        <v>70</v>
      </c>
      <c r="E77" s="15" t="s">
        <v>108</v>
      </c>
      <c r="F77" s="15" t="s">
        <v>250</v>
      </c>
      <c r="G77" s="15" t="s">
        <v>18</v>
      </c>
      <c r="H77" s="16" t="s">
        <v>252</v>
      </c>
      <c r="I77" s="12">
        <v>73216000</v>
      </c>
      <c r="J77" s="12">
        <v>0</v>
      </c>
      <c r="K77" s="12">
        <v>73216000</v>
      </c>
      <c r="L77" s="12">
        <v>0</v>
      </c>
      <c r="M77" s="12">
        <v>73216000</v>
      </c>
      <c r="N77" s="13">
        <f t="shared" si="5"/>
        <v>1</v>
      </c>
      <c r="O77" s="12">
        <v>0</v>
      </c>
      <c r="P77" s="12">
        <v>73216000</v>
      </c>
      <c r="Q77" s="13">
        <f t="shared" si="6"/>
        <v>1</v>
      </c>
      <c r="R77" s="12">
        <v>73216000</v>
      </c>
      <c r="S77" s="12">
        <f t="shared" si="7"/>
        <v>0</v>
      </c>
      <c r="T77" s="12">
        <f t="shared" si="8"/>
        <v>0</v>
      </c>
    </row>
    <row r="78" spans="1:20" ht="94.5">
      <c r="A78" s="15" t="s">
        <v>62</v>
      </c>
      <c r="B78" s="15" t="s">
        <v>63</v>
      </c>
      <c r="C78" s="15" t="s">
        <v>64</v>
      </c>
      <c r="D78" s="15" t="s">
        <v>70</v>
      </c>
      <c r="E78" s="15" t="s">
        <v>108</v>
      </c>
      <c r="F78" s="15" t="s">
        <v>246</v>
      </c>
      <c r="G78" s="15" t="s">
        <v>18</v>
      </c>
      <c r="H78" s="16" t="s">
        <v>251</v>
      </c>
      <c r="I78" s="12">
        <v>2974715701.3400002</v>
      </c>
      <c r="J78" s="12">
        <v>0</v>
      </c>
      <c r="K78" s="12">
        <v>2974715699.8800001</v>
      </c>
      <c r="L78" s="12">
        <v>1.46</v>
      </c>
      <c r="M78" s="12">
        <v>2974715699.8800001</v>
      </c>
      <c r="N78" s="13">
        <f t="shared" si="5"/>
        <v>0.99999999950919682</v>
      </c>
      <c r="O78" s="12">
        <v>5950000</v>
      </c>
      <c r="P78" s="12">
        <v>2668765699.8800001</v>
      </c>
      <c r="Q78" s="13">
        <f t="shared" si="6"/>
        <v>0.89714983474818089</v>
      </c>
      <c r="R78" s="12">
        <v>2562497832.8800001</v>
      </c>
      <c r="S78" s="12">
        <f t="shared" si="7"/>
        <v>300000000</v>
      </c>
      <c r="T78" s="12">
        <f t="shared" si="8"/>
        <v>106267867</v>
      </c>
    </row>
    <row r="79" spans="1:20" ht="141.75">
      <c r="A79" s="15" t="s">
        <v>62</v>
      </c>
      <c r="B79" s="15" t="s">
        <v>63</v>
      </c>
      <c r="C79" s="15" t="s">
        <v>64</v>
      </c>
      <c r="D79" s="15" t="s">
        <v>70</v>
      </c>
      <c r="E79" s="15" t="s">
        <v>108</v>
      </c>
      <c r="F79" s="15" t="s">
        <v>250</v>
      </c>
      <c r="G79" s="15" t="s">
        <v>23</v>
      </c>
      <c r="H79" s="16" t="s">
        <v>249</v>
      </c>
      <c r="I79" s="12">
        <v>620440800</v>
      </c>
      <c r="J79" s="12">
        <v>0</v>
      </c>
      <c r="K79" s="12">
        <v>520440800</v>
      </c>
      <c r="L79" s="12">
        <v>100000000</v>
      </c>
      <c r="M79" s="12">
        <v>520440800</v>
      </c>
      <c r="N79" s="13">
        <f t="shared" si="5"/>
        <v>0.83882426816547206</v>
      </c>
      <c r="O79" s="12">
        <v>0</v>
      </c>
      <c r="P79" s="12">
        <v>520440800</v>
      </c>
      <c r="Q79" s="13">
        <f t="shared" si="6"/>
        <v>0.83882426816547206</v>
      </c>
      <c r="R79" s="12">
        <v>520440800</v>
      </c>
      <c r="S79" s="12">
        <f t="shared" si="7"/>
        <v>0</v>
      </c>
      <c r="T79" s="12">
        <f t="shared" si="8"/>
        <v>0</v>
      </c>
    </row>
    <row r="80" spans="1:20" ht="141.75">
      <c r="A80" s="15" t="s">
        <v>62</v>
      </c>
      <c r="B80" s="15" t="s">
        <v>63</v>
      </c>
      <c r="C80" s="15" t="s">
        <v>64</v>
      </c>
      <c r="D80" s="15" t="s">
        <v>70</v>
      </c>
      <c r="E80" s="15" t="s">
        <v>108</v>
      </c>
      <c r="F80" s="15" t="s">
        <v>248</v>
      </c>
      <c r="G80" s="15" t="s">
        <v>23</v>
      </c>
      <c r="H80" s="16" t="s">
        <v>247</v>
      </c>
      <c r="I80" s="12">
        <v>1682962680</v>
      </c>
      <c r="J80" s="12">
        <v>0</v>
      </c>
      <c r="K80" s="12">
        <v>1682962680</v>
      </c>
      <c r="L80" s="12">
        <v>0</v>
      </c>
      <c r="M80" s="12">
        <v>1682962680</v>
      </c>
      <c r="N80" s="13">
        <f t="shared" si="5"/>
        <v>1</v>
      </c>
      <c r="O80" s="12">
        <v>0</v>
      </c>
      <c r="P80" s="12">
        <v>1682962680</v>
      </c>
      <c r="Q80" s="13">
        <f t="shared" si="6"/>
        <v>1</v>
      </c>
      <c r="R80" s="12">
        <v>1682962680</v>
      </c>
      <c r="S80" s="12">
        <f t="shared" si="7"/>
        <v>0</v>
      </c>
      <c r="T80" s="12">
        <f t="shared" si="8"/>
        <v>0</v>
      </c>
    </row>
    <row r="81" spans="1:20" ht="94.5">
      <c r="A81" s="15" t="s">
        <v>62</v>
      </c>
      <c r="B81" s="15" t="s">
        <v>63</v>
      </c>
      <c r="C81" s="15" t="s">
        <v>64</v>
      </c>
      <c r="D81" s="15" t="s">
        <v>70</v>
      </c>
      <c r="E81" s="15" t="s">
        <v>108</v>
      </c>
      <c r="F81" s="15" t="s">
        <v>246</v>
      </c>
      <c r="G81" s="15" t="s">
        <v>23</v>
      </c>
      <c r="H81" s="16" t="s">
        <v>245</v>
      </c>
      <c r="I81" s="12">
        <v>798674744</v>
      </c>
      <c r="J81" s="12">
        <v>0</v>
      </c>
      <c r="K81" s="12">
        <v>595561202</v>
      </c>
      <c r="L81" s="12">
        <v>203113542</v>
      </c>
      <c r="M81" s="12">
        <v>595561202</v>
      </c>
      <c r="N81" s="13">
        <f t="shared" si="5"/>
        <v>0.74568678485719087</v>
      </c>
      <c r="O81" s="12">
        <v>0</v>
      </c>
      <c r="P81" s="12">
        <v>595561202</v>
      </c>
      <c r="Q81" s="13">
        <f t="shared" si="6"/>
        <v>0.74568678485719087</v>
      </c>
      <c r="R81" s="12">
        <v>595561202</v>
      </c>
      <c r="S81" s="12">
        <f t="shared" si="7"/>
        <v>0</v>
      </c>
      <c r="T81" s="12">
        <f t="shared" si="8"/>
        <v>0</v>
      </c>
    </row>
    <row r="82" spans="1:20" ht="47.25">
      <c r="A82" s="10" t="s">
        <v>62</v>
      </c>
      <c r="B82" s="10" t="s">
        <v>63</v>
      </c>
      <c r="C82" s="10" t="s">
        <v>64</v>
      </c>
      <c r="D82" s="10" t="s">
        <v>72</v>
      </c>
      <c r="E82" s="10"/>
      <c r="F82" s="10"/>
      <c r="G82" s="10"/>
      <c r="H82" s="11" t="s">
        <v>73</v>
      </c>
      <c r="I82" s="12">
        <v>19744800000</v>
      </c>
      <c r="J82" s="12">
        <v>0</v>
      </c>
      <c r="K82" s="12">
        <v>19744751969</v>
      </c>
      <c r="L82" s="12">
        <v>48031</v>
      </c>
      <c r="M82" s="12">
        <v>19744751969</v>
      </c>
      <c r="N82" s="13">
        <f t="shared" si="5"/>
        <v>0.99999756741015355</v>
      </c>
      <c r="O82" s="12">
        <v>0</v>
      </c>
      <c r="P82" s="12">
        <v>19744751969</v>
      </c>
      <c r="Q82" s="13">
        <f t="shared" si="6"/>
        <v>0.99999756741015355</v>
      </c>
      <c r="R82" s="14">
        <v>19744751969</v>
      </c>
      <c r="S82" s="14">
        <f>SUM(S83:S84)</f>
        <v>0</v>
      </c>
      <c r="T82" s="14">
        <f t="shared" si="8"/>
        <v>0</v>
      </c>
    </row>
    <row r="83" spans="1:20" ht="78.75">
      <c r="A83" s="15" t="s">
        <v>62</v>
      </c>
      <c r="B83" s="15" t="s">
        <v>63</v>
      </c>
      <c r="C83" s="15" t="s">
        <v>64</v>
      </c>
      <c r="D83" s="15" t="s">
        <v>72</v>
      </c>
      <c r="E83" s="15" t="s">
        <v>108</v>
      </c>
      <c r="F83" s="15" t="s">
        <v>244</v>
      </c>
      <c r="G83" s="15" t="s">
        <v>23</v>
      </c>
      <c r="H83" s="16" t="s">
        <v>243</v>
      </c>
      <c r="I83" s="12">
        <v>13444800000</v>
      </c>
      <c r="J83" s="12">
        <v>0</v>
      </c>
      <c r="K83" s="12">
        <v>13444751969</v>
      </c>
      <c r="L83" s="12">
        <v>48031</v>
      </c>
      <c r="M83" s="12">
        <v>13444751969</v>
      </c>
      <c r="N83" s="13">
        <f t="shared" si="5"/>
        <v>0.99999642754075924</v>
      </c>
      <c r="O83" s="12">
        <v>0</v>
      </c>
      <c r="P83" s="12">
        <v>13444751969</v>
      </c>
      <c r="Q83" s="13">
        <f t="shared" si="6"/>
        <v>0.99999642754075924</v>
      </c>
      <c r="R83" s="12">
        <v>13444751969</v>
      </c>
      <c r="S83" s="12">
        <f t="shared" si="7"/>
        <v>0</v>
      </c>
      <c r="T83" s="12">
        <f t="shared" si="8"/>
        <v>0</v>
      </c>
    </row>
    <row r="84" spans="1:20" ht="63">
      <c r="A84" s="15" t="s">
        <v>62</v>
      </c>
      <c r="B84" s="15" t="s">
        <v>63</v>
      </c>
      <c r="C84" s="15" t="s">
        <v>64</v>
      </c>
      <c r="D84" s="15" t="s">
        <v>72</v>
      </c>
      <c r="E84" s="15" t="s">
        <v>108</v>
      </c>
      <c r="F84" s="15" t="s">
        <v>242</v>
      </c>
      <c r="G84" s="15" t="s">
        <v>23</v>
      </c>
      <c r="H84" s="16" t="s">
        <v>241</v>
      </c>
      <c r="I84" s="12">
        <v>6300000000</v>
      </c>
      <c r="J84" s="12">
        <v>0</v>
      </c>
      <c r="K84" s="12">
        <v>6300000000</v>
      </c>
      <c r="L84" s="12">
        <v>0</v>
      </c>
      <c r="M84" s="12">
        <v>6300000000</v>
      </c>
      <c r="N84" s="13">
        <f t="shared" si="5"/>
        <v>1</v>
      </c>
      <c r="O84" s="12">
        <v>0</v>
      </c>
      <c r="P84" s="12">
        <v>6300000000</v>
      </c>
      <c r="Q84" s="13">
        <f t="shared" si="6"/>
        <v>1</v>
      </c>
      <c r="R84" s="12">
        <v>6300000000</v>
      </c>
      <c r="S84" s="12">
        <f t="shared" si="7"/>
        <v>0</v>
      </c>
      <c r="T84" s="12">
        <f t="shared" si="8"/>
        <v>0</v>
      </c>
    </row>
    <row r="85" spans="1:20" ht="63">
      <c r="A85" s="10" t="s">
        <v>62</v>
      </c>
      <c r="B85" s="10" t="s">
        <v>63</v>
      </c>
      <c r="C85" s="10" t="s">
        <v>64</v>
      </c>
      <c r="D85" s="10" t="s">
        <v>20</v>
      </c>
      <c r="E85" s="10"/>
      <c r="F85" s="10"/>
      <c r="G85" s="10"/>
      <c r="H85" s="11" t="s">
        <v>74</v>
      </c>
      <c r="I85" s="12">
        <v>161379786861</v>
      </c>
      <c r="J85" s="12">
        <v>0</v>
      </c>
      <c r="K85" s="12">
        <v>161010794978.67001</v>
      </c>
      <c r="L85" s="12">
        <v>368991882.32999998</v>
      </c>
      <c r="M85" s="12">
        <v>161010794978.67001</v>
      </c>
      <c r="N85" s="13">
        <f t="shared" si="5"/>
        <v>0.9977135185917192</v>
      </c>
      <c r="O85" s="12">
        <v>0</v>
      </c>
      <c r="P85" s="12">
        <v>158844717182.62</v>
      </c>
      <c r="Q85" s="13">
        <f t="shared" si="6"/>
        <v>0.98429128128317878</v>
      </c>
      <c r="R85" s="14">
        <v>14195961884</v>
      </c>
      <c r="S85" s="14">
        <f>SUM(S86:S87)</f>
        <v>860095499.99999905</v>
      </c>
      <c r="T85" s="14">
        <f t="shared" si="8"/>
        <v>144648755298.62</v>
      </c>
    </row>
    <row r="86" spans="1:20" ht="126">
      <c r="A86" s="15" t="s">
        <v>62</v>
      </c>
      <c r="B86" s="15" t="s">
        <v>63</v>
      </c>
      <c r="C86" s="15" t="s">
        <v>64</v>
      </c>
      <c r="D86" s="15" t="s">
        <v>20</v>
      </c>
      <c r="E86" s="15" t="s">
        <v>108</v>
      </c>
      <c r="F86" s="15" t="s">
        <v>239</v>
      </c>
      <c r="G86" s="15" t="s">
        <v>18</v>
      </c>
      <c r="H86" s="16" t="s">
        <v>240</v>
      </c>
      <c r="I86" s="12">
        <v>14019184369</v>
      </c>
      <c r="J86" s="12">
        <v>0</v>
      </c>
      <c r="K86" s="12">
        <v>13650192486.67</v>
      </c>
      <c r="L86" s="12">
        <v>368991882.32999998</v>
      </c>
      <c r="M86" s="12">
        <v>13650192486.67</v>
      </c>
      <c r="N86" s="13">
        <f t="shared" si="5"/>
        <v>0.97367950426945415</v>
      </c>
      <c r="O86" s="12">
        <v>1305982296.0500002</v>
      </c>
      <c r="P86" s="12">
        <v>11484114690.620001</v>
      </c>
      <c r="Q86" s="13">
        <f t="shared" si="6"/>
        <v>0.81917138603400597</v>
      </c>
      <c r="R86" s="12">
        <v>5930962558</v>
      </c>
      <c r="S86" s="12">
        <f t="shared" si="7"/>
        <v>860095499.99999905</v>
      </c>
      <c r="T86" s="12">
        <f t="shared" si="8"/>
        <v>5553152132.6200008</v>
      </c>
    </row>
    <row r="87" spans="1:20" ht="126">
      <c r="A87" s="15" t="s">
        <v>62</v>
      </c>
      <c r="B87" s="15" t="s">
        <v>63</v>
      </c>
      <c r="C87" s="15" t="s">
        <v>64</v>
      </c>
      <c r="D87" s="15" t="s">
        <v>20</v>
      </c>
      <c r="E87" s="15" t="s">
        <v>108</v>
      </c>
      <c r="F87" s="15" t="s">
        <v>239</v>
      </c>
      <c r="G87" s="15" t="s">
        <v>23</v>
      </c>
      <c r="H87" s="16" t="s">
        <v>238</v>
      </c>
      <c r="I87" s="12">
        <v>147360602492</v>
      </c>
      <c r="J87" s="12">
        <v>0</v>
      </c>
      <c r="K87" s="12">
        <v>147360602492</v>
      </c>
      <c r="L87" s="12">
        <v>0</v>
      </c>
      <c r="M87" s="12">
        <v>147360602492</v>
      </c>
      <c r="N87" s="13">
        <f t="shared" si="5"/>
        <v>1</v>
      </c>
      <c r="O87" s="12">
        <v>0</v>
      </c>
      <c r="P87" s="12">
        <v>147360602492</v>
      </c>
      <c r="Q87" s="13">
        <f t="shared" si="6"/>
        <v>1</v>
      </c>
      <c r="R87" s="12">
        <v>8264999326</v>
      </c>
      <c r="S87" s="12">
        <f t="shared" si="7"/>
        <v>0</v>
      </c>
      <c r="T87" s="12">
        <f t="shared" si="8"/>
        <v>139095603166</v>
      </c>
    </row>
    <row r="88" spans="1:20" ht="31.5">
      <c r="A88" s="10" t="s">
        <v>62</v>
      </c>
      <c r="B88" s="10" t="s">
        <v>63</v>
      </c>
      <c r="C88" s="10" t="s">
        <v>64</v>
      </c>
      <c r="D88" s="10" t="s">
        <v>42</v>
      </c>
      <c r="E88" s="10"/>
      <c r="F88" s="10"/>
      <c r="G88" s="10"/>
      <c r="H88" s="11" t="s">
        <v>75</v>
      </c>
      <c r="I88" s="12">
        <v>188904681909</v>
      </c>
      <c r="J88" s="12">
        <v>0</v>
      </c>
      <c r="K88" s="12">
        <v>188694579588</v>
      </c>
      <c r="L88" s="12">
        <v>210102321</v>
      </c>
      <c r="M88" s="12">
        <v>188694579588</v>
      </c>
      <c r="N88" s="13">
        <f t="shared" si="5"/>
        <v>0.99888778658698774</v>
      </c>
      <c r="O88" s="12">
        <v>0</v>
      </c>
      <c r="P88" s="12">
        <v>179583625332</v>
      </c>
      <c r="Q88" s="13">
        <f t="shared" si="6"/>
        <v>0.95065735543023666</v>
      </c>
      <c r="R88" s="14">
        <v>94783774785</v>
      </c>
      <c r="S88" s="14">
        <f>SUM(S89:S90)</f>
        <v>9107520000</v>
      </c>
      <c r="T88" s="14">
        <f t="shared" si="8"/>
        <v>84799850547</v>
      </c>
    </row>
    <row r="89" spans="1:20" ht="78.75">
      <c r="A89" s="15" t="s">
        <v>62</v>
      </c>
      <c r="B89" s="15" t="s">
        <v>63</v>
      </c>
      <c r="C89" s="15" t="s">
        <v>64</v>
      </c>
      <c r="D89" s="15" t="s">
        <v>42</v>
      </c>
      <c r="E89" s="15" t="s">
        <v>108</v>
      </c>
      <c r="F89" s="15" t="s">
        <v>236</v>
      </c>
      <c r="G89" s="15" t="s">
        <v>18</v>
      </c>
      <c r="H89" s="16" t="s">
        <v>237</v>
      </c>
      <c r="I89" s="12">
        <v>46336438894</v>
      </c>
      <c r="J89" s="12">
        <v>0</v>
      </c>
      <c r="K89" s="12">
        <v>46126336573</v>
      </c>
      <c r="L89" s="12">
        <v>210102321</v>
      </c>
      <c r="M89" s="12">
        <v>46126336573</v>
      </c>
      <c r="N89" s="13">
        <f t="shared" si="5"/>
        <v>0.99546572144914647</v>
      </c>
      <c r="O89" s="12">
        <v>3434256</v>
      </c>
      <c r="P89" s="12">
        <v>46122902317</v>
      </c>
      <c r="Q89" s="13">
        <f t="shared" si="6"/>
        <v>0.99539160578376573</v>
      </c>
      <c r="R89" s="12">
        <v>45066252291</v>
      </c>
      <c r="S89" s="12">
        <f t="shared" si="7"/>
        <v>0</v>
      </c>
      <c r="T89" s="12">
        <f t="shared" si="8"/>
        <v>1056650026</v>
      </c>
    </row>
    <row r="90" spans="1:20" ht="78.75">
      <c r="A90" s="15" t="s">
        <v>62</v>
      </c>
      <c r="B90" s="15" t="s">
        <v>63</v>
      </c>
      <c r="C90" s="15" t="s">
        <v>64</v>
      </c>
      <c r="D90" s="15" t="s">
        <v>42</v>
      </c>
      <c r="E90" s="15" t="s">
        <v>108</v>
      </c>
      <c r="F90" s="15" t="s">
        <v>236</v>
      </c>
      <c r="G90" s="15" t="s">
        <v>23</v>
      </c>
      <c r="H90" s="16" t="s">
        <v>235</v>
      </c>
      <c r="I90" s="12">
        <v>142568243015</v>
      </c>
      <c r="J90" s="12">
        <v>0</v>
      </c>
      <c r="K90" s="12">
        <v>142568243015</v>
      </c>
      <c r="L90" s="12">
        <v>0</v>
      </c>
      <c r="M90" s="12">
        <v>142568243015</v>
      </c>
      <c r="N90" s="13">
        <f t="shared" si="5"/>
        <v>1</v>
      </c>
      <c r="O90" s="12">
        <v>0</v>
      </c>
      <c r="P90" s="12">
        <v>133460723015</v>
      </c>
      <c r="Q90" s="13">
        <f t="shared" si="6"/>
        <v>0.93611817184952073</v>
      </c>
      <c r="R90" s="12">
        <v>49717522494</v>
      </c>
      <c r="S90" s="12">
        <f t="shared" si="7"/>
        <v>9107520000</v>
      </c>
      <c r="T90" s="12">
        <f t="shared" si="8"/>
        <v>83743200521</v>
      </c>
    </row>
    <row r="91" spans="1:20" ht="94.5">
      <c r="A91" s="10" t="s">
        <v>62</v>
      </c>
      <c r="B91" s="10" t="s">
        <v>63</v>
      </c>
      <c r="C91" s="10" t="s">
        <v>64</v>
      </c>
      <c r="D91" s="10" t="s">
        <v>76</v>
      </c>
      <c r="E91" s="10" t="s">
        <v>0</v>
      </c>
      <c r="F91" s="10" t="s">
        <v>0</v>
      </c>
      <c r="G91" s="10" t="s">
        <v>0</v>
      </c>
      <c r="H91" s="11" t="s">
        <v>77</v>
      </c>
      <c r="I91" s="12">
        <v>8593966848</v>
      </c>
      <c r="J91" s="12">
        <v>0</v>
      </c>
      <c r="K91" s="12">
        <v>8572463060.8900003</v>
      </c>
      <c r="L91" s="12">
        <v>21503787.109999999</v>
      </c>
      <c r="M91" s="12">
        <v>8572463060.8900003</v>
      </c>
      <c r="N91" s="13">
        <f t="shared" si="5"/>
        <v>0.99749780427475077</v>
      </c>
      <c r="O91" s="12">
        <v>0</v>
      </c>
      <c r="P91" s="12">
        <v>8572463060.8900003</v>
      </c>
      <c r="Q91" s="13">
        <f t="shared" si="6"/>
        <v>0.99749780427475077</v>
      </c>
      <c r="R91" s="14">
        <v>8557903060.8900003</v>
      </c>
      <c r="S91" s="14">
        <f>SUM(S92:S93)</f>
        <v>0</v>
      </c>
      <c r="T91" s="14">
        <f t="shared" si="8"/>
        <v>14560000</v>
      </c>
    </row>
    <row r="92" spans="1:20" ht="141.75">
      <c r="A92" s="15" t="s">
        <v>62</v>
      </c>
      <c r="B92" s="15" t="s">
        <v>63</v>
      </c>
      <c r="C92" s="15" t="s">
        <v>64</v>
      </c>
      <c r="D92" s="15" t="s">
        <v>76</v>
      </c>
      <c r="E92" s="15" t="s">
        <v>108</v>
      </c>
      <c r="F92" s="15" t="s">
        <v>234</v>
      </c>
      <c r="G92" s="15" t="s">
        <v>18</v>
      </c>
      <c r="H92" s="16" t="s">
        <v>233</v>
      </c>
      <c r="I92" s="12">
        <v>615730883</v>
      </c>
      <c r="J92" s="12">
        <v>0</v>
      </c>
      <c r="K92" s="12">
        <v>615730883</v>
      </c>
      <c r="L92" s="12">
        <v>0</v>
      </c>
      <c r="M92" s="12">
        <v>615730883</v>
      </c>
      <c r="N92" s="13">
        <f t="shared" si="5"/>
        <v>1</v>
      </c>
      <c r="O92" s="12">
        <v>0</v>
      </c>
      <c r="P92" s="12">
        <v>615730883</v>
      </c>
      <c r="Q92" s="13">
        <f t="shared" si="6"/>
        <v>1</v>
      </c>
      <c r="R92" s="12">
        <v>615730883</v>
      </c>
      <c r="S92" s="12">
        <f t="shared" si="7"/>
        <v>0</v>
      </c>
      <c r="T92" s="12">
        <f t="shared" si="8"/>
        <v>0</v>
      </c>
    </row>
    <row r="93" spans="1:20" ht="141.75">
      <c r="A93" s="15" t="s">
        <v>62</v>
      </c>
      <c r="B93" s="15" t="s">
        <v>63</v>
      </c>
      <c r="C93" s="15" t="s">
        <v>64</v>
      </c>
      <c r="D93" s="15" t="s">
        <v>76</v>
      </c>
      <c r="E93" s="15" t="s">
        <v>108</v>
      </c>
      <c r="F93" s="15" t="s">
        <v>231</v>
      </c>
      <c r="G93" s="15" t="s">
        <v>18</v>
      </c>
      <c r="H93" s="16" t="s">
        <v>232</v>
      </c>
      <c r="I93" s="12">
        <v>7978235965</v>
      </c>
      <c r="J93" s="12">
        <v>0</v>
      </c>
      <c r="K93" s="12">
        <v>7956732177.8900003</v>
      </c>
      <c r="L93" s="12">
        <v>21503787.109999999</v>
      </c>
      <c r="M93" s="12">
        <v>7956732177.8900003</v>
      </c>
      <c r="N93" s="13">
        <f t="shared" si="5"/>
        <v>0.99730469401953825</v>
      </c>
      <c r="O93" s="12">
        <v>0</v>
      </c>
      <c r="P93" s="12">
        <v>7956732177.8900003</v>
      </c>
      <c r="Q93" s="13">
        <f t="shared" si="6"/>
        <v>0.99730469401953825</v>
      </c>
      <c r="R93" s="12">
        <v>7942172177.8900003</v>
      </c>
      <c r="S93" s="12">
        <f t="shared" si="7"/>
        <v>0</v>
      </c>
      <c r="T93" s="12">
        <f t="shared" si="8"/>
        <v>14560000</v>
      </c>
    </row>
    <row r="94" spans="1:20" ht="63">
      <c r="A94" s="10" t="s">
        <v>62</v>
      </c>
      <c r="B94" s="10" t="s">
        <v>63</v>
      </c>
      <c r="C94" s="10" t="s">
        <v>64</v>
      </c>
      <c r="D94" s="10" t="s">
        <v>78</v>
      </c>
      <c r="E94" s="10"/>
      <c r="F94" s="10"/>
      <c r="G94" s="10"/>
      <c r="H94" s="11" t="s">
        <v>79</v>
      </c>
      <c r="I94" s="12">
        <v>47644886914</v>
      </c>
      <c r="J94" s="12">
        <v>0</v>
      </c>
      <c r="K94" s="12">
        <v>47644788514</v>
      </c>
      <c r="L94" s="12">
        <v>98400</v>
      </c>
      <c r="M94" s="12">
        <v>47644788514</v>
      </c>
      <c r="N94" s="13">
        <f t="shared" si="5"/>
        <v>0.99999793472067255</v>
      </c>
      <c r="O94" s="12">
        <v>0</v>
      </c>
      <c r="P94" s="12">
        <v>47644788514</v>
      </c>
      <c r="Q94" s="13">
        <f t="shared" si="6"/>
        <v>0.99999793472067255</v>
      </c>
      <c r="R94" s="14">
        <v>47036271944</v>
      </c>
      <c r="S94" s="14">
        <f>SUM(S95:S97)</f>
        <v>0</v>
      </c>
      <c r="T94" s="14">
        <f t="shared" si="8"/>
        <v>608516570</v>
      </c>
    </row>
    <row r="95" spans="1:20" ht="141.75">
      <c r="A95" s="15" t="s">
        <v>62</v>
      </c>
      <c r="B95" s="15" t="s">
        <v>63</v>
      </c>
      <c r="C95" s="15" t="s">
        <v>64</v>
      </c>
      <c r="D95" s="15" t="s">
        <v>78</v>
      </c>
      <c r="E95" s="15" t="s">
        <v>108</v>
      </c>
      <c r="F95" s="15" t="s">
        <v>231</v>
      </c>
      <c r="G95" s="15" t="s">
        <v>18</v>
      </c>
      <c r="H95" s="16" t="s">
        <v>230</v>
      </c>
      <c r="I95" s="12">
        <v>652443184</v>
      </c>
      <c r="J95" s="12">
        <v>0</v>
      </c>
      <c r="K95" s="12">
        <v>652344784</v>
      </c>
      <c r="L95" s="12">
        <v>98400</v>
      </c>
      <c r="M95" s="12">
        <v>652344784</v>
      </c>
      <c r="N95" s="13">
        <f t="shared" si="5"/>
        <v>0.99984918226994612</v>
      </c>
      <c r="O95" s="12">
        <v>0</v>
      </c>
      <c r="P95" s="12">
        <v>652344784</v>
      </c>
      <c r="Q95" s="13">
        <f t="shared" si="6"/>
        <v>0.99984918226994612</v>
      </c>
      <c r="R95" s="12">
        <v>652344784</v>
      </c>
      <c r="S95" s="12">
        <f t="shared" si="7"/>
        <v>0</v>
      </c>
      <c r="T95" s="12">
        <f t="shared" si="8"/>
        <v>0</v>
      </c>
    </row>
    <row r="96" spans="1:20" ht="141.75">
      <c r="A96" s="15" t="s">
        <v>62</v>
      </c>
      <c r="B96" s="15" t="s">
        <v>63</v>
      </c>
      <c r="C96" s="15" t="s">
        <v>64</v>
      </c>
      <c r="D96" s="15" t="s">
        <v>78</v>
      </c>
      <c r="E96" s="15" t="s">
        <v>108</v>
      </c>
      <c r="F96" s="15" t="s">
        <v>228</v>
      </c>
      <c r="G96" s="15" t="s">
        <v>18</v>
      </c>
      <c r="H96" s="16" t="s">
        <v>229</v>
      </c>
      <c r="I96" s="12">
        <v>2323291426</v>
      </c>
      <c r="J96" s="12">
        <v>0</v>
      </c>
      <c r="K96" s="12">
        <v>2323291426</v>
      </c>
      <c r="L96" s="12">
        <v>0</v>
      </c>
      <c r="M96" s="12">
        <v>2323291426</v>
      </c>
      <c r="N96" s="13">
        <f t="shared" si="5"/>
        <v>1</v>
      </c>
      <c r="O96" s="12">
        <v>0</v>
      </c>
      <c r="P96" s="12">
        <v>2323291426</v>
      </c>
      <c r="Q96" s="13">
        <f t="shared" si="6"/>
        <v>1</v>
      </c>
      <c r="R96" s="12">
        <v>1714774856</v>
      </c>
      <c r="S96" s="12">
        <f t="shared" si="7"/>
        <v>0</v>
      </c>
      <c r="T96" s="12">
        <f t="shared" si="8"/>
        <v>608516570</v>
      </c>
    </row>
    <row r="97" spans="1:20" ht="141.75">
      <c r="A97" s="15" t="s">
        <v>62</v>
      </c>
      <c r="B97" s="15" t="s">
        <v>63</v>
      </c>
      <c r="C97" s="15" t="s">
        <v>64</v>
      </c>
      <c r="D97" s="15" t="s">
        <v>78</v>
      </c>
      <c r="E97" s="15" t="s">
        <v>108</v>
      </c>
      <c r="F97" s="15" t="s">
        <v>228</v>
      </c>
      <c r="G97" s="15" t="s">
        <v>23</v>
      </c>
      <c r="H97" s="16" t="s">
        <v>227</v>
      </c>
      <c r="I97" s="12">
        <v>44669152304</v>
      </c>
      <c r="J97" s="12">
        <v>0</v>
      </c>
      <c r="K97" s="12">
        <v>44669152304</v>
      </c>
      <c r="L97" s="12">
        <v>0</v>
      </c>
      <c r="M97" s="12">
        <v>44669152304</v>
      </c>
      <c r="N97" s="13">
        <f t="shared" si="5"/>
        <v>1</v>
      </c>
      <c r="O97" s="12">
        <v>0</v>
      </c>
      <c r="P97" s="12">
        <v>44669152304</v>
      </c>
      <c r="Q97" s="13">
        <f t="shared" si="6"/>
        <v>1</v>
      </c>
      <c r="R97" s="12">
        <v>44669152304</v>
      </c>
      <c r="S97" s="12">
        <f t="shared" si="7"/>
        <v>0</v>
      </c>
      <c r="T97" s="12">
        <f t="shared" si="8"/>
        <v>0</v>
      </c>
    </row>
    <row r="98" spans="1:20" ht="47.25">
      <c r="A98" s="10" t="s">
        <v>62</v>
      </c>
      <c r="B98" s="10" t="s">
        <v>63</v>
      </c>
      <c r="C98" s="10" t="s">
        <v>64</v>
      </c>
      <c r="D98" s="10" t="s">
        <v>80</v>
      </c>
      <c r="E98" s="10" t="s">
        <v>0</v>
      </c>
      <c r="F98" s="10" t="s">
        <v>0</v>
      </c>
      <c r="G98" s="10" t="s">
        <v>0</v>
      </c>
      <c r="H98" s="11" t="s">
        <v>81</v>
      </c>
      <c r="I98" s="12">
        <v>198953000000</v>
      </c>
      <c r="J98" s="12">
        <v>0</v>
      </c>
      <c r="K98" s="12">
        <v>198952945400</v>
      </c>
      <c r="L98" s="12">
        <v>54600</v>
      </c>
      <c r="M98" s="12">
        <v>198952945400</v>
      </c>
      <c r="N98" s="13">
        <f t="shared" si="5"/>
        <v>0.99999972556332395</v>
      </c>
      <c r="O98" s="12">
        <v>0</v>
      </c>
      <c r="P98" s="12">
        <v>198728860180</v>
      </c>
      <c r="Q98" s="13">
        <f t="shared" si="6"/>
        <v>0.99887340316557172</v>
      </c>
      <c r="R98" s="14">
        <v>198007817980</v>
      </c>
      <c r="S98" s="14">
        <f>SUM(S99)</f>
        <v>105683400</v>
      </c>
      <c r="T98" s="14">
        <f t="shared" si="8"/>
        <v>721042200</v>
      </c>
    </row>
    <row r="99" spans="1:20" ht="94.5">
      <c r="A99" s="15" t="s">
        <v>62</v>
      </c>
      <c r="B99" s="15" t="s">
        <v>63</v>
      </c>
      <c r="C99" s="15" t="s">
        <v>64</v>
      </c>
      <c r="D99" s="15" t="s">
        <v>80</v>
      </c>
      <c r="E99" s="15" t="s">
        <v>108</v>
      </c>
      <c r="F99" s="15" t="s">
        <v>226</v>
      </c>
      <c r="G99" s="15" t="s">
        <v>23</v>
      </c>
      <c r="H99" s="16" t="s">
        <v>225</v>
      </c>
      <c r="I99" s="12">
        <v>198953000000</v>
      </c>
      <c r="J99" s="12">
        <v>0</v>
      </c>
      <c r="K99" s="12">
        <v>198952945400</v>
      </c>
      <c r="L99" s="12">
        <v>54600</v>
      </c>
      <c r="M99" s="12">
        <v>198952945400</v>
      </c>
      <c r="N99" s="13">
        <f t="shared" si="5"/>
        <v>0.99999972556332395</v>
      </c>
      <c r="O99" s="12">
        <v>118401820</v>
      </c>
      <c r="P99" s="12">
        <v>198728860180</v>
      </c>
      <c r="Q99" s="13">
        <f t="shared" si="6"/>
        <v>0.99887340316557172</v>
      </c>
      <c r="R99" s="12">
        <v>198007817980</v>
      </c>
      <c r="S99" s="12">
        <f t="shared" si="7"/>
        <v>105683400</v>
      </c>
      <c r="T99" s="12">
        <f t="shared" si="8"/>
        <v>721042200</v>
      </c>
    </row>
    <row r="100" spans="1:20" ht="78.75">
      <c r="A100" s="10" t="s">
        <v>62</v>
      </c>
      <c r="B100" s="10" t="s">
        <v>63</v>
      </c>
      <c r="C100" s="10" t="s">
        <v>64</v>
      </c>
      <c r="D100" s="10" t="s">
        <v>82</v>
      </c>
      <c r="E100" s="10" t="s">
        <v>0</v>
      </c>
      <c r="F100" s="10" t="s">
        <v>0</v>
      </c>
      <c r="G100" s="10" t="s">
        <v>0</v>
      </c>
      <c r="H100" s="11" t="s">
        <v>83</v>
      </c>
      <c r="I100" s="12">
        <v>1921259078</v>
      </c>
      <c r="J100" s="12">
        <v>0</v>
      </c>
      <c r="K100" s="12">
        <v>1910313117</v>
      </c>
      <c r="L100" s="12">
        <v>10945961</v>
      </c>
      <c r="M100" s="12">
        <v>1910313117</v>
      </c>
      <c r="N100" s="13">
        <f t="shared" si="5"/>
        <v>0.9943027147533926</v>
      </c>
      <c r="O100" s="12">
        <v>0</v>
      </c>
      <c r="P100" s="12">
        <v>1531403405</v>
      </c>
      <c r="Q100" s="13">
        <f t="shared" si="6"/>
        <v>0.79708323699590089</v>
      </c>
      <c r="R100" s="14">
        <v>957491224</v>
      </c>
      <c r="S100" s="14">
        <f>SUM(S101:S103)</f>
        <v>0</v>
      </c>
      <c r="T100" s="14">
        <f t="shared" si="8"/>
        <v>573912181</v>
      </c>
    </row>
    <row r="101" spans="1:20" ht="94.5">
      <c r="A101" s="15" t="s">
        <v>62</v>
      </c>
      <c r="B101" s="15" t="s">
        <v>63</v>
      </c>
      <c r="C101" s="15" t="s">
        <v>64</v>
      </c>
      <c r="D101" s="15" t="s">
        <v>82</v>
      </c>
      <c r="E101" s="15" t="s">
        <v>108</v>
      </c>
      <c r="F101" s="15" t="s">
        <v>224</v>
      </c>
      <c r="G101" s="15" t="s">
        <v>18</v>
      </c>
      <c r="H101" s="16" t="s">
        <v>223</v>
      </c>
      <c r="I101" s="12">
        <v>1507096509</v>
      </c>
      <c r="J101" s="12">
        <v>0</v>
      </c>
      <c r="K101" s="12">
        <v>1499621936</v>
      </c>
      <c r="L101" s="12">
        <v>7474573</v>
      </c>
      <c r="M101" s="12">
        <v>1499621936</v>
      </c>
      <c r="N101" s="13">
        <f t="shared" si="5"/>
        <v>0.99504041515897379</v>
      </c>
      <c r="O101" s="12">
        <v>378909712</v>
      </c>
      <c r="P101" s="12">
        <v>1120712224</v>
      </c>
      <c r="Q101" s="13">
        <f t="shared" si="6"/>
        <v>0.74362339591883431</v>
      </c>
      <c r="R101" s="12">
        <v>780376224</v>
      </c>
      <c r="S101" s="12">
        <f t="shared" si="7"/>
        <v>0</v>
      </c>
      <c r="T101" s="12">
        <f t="shared" si="8"/>
        <v>340336000</v>
      </c>
    </row>
    <row r="102" spans="1:20" ht="94.5">
      <c r="A102" s="15" t="s">
        <v>62</v>
      </c>
      <c r="B102" s="15" t="s">
        <v>63</v>
      </c>
      <c r="C102" s="15" t="s">
        <v>64</v>
      </c>
      <c r="D102" s="15" t="s">
        <v>82</v>
      </c>
      <c r="E102" s="15" t="s">
        <v>108</v>
      </c>
      <c r="F102" s="15" t="s">
        <v>222</v>
      </c>
      <c r="G102" s="15" t="s">
        <v>18</v>
      </c>
      <c r="H102" s="16" t="s">
        <v>221</v>
      </c>
      <c r="I102" s="12">
        <v>264839065</v>
      </c>
      <c r="J102" s="12">
        <v>0</v>
      </c>
      <c r="K102" s="12">
        <v>262792727</v>
      </c>
      <c r="L102" s="12">
        <v>2046338</v>
      </c>
      <c r="M102" s="12">
        <v>262792727</v>
      </c>
      <c r="N102" s="13">
        <f t="shared" si="5"/>
        <v>0.99227327735808157</v>
      </c>
      <c r="O102" s="12">
        <v>0</v>
      </c>
      <c r="P102" s="12">
        <v>262792727</v>
      </c>
      <c r="Q102" s="13">
        <f t="shared" si="6"/>
        <v>0.99227327735808157</v>
      </c>
      <c r="R102" s="12">
        <v>104634940</v>
      </c>
      <c r="S102" s="12">
        <f t="shared" si="7"/>
        <v>0</v>
      </c>
      <c r="T102" s="12">
        <f t="shared" si="8"/>
        <v>158157787</v>
      </c>
    </row>
    <row r="103" spans="1:20" ht="126">
      <c r="A103" s="15" t="s">
        <v>62</v>
      </c>
      <c r="B103" s="15" t="s">
        <v>63</v>
      </c>
      <c r="C103" s="15" t="s">
        <v>64</v>
      </c>
      <c r="D103" s="15" t="s">
        <v>82</v>
      </c>
      <c r="E103" s="15" t="s">
        <v>108</v>
      </c>
      <c r="F103" s="15" t="s">
        <v>220</v>
      </c>
      <c r="G103" s="15" t="s">
        <v>18</v>
      </c>
      <c r="H103" s="16" t="s">
        <v>219</v>
      </c>
      <c r="I103" s="12">
        <v>149323504</v>
      </c>
      <c r="J103" s="12">
        <v>0</v>
      </c>
      <c r="K103" s="12">
        <v>147898454</v>
      </c>
      <c r="L103" s="12">
        <v>1425050</v>
      </c>
      <c r="M103" s="12">
        <v>147898454</v>
      </c>
      <c r="N103" s="13">
        <f t="shared" si="5"/>
        <v>0.99045662630579578</v>
      </c>
      <c r="O103" s="12">
        <v>0</v>
      </c>
      <c r="P103" s="12">
        <v>147898454</v>
      </c>
      <c r="Q103" s="13">
        <f t="shared" si="6"/>
        <v>0.99045662630579578</v>
      </c>
      <c r="R103" s="12">
        <v>72480060</v>
      </c>
      <c r="S103" s="12">
        <f t="shared" si="7"/>
        <v>0</v>
      </c>
      <c r="T103" s="12">
        <f t="shared" si="8"/>
        <v>75418394</v>
      </c>
    </row>
    <row r="104" spans="1:20" ht="47.25">
      <c r="A104" s="10" t="s">
        <v>62</v>
      </c>
      <c r="B104" s="10" t="s">
        <v>84</v>
      </c>
      <c r="C104" s="10" t="s">
        <v>64</v>
      </c>
      <c r="D104" s="10" t="s">
        <v>68</v>
      </c>
      <c r="E104" s="10"/>
      <c r="F104" s="10"/>
      <c r="G104" s="10"/>
      <c r="H104" s="11" t="s">
        <v>85</v>
      </c>
      <c r="I104" s="12">
        <v>72916000000</v>
      </c>
      <c r="J104" s="12">
        <v>0</v>
      </c>
      <c r="K104" s="12">
        <v>72915853138.600006</v>
      </c>
      <c r="L104" s="12">
        <v>146861.4</v>
      </c>
      <c r="M104" s="12">
        <v>72915853138.600006</v>
      </c>
      <c r="N104" s="13">
        <f t="shared" si="5"/>
        <v>0.99999798588238531</v>
      </c>
      <c r="O104" s="12">
        <v>0</v>
      </c>
      <c r="P104" s="12">
        <v>72520881838.600006</v>
      </c>
      <c r="Q104" s="13">
        <f t="shared" si="6"/>
        <v>0.99458118710022503</v>
      </c>
      <c r="R104" s="14">
        <v>69896396030</v>
      </c>
      <c r="S104" s="14">
        <f>SUM(S105:S109)</f>
        <v>394971300</v>
      </c>
      <c r="T104" s="14">
        <f t="shared" si="8"/>
        <v>2624485808.6000061</v>
      </c>
    </row>
    <row r="105" spans="1:20" ht="110.25">
      <c r="A105" s="15" t="s">
        <v>62</v>
      </c>
      <c r="B105" s="15" t="s">
        <v>84</v>
      </c>
      <c r="C105" s="15" t="s">
        <v>64</v>
      </c>
      <c r="D105" s="15" t="s">
        <v>68</v>
      </c>
      <c r="E105" s="15" t="s">
        <v>108</v>
      </c>
      <c r="F105" s="15" t="s">
        <v>213</v>
      </c>
      <c r="G105" s="15" t="s">
        <v>18</v>
      </c>
      <c r="H105" s="16" t="s">
        <v>218</v>
      </c>
      <c r="I105" s="12">
        <v>2743362221</v>
      </c>
      <c r="J105" s="12">
        <v>0</v>
      </c>
      <c r="K105" s="12">
        <v>2743362221</v>
      </c>
      <c r="L105" s="12">
        <v>0</v>
      </c>
      <c r="M105" s="12">
        <v>2743362221</v>
      </c>
      <c r="N105" s="13">
        <f t="shared" si="5"/>
        <v>1</v>
      </c>
      <c r="O105" s="12">
        <v>0</v>
      </c>
      <c r="P105" s="12">
        <v>2743362221</v>
      </c>
      <c r="Q105" s="13">
        <f t="shared" si="6"/>
        <v>1</v>
      </c>
      <c r="R105" s="12">
        <v>2372969944</v>
      </c>
      <c r="S105" s="12">
        <f t="shared" si="7"/>
        <v>0</v>
      </c>
      <c r="T105" s="12">
        <f t="shared" si="8"/>
        <v>370392277</v>
      </c>
    </row>
    <row r="106" spans="1:20" ht="110.25">
      <c r="A106" s="15" t="s">
        <v>62</v>
      </c>
      <c r="B106" s="15" t="s">
        <v>84</v>
      </c>
      <c r="C106" s="15" t="s">
        <v>64</v>
      </c>
      <c r="D106" s="15" t="s">
        <v>68</v>
      </c>
      <c r="E106" s="15" t="s">
        <v>108</v>
      </c>
      <c r="F106" s="15" t="s">
        <v>144</v>
      </c>
      <c r="G106" s="15" t="s">
        <v>18</v>
      </c>
      <c r="H106" s="16" t="s">
        <v>217</v>
      </c>
      <c r="I106" s="12">
        <v>8949855001</v>
      </c>
      <c r="J106" s="12">
        <v>0</v>
      </c>
      <c r="K106" s="12">
        <v>8949855001</v>
      </c>
      <c r="L106" s="12">
        <v>0</v>
      </c>
      <c r="M106" s="12">
        <v>8949855001</v>
      </c>
      <c r="N106" s="13">
        <f t="shared" si="5"/>
        <v>1</v>
      </c>
      <c r="O106" s="12">
        <v>0</v>
      </c>
      <c r="P106" s="12">
        <v>8949855001</v>
      </c>
      <c r="Q106" s="13">
        <f t="shared" si="6"/>
        <v>1</v>
      </c>
      <c r="R106" s="12">
        <v>8877195001</v>
      </c>
      <c r="S106" s="12">
        <f t="shared" si="7"/>
        <v>0</v>
      </c>
      <c r="T106" s="12">
        <f t="shared" si="8"/>
        <v>72660000</v>
      </c>
    </row>
    <row r="107" spans="1:20" ht="126">
      <c r="A107" s="15" t="s">
        <v>62</v>
      </c>
      <c r="B107" s="15" t="s">
        <v>84</v>
      </c>
      <c r="C107" s="15" t="s">
        <v>64</v>
      </c>
      <c r="D107" s="15" t="s">
        <v>68</v>
      </c>
      <c r="E107" s="15" t="s">
        <v>108</v>
      </c>
      <c r="F107" s="15" t="s">
        <v>216</v>
      </c>
      <c r="G107" s="15" t="s">
        <v>23</v>
      </c>
      <c r="H107" s="16" t="s">
        <v>215</v>
      </c>
      <c r="I107" s="12">
        <v>1641647354</v>
      </c>
      <c r="J107" s="12">
        <v>0</v>
      </c>
      <c r="K107" s="12">
        <v>1641647354</v>
      </c>
      <c r="L107" s="12">
        <v>0</v>
      </c>
      <c r="M107" s="12">
        <v>1641647354</v>
      </c>
      <c r="N107" s="13">
        <f t="shared" si="5"/>
        <v>1</v>
      </c>
      <c r="O107" s="12">
        <v>0</v>
      </c>
      <c r="P107" s="12">
        <v>1641647354</v>
      </c>
      <c r="Q107" s="13">
        <f t="shared" si="6"/>
        <v>1</v>
      </c>
      <c r="R107" s="12">
        <v>1641647354</v>
      </c>
      <c r="S107" s="12">
        <f t="shared" si="7"/>
        <v>0</v>
      </c>
      <c r="T107" s="12">
        <f t="shared" si="8"/>
        <v>0</v>
      </c>
    </row>
    <row r="108" spans="1:20" ht="110.25">
      <c r="A108" s="15" t="s">
        <v>62</v>
      </c>
      <c r="B108" s="15" t="s">
        <v>84</v>
      </c>
      <c r="C108" s="15" t="s">
        <v>64</v>
      </c>
      <c r="D108" s="15" t="s">
        <v>68</v>
      </c>
      <c r="E108" s="15" t="s">
        <v>108</v>
      </c>
      <c r="F108" s="15" t="s">
        <v>144</v>
      </c>
      <c r="G108" s="15" t="s">
        <v>23</v>
      </c>
      <c r="H108" s="16" t="s">
        <v>214</v>
      </c>
      <c r="I108" s="12">
        <v>58885233650</v>
      </c>
      <c r="J108" s="12">
        <v>0</v>
      </c>
      <c r="K108" s="12">
        <v>58885086788.599998</v>
      </c>
      <c r="L108" s="12">
        <v>146861.4</v>
      </c>
      <c r="M108" s="12">
        <v>58885086788.599998</v>
      </c>
      <c r="N108" s="13">
        <f t="shared" si="5"/>
        <v>0.99999750597236525</v>
      </c>
      <c r="O108" s="12">
        <v>0</v>
      </c>
      <c r="P108" s="12">
        <v>58490115488.599998</v>
      </c>
      <c r="Q108" s="13">
        <f t="shared" si="6"/>
        <v>0.99329002982736736</v>
      </c>
      <c r="R108" s="12">
        <v>56308681957</v>
      </c>
      <c r="S108" s="12">
        <f t="shared" si="7"/>
        <v>394971300</v>
      </c>
      <c r="T108" s="12">
        <f t="shared" si="8"/>
        <v>2181433531.5999985</v>
      </c>
    </row>
    <row r="109" spans="1:20" ht="110.25">
      <c r="A109" s="15" t="s">
        <v>62</v>
      </c>
      <c r="B109" s="15" t="s">
        <v>84</v>
      </c>
      <c r="C109" s="15" t="s">
        <v>64</v>
      </c>
      <c r="D109" s="15" t="s">
        <v>68</v>
      </c>
      <c r="E109" s="15" t="s">
        <v>108</v>
      </c>
      <c r="F109" s="15" t="s">
        <v>213</v>
      </c>
      <c r="G109" s="15" t="s">
        <v>23</v>
      </c>
      <c r="H109" s="16" t="s">
        <v>212</v>
      </c>
      <c r="I109" s="12">
        <v>695901774</v>
      </c>
      <c r="J109" s="12">
        <v>0</v>
      </c>
      <c r="K109" s="12">
        <v>695901774</v>
      </c>
      <c r="L109" s="12">
        <v>0</v>
      </c>
      <c r="M109" s="12">
        <v>695901774</v>
      </c>
      <c r="N109" s="13">
        <f t="shared" si="5"/>
        <v>1</v>
      </c>
      <c r="O109" s="12">
        <v>0</v>
      </c>
      <c r="P109" s="12">
        <v>695901774</v>
      </c>
      <c r="Q109" s="13">
        <f t="shared" si="6"/>
        <v>1</v>
      </c>
      <c r="R109" s="12">
        <v>695901774</v>
      </c>
      <c r="S109" s="12">
        <f t="shared" si="7"/>
        <v>0</v>
      </c>
      <c r="T109" s="12">
        <f t="shared" si="8"/>
        <v>0</v>
      </c>
    </row>
    <row r="110" spans="1:20" ht="47.25">
      <c r="A110" s="10" t="s">
        <v>62</v>
      </c>
      <c r="B110" s="10" t="s">
        <v>84</v>
      </c>
      <c r="C110" s="10" t="s">
        <v>64</v>
      </c>
      <c r="D110" s="10" t="s">
        <v>86</v>
      </c>
      <c r="E110" s="10"/>
      <c r="F110" s="10"/>
      <c r="G110" s="10"/>
      <c r="H110" s="11" t="s">
        <v>87</v>
      </c>
      <c r="I110" s="12">
        <v>8695584867</v>
      </c>
      <c r="J110" s="12">
        <v>0</v>
      </c>
      <c r="K110" s="12">
        <v>8694651532.9899998</v>
      </c>
      <c r="L110" s="12">
        <v>933334.01</v>
      </c>
      <c r="M110" s="12">
        <v>8694651532.9899998</v>
      </c>
      <c r="N110" s="13">
        <f t="shared" si="5"/>
        <v>0.99989266575805125</v>
      </c>
      <c r="O110" s="12">
        <v>0</v>
      </c>
      <c r="P110" s="12">
        <v>8694651532.9899998</v>
      </c>
      <c r="Q110" s="13">
        <f t="shared" si="6"/>
        <v>0.99989266575805125</v>
      </c>
      <c r="R110" s="14">
        <v>8694651532.9899998</v>
      </c>
      <c r="S110" s="14">
        <f>SUM(S111:S115)</f>
        <v>0</v>
      </c>
      <c r="T110" s="14">
        <f t="shared" si="8"/>
        <v>0</v>
      </c>
    </row>
    <row r="111" spans="1:20" ht="126">
      <c r="A111" s="15" t="s">
        <v>62</v>
      </c>
      <c r="B111" s="15" t="s">
        <v>84</v>
      </c>
      <c r="C111" s="15" t="s">
        <v>64</v>
      </c>
      <c r="D111" s="15" t="s">
        <v>86</v>
      </c>
      <c r="E111" s="15" t="s">
        <v>108</v>
      </c>
      <c r="F111" s="15" t="s">
        <v>133</v>
      </c>
      <c r="G111" s="15" t="s">
        <v>18</v>
      </c>
      <c r="H111" s="16" t="s">
        <v>211</v>
      </c>
      <c r="I111" s="12">
        <v>239466667</v>
      </c>
      <c r="J111" s="12">
        <v>0</v>
      </c>
      <c r="K111" s="12">
        <v>239466667</v>
      </c>
      <c r="L111" s="12">
        <v>0</v>
      </c>
      <c r="M111" s="12">
        <v>239466667</v>
      </c>
      <c r="N111" s="13">
        <f t="shared" si="5"/>
        <v>1</v>
      </c>
      <c r="O111" s="12">
        <v>0</v>
      </c>
      <c r="P111" s="12">
        <v>239466667</v>
      </c>
      <c r="Q111" s="13">
        <f t="shared" si="6"/>
        <v>1</v>
      </c>
      <c r="R111" s="12">
        <v>239466667</v>
      </c>
      <c r="S111" s="12">
        <f t="shared" si="7"/>
        <v>0</v>
      </c>
      <c r="T111" s="12">
        <f t="shared" si="8"/>
        <v>0</v>
      </c>
    </row>
    <row r="112" spans="1:20" ht="126">
      <c r="A112" s="15" t="s">
        <v>62</v>
      </c>
      <c r="B112" s="15" t="s">
        <v>84</v>
      </c>
      <c r="C112" s="15" t="s">
        <v>64</v>
      </c>
      <c r="D112" s="15" t="s">
        <v>86</v>
      </c>
      <c r="E112" s="15" t="s">
        <v>108</v>
      </c>
      <c r="F112" s="15" t="s">
        <v>204</v>
      </c>
      <c r="G112" s="15" t="s">
        <v>18</v>
      </c>
      <c r="H112" s="16" t="s">
        <v>210</v>
      </c>
      <c r="I112" s="12">
        <v>27383333.5</v>
      </c>
      <c r="J112" s="12">
        <v>0</v>
      </c>
      <c r="K112" s="12">
        <v>27383333.489999998</v>
      </c>
      <c r="L112" s="12">
        <v>0.01</v>
      </c>
      <c r="M112" s="12">
        <v>27383333.489999998</v>
      </c>
      <c r="N112" s="13">
        <f t="shared" si="5"/>
        <v>0.99999999963481434</v>
      </c>
      <c r="O112" s="12">
        <v>0</v>
      </c>
      <c r="P112" s="12">
        <v>27383333.489999998</v>
      </c>
      <c r="Q112" s="13">
        <f t="shared" si="6"/>
        <v>0.99999999963481434</v>
      </c>
      <c r="R112" s="12">
        <v>27383333.489999998</v>
      </c>
      <c r="S112" s="12">
        <f t="shared" si="7"/>
        <v>0</v>
      </c>
      <c r="T112" s="12">
        <f t="shared" si="8"/>
        <v>0</v>
      </c>
    </row>
    <row r="113" spans="1:20" ht="78.75">
      <c r="A113" s="15" t="s">
        <v>62</v>
      </c>
      <c r="B113" s="15" t="s">
        <v>84</v>
      </c>
      <c r="C113" s="15" t="s">
        <v>64</v>
      </c>
      <c r="D113" s="15" t="s">
        <v>86</v>
      </c>
      <c r="E113" s="15" t="s">
        <v>108</v>
      </c>
      <c r="F113" s="15" t="s">
        <v>205</v>
      </c>
      <c r="G113" s="15" t="s">
        <v>18</v>
      </c>
      <c r="H113" s="16" t="s">
        <v>209</v>
      </c>
      <c r="I113" s="12">
        <v>186810666</v>
      </c>
      <c r="J113" s="12">
        <v>0</v>
      </c>
      <c r="K113" s="12">
        <v>186810666</v>
      </c>
      <c r="L113" s="12">
        <v>0</v>
      </c>
      <c r="M113" s="12">
        <v>186810666</v>
      </c>
      <c r="N113" s="13">
        <f t="shared" si="5"/>
        <v>1</v>
      </c>
      <c r="O113" s="12">
        <v>0</v>
      </c>
      <c r="P113" s="12">
        <v>186810666</v>
      </c>
      <c r="Q113" s="13">
        <f t="shared" si="6"/>
        <v>1</v>
      </c>
      <c r="R113" s="12">
        <v>186810666</v>
      </c>
      <c r="S113" s="12">
        <f t="shared" si="7"/>
        <v>0</v>
      </c>
      <c r="T113" s="12">
        <f t="shared" si="8"/>
        <v>0</v>
      </c>
    </row>
    <row r="114" spans="1:20" ht="94.5">
      <c r="A114" s="15" t="s">
        <v>62</v>
      </c>
      <c r="B114" s="15" t="s">
        <v>84</v>
      </c>
      <c r="C114" s="15" t="s">
        <v>64</v>
      </c>
      <c r="D114" s="15" t="s">
        <v>86</v>
      </c>
      <c r="E114" s="15" t="s">
        <v>108</v>
      </c>
      <c r="F114" s="15" t="s">
        <v>207</v>
      </c>
      <c r="G114" s="15" t="s">
        <v>18</v>
      </c>
      <c r="H114" s="16" t="s">
        <v>208</v>
      </c>
      <c r="I114" s="12">
        <v>807449200.5</v>
      </c>
      <c r="J114" s="12">
        <v>0</v>
      </c>
      <c r="K114" s="12">
        <v>806515866.5</v>
      </c>
      <c r="L114" s="12">
        <v>933334</v>
      </c>
      <c r="M114" s="12">
        <v>806515866.5</v>
      </c>
      <c r="N114" s="13">
        <f t="shared" si="5"/>
        <v>0.99884409570357857</v>
      </c>
      <c r="O114" s="12">
        <v>0</v>
      </c>
      <c r="P114" s="12">
        <v>806515866.5</v>
      </c>
      <c r="Q114" s="13">
        <f t="shared" si="6"/>
        <v>0.99884409570357857</v>
      </c>
      <c r="R114" s="12">
        <v>806515866.5</v>
      </c>
      <c r="S114" s="12">
        <f t="shared" si="7"/>
        <v>0</v>
      </c>
      <c r="T114" s="12">
        <f t="shared" si="8"/>
        <v>0</v>
      </c>
    </row>
    <row r="115" spans="1:20" ht="94.5">
      <c r="A115" s="15" t="s">
        <v>62</v>
      </c>
      <c r="B115" s="15" t="s">
        <v>84</v>
      </c>
      <c r="C115" s="15" t="s">
        <v>64</v>
      </c>
      <c r="D115" s="15" t="s">
        <v>86</v>
      </c>
      <c r="E115" s="15" t="s">
        <v>108</v>
      </c>
      <c r="F115" s="15" t="s">
        <v>207</v>
      </c>
      <c r="G115" s="15" t="s">
        <v>23</v>
      </c>
      <c r="H115" s="16" t="s">
        <v>206</v>
      </c>
      <c r="I115" s="12">
        <v>7434475000</v>
      </c>
      <c r="J115" s="12">
        <v>0</v>
      </c>
      <c r="K115" s="12">
        <v>7434475000</v>
      </c>
      <c r="L115" s="12">
        <v>0</v>
      </c>
      <c r="M115" s="12">
        <v>7434475000</v>
      </c>
      <c r="N115" s="13">
        <f t="shared" si="5"/>
        <v>1</v>
      </c>
      <c r="O115" s="12">
        <v>0</v>
      </c>
      <c r="P115" s="12">
        <v>7434475000</v>
      </c>
      <c r="Q115" s="13">
        <f t="shared" si="6"/>
        <v>1</v>
      </c>
      <c r="R115" s="12">
        <v>7434475000</v>
      </c>
      <c r="S115" s="12">
        <f t="shared" si="7"/>
        <v>0</v>
      </c>
      <c r="T115" s="12">
        <f t="shared" si="8"/>
        <v>0</v>
      </c>
    </row>
    <row r="116" spans="1:20" ht="63">
      <c r="A116" s="10" t="s">
        <v>62</v>
      </c>
      <c r="B116" s="10" t="s">
        <v>84</v>
      </c>
      <c r="C116" s="10" t="s">
        <v>64</v>
      </c>
      <c r="D116" s="10" t="s">
        <v>70</v>
      </c>
      <c r="E116" s="10"/>
      <c r="F116" s="10"/>
      <c r="G116" s="10"/>
      <c r="H116" s="11" t="s">
        <v>88</v>
      </c>
      <c r="I116" s="12">
        <v>54483964422</v>
      </c>
      <c r="J116" s="12">
        <v>0</v>
      </c>
      <c r="K116" s="12">
        <v>54337636059.309998</v>
      </c>
      <c r="L116" s="12">
        <v>146328362.69</v>
      </c>
      <c r="M116" s="12">
        <v>54337636059.309998</v>
      </c>
      <c r="N116" s="13">
        <f t="shared" si="5"/>
        <v>0.99731428569410563</v>
      </c>
      <c r="O116" s="12">
        <v>0</v>
      </c>
      <c r="P116" s="12">
        <v>53817454086.230003</v>
      </c>
      <c r="Q116" s="13">
        <f t="shared" si="6"/>
        <v>0.98776685318624013</v>
      </c>
      <c r="R116" s="14">
        <v>50485211352.309998</v>
      </c>
      <c r="S116" s="14">
        <f>SUM(S117:S125)</f>
        <v>0</v>
      </c>
      <c r="T116" s="14">
        <f t="shared" si="8"/>
        <v>3332242733.9200058</v>
      </c>
    </row>
    <row r="117" spans="1:20" ht="126">
      <c r="A117" s="15" t="s">
        <v>62</v>
      </c>
      <c r="B117" s="15" t="s">
        <v>84</v>
      </c>
      <c r="C117" s="15" t="s">
        <v>64</v>
      </c>
      <c r="D117" s="15" t="s">
        <v>70</v>
      </c>
      <c r="E117" s="15" t="s">
        <v>108</v>
      </c>
      <c r="F117" s="15" t="s">
        <v>193</v>
      </c>
      <c r="G117" s="15" t="s">
        <v>18</v>
      </c>
      <c r="H117" s="16" t="s">
        <v>203</v>
      </c>
      <c r="I117" s="12">
        <v>10604981361</v>
      </c>
      <c r="J117" s="12">
        <v>0</v>
      </c>
      <c r="K117" s="12">
        <v>10592878050.790001</v>
      </c>
      <c r="L117" s="12">
        <v>12103310.210000001</v>
      </c>
      <c r="M117" s="12">
        <v>10592878050.790001</v>
      </c>
      <c r="N117" s="13">
        <f t="shared" si="5"/>
        <v>0.99885871461740527</v>
      </c>
      <c r="O117" s="12">
        <v>0</v>
      </c>
      <c r="P117" s="12">
        <v>10592878050.790001</v>
      </c>
      <c r="Q117" s="13">
        <f t="shared" si="6"/>
        <v>0.99885871461740527</v>
      </c>
      <c r="R117" s="12">
        <v>10592878050.790001</v>
      </c>
      <c r="S117" s="12">
        <f t="shared" si="7"/>
        <v>0</v>
      </c>
      <c r="T117" s="12">
        <f t="shared" si="8"/>
        <v>0</v>
      </c>
    </row>
    <row r="118" spans="1:20" ht="126">
      <c r="A118" s="15" t="s">
        <v>62</v>
      </c>
      <c r="B118" s="15" t="s">
        <v>84</v>
      </c>
      <c r="C118" s="15" t="s">
        <v>64</v>
      </c>
      <c r="D118" s="15" t="s">
        <v>70</v>
      </c>
      <c r="E118" s="15" t="s">
        <v>108</v>
      </c>
      <c r="F118" s="15" t="s">
        <v>202</v>
      </c>
      <c r="G118" s="15" t="s">
        <v>18</v>
      </c>
      <c r="H118" s="16" t="s">
        <v>201</v>
      </c>
      <c r="I118" s="12">
        <v>1408194807</v>
      </c>
      <c r="J118" s="12">
        <v>0</v>
      </c>
      <c r="K118" s="12">
        <v>1408194807</v>
      </c>
      <c r="L118" s="12">
        <v>0</v>
      </c>
      <c r="M118" s="12">
        <v>1408194807</v>
      </c>
      <c r="N118" s="13">
        <f t="shared" si="5"/>
        <v>1</v>
      </c>
      <c r="O118" s="12">
        <v>0</v>
      </c>
      <c r="P118" s="12">
        <v>1408194807</v>
      </c>
      <c r="Q118" s="13">
        <f t="shared" si="6"/>
        <v>1</v>
      </c>
      <c r="R118" s="12">
        <v>1408194807</v>
      </c>
      <c r="S118" s="12">
        <f t="shared" si="7"/>
        <v>0</v>
      </c>
      <c r="T118" s="12">
        <f t="shared" si="8"/>
        <v>0</v>
      </c>
    </row>
    <row r="119" spans="1:20" ht="110.25">
      <c r="A119" s="15" t="s">
        <v>62</v>
      </c>
      <c r="B119" s="15" t="s">
        <v>84</v>
      </c>
      <c r="C119" s="15" t="s">
        <v>64</v>
      </c>
      <c r="D119" s="15" t="s">
        <v>70</v>
      </c>
      <c r="E119" s="15" t="s">
        <v>108</v>
      </c>
      <c r="F119" s="15" t="s">
        <v>200</v>
      </c>
      <c r="G119" s="15" t="s">
        <v>18</v>
      </c>
      <c r="H119" s="16" t="s">
        <v>199</v>
      </c>
      <c r="I119" s="12">
        <v>311751941.48000002</v>
      </c>
      <c r="J119" s="12">
        <v>0</v>
      </c>
      <c r="K119" s="12">
        <v>287411797</v>
      </c>
      <c r="L119" s="12">
        <v>24340144.48</v>
      </c>
      <c r="M119" s="12">
        <v>287411797</v>
      </c>
      <c r="N119" s="13">
        <f t="shared" si="5"/>
        <v>0.92192464186606671</v>
      </c>
      <c r="O119" s="12">
        <v>0</v>
      </c>
      <c r="P119" s="12">
        <v>287411797</v>
      </c>
      <c r="Q119" s="13">
        <f t="shared" si="6"/>
        <v>0.92192464186606671</v>
      </c>
      <c r="R119" s="12">
        <v>287411797</v>
      </c>
      <c r="S119" s="12">
        <f t="shared" si="7"/>
        <v>0</v>
      </c>
      <c r="T119" s="12">
        <f t="shared" si="8"/>
        <v>0</v>
      </c>
    </row>
    <row r="120" spans="1:20" ht="126">
      <c r="A120" s="15" t="s">
        <v>62</v>
      </c>
      <c r="B120" s="15" t="s">
        <v>84</v>
      </c>
      <c r="C120" s="15" t="s">
        <v>64</v>
      </c>
      <c r="D120" s="15" t="s">
        <v>70</v>
      </c>
      <c r="E120" s="15" t="s">
        <v>108</v>
      </c>
      <c r="F120" s="15" t="s">
        <v>195</v>
      </c>
      <c r="G120" s="15" t="s">
        <v>18</v>
      </c>
      <c r="H120" s="16" t="s">
        <v>198</v>
      </c>
      <c r="I120" s="12">
        <v>8012072607.9499998</v>
      </c>
      <c r="J120" s="12">
        <v>0</v>
      </c>
      <c r="K120" s="12">
        <v>7904761230.9499998</v>
      </c>
      <c r="L120" s="12">
        <v>107311377</v>
      </c>
      <c r="M120" s="12">
        <v>7904761230.9499998</v>
      </c>
      <c r="N120" s="13">
        <f t="shared" si="5"/>
        <v>0.98660629000122635</v>
      </c>
      <c r="O120" s="12">
        <v>520181973.08000004</v>
      </c>
      <c r="P120" s="12">
        <v>7384579257.8699999</v>
      </c>
      <c r="Q120" s="13">
        <f t="shared" si="6"/>
        <v>0.92168151977836943</v>
      </c>
      <c r="R120" s="12">
        <v>4052336523.9499998</v>
      </c>
      <c r="S120" s="12">
        <f t="shared" si="7"/>
        <v>0</v>
      </c>
      <c r="T120" s="12">
        <f t="shared" si="8"/>
        <v>3332242733.9200001</v>
      </c>
    </row>
    <row r="121" spans="1:20" ht="141.75">
      <c r="A121" s="15" t="s">
        <v>62</v>
      </c>
      <c r="B121" s="15" t="s">
        <v>84</v>
      </c>
      <c r="C121" s="15" t="s">
        <v>64</v>
      </c>
      <c r="D121" s="15" t="s">
        <v>70</v>
      </c>
      <c r="E121" s="15" t="s">
        <v>108</v>
      </c>
      <c r="F121" s="15" t="s">
        <v>191</v>
      </c>
      <c r="G121" s="15" t="s">
        <v>18</v>
      </c>
      <c r="H121" s="16" t="s">
        <v>197</v>
      </c>
      <c r="I121" s="12">
        <v>3301623331</v>
      </c>
      <c r="J121" s="12">
        <v>0</v>
      </c>
      <c r="K121" s="12">
        <v>3299049998</v>
      </c>
      <c r="L121" s="12">
        <v>2573333</v>
      </c>
      <c r="M121" s="12">
        <v>3299049998</v>
      </c>
      <c r="N121" s="13">
        <f t="shared" si="5"/>
        <v>0.99922058552959747</v>
      </c>
      <c r="O121" s="12">
        <v>0</v>
      </c>
      <c r="P121" s="12">
        <v>3299049998</v>
      </c>
      <c r="Q121" s="13">
        <f t="shared" si="6"/>
        <v>0.99922058552959747</v>
      </c>
      <c r="R121" s="12">
        <v>3299049998</v>
      </c>
      <c r="S121" s="12">
        <f t="shared" si="7"/>
        <v>0</v>
      </c>
      <c r="T121" s="12">
        <f t="shared" si="8"/>
        <v>0</v>
      </c>
    </row>
    <row r="122" spans="1:20" ht="126">
      <c r="A122" s="15" t="s">
        <v>62</v>
      </c>
      <c r="B122" s="15" t="s">
        <v>84</v>
      </c>
      <c r="C122" s="15" t="s">
        <v>64</v>
      </c>
      <c r="D122" s="15" t="s">
        <v>70</v>
      </c>
      <c r="E122" s="15" t="s">
        <v>108</v>
      </c>
      <c r="F122" s="15" t="s">
        <v>190</v>
      </c>
      <c r="G122" s="15" t="s">
        <v>18</v>
      </c>
      <c r="H122" s="16" t="s">
        <v>196</v>
      </c>
      <c r="I122" s="12">
        <v>1576857600.5699999</v>
      </c>
      <c r="J122" s="12">
        <v>0</v>
      </c>
      <c r="K122" s="12">
        <v>1576857600.5699999</v>
      </c>
      <c r="L122" s="12">
        <v>0</v>
      </c>
      <c r="M122" s="12">
        <v>1576857600.5699999</v>
      </c>
      <c r="N122" s="13">
        <f t="shared" si="5"/>
        <v>1</v>
      </c>
      <c r="O122" s="12">
        <v>0</v>
      </c>
      <c r="P122" s="12">
        <v>1576857600.5699999</v>
      </c>
      <c r="Q122" s="13">
        <f t="shared" si="6"/>
        <v>1</v>
      </c>
      <c r="R122" s="12">
        <v>1576857600.5699999</v>
      </c>
      <c r="S122" s="12">
        <f t="shared" si="7"/>
        <v>0</v>
      </c>
      <c r="T122" s="12">
        <f t="shared" si="8"/>
        <v>0</v>
      </c>
    </row>
    <row r="123" spans="1:20" ht="126">
      <c r="A123" s="15" t="s">
        <v>62</v>
      </c>
      <c r="B123" s="15" t="s">
        <v>84</v>
      </c>
      <c r="C123" s="15" t="s">
        <v>64</v>
      </c>
      <c r="D123" s="15" t="s">
        <v>70</v>
      </c>
      <c r="E123" s="15" t="s">
        <v>108</v>
      </c>
      <c r="F123" s="15" t="s">
        <v>195</v>
      </c>
      <c r="G123" s="15" t="s">
        <v>23</v>
      </c>
      <c r="H123" s="16" t="s">
        <v>194</v>
      </c>
      <c r="I123" s="12">
        <v>15973143357</v>
      </c>
      <c r="J123" s="12">
        <v>0</v>
      </c>
      <c r="K123" s="12">
        <v>15973143159</v>
      </c>
      <c r="L123" s="12">
        <v>198</v>
      </c>
      <c r="M123" s="12">
        <v>15973143159</v>
      </c>
      <c r="N123" s="13">
        <f t="shared" si="5"/>
        <v>0.99999998760419317</v>
      </c>
      <c r="O123" s="12">
        <v>0</v>
      </c>
      <c r="P123" s="12">
        <v>15973143159</v>
      </c>
      <c r="Q123" s="13">
        <f t="shared" si="6"/>
        <v>0.99999998760419317</v>
      </c>
      <c r="R123" s="12">
        <v>15973143159</v>
      </c>
      <c r="S123" s="12">
        <f t="shared" si="7"/>
        <v>0</v>
      </c>
      <c r="T123" s="12">
        <f t="shared" si="8"/>
        <v>0</v>
      </c>
    </row>
    <row r="124" spans="1:20" ht="126">
      <c r="A124" s="15" t="s">
        <v>62</v>
      </c>
      <c r="B124" s="15" t="s">
        <v>84</v>
      </c>
      <c r="C124" s="15" t="s">
        <v>64</v>
      </c>
      <c r="D124" s="15" t="s">
        <v>70</v>
      </c>
      <c r="E124" s="15" t="s">
        <v>108</v>
      </c>
      <c r="F124" s="15" t="s">
        <v>193</v>
      </c>
      <c r="G124" s="15" t="s">
        <v>23</v>
      </c>
      <c r="H124" s="16" t="s">
        <v>192</v>
      </c>
      <c r="I124" s="12">
        <v>4870031765</v>
      </c>
      <c r="J124" s="12">
        <v>0</v>
      </c>
      <c r="K124" s="12">
        <v>4870031765</v>
      </c>
      <c r="L124" s="12">
        <v>0</v>
      </c>
      <c r="M124" s="12">
        <v>4870031765</v>
      </c>
      <c r="N124" s="13">
        <f t="shared" si="5"/>
        <v>1</v>
      </c>
      <c r="O124" s="12">
        <v>0</v>
      </c>
      <c r="P124" s="12">
        <v>4870031765</v>
      </c>
      <c r="Q124" s="13">
        <f t="shared" si="6"/>
        <v>1</v>
      </c>
      <c r="R124" s="12">
        <v>4870031765</v>
      </c>
      <c r="S124" s="12">
        <f t="shared" si="7"/>
        <v>0</v>
      </c>
      <c r="T124" s="12">
        <f t="shared" si="8"/>
        <v>0</v>
      </c>
    </row>
    <row r="125" spans="1:20" ht="126">
      <c r="A125" s="15" t="s">
        <v>62</v>
      </c>
      <c r="B125" s="15" t="s">
        <v>84</v>
      </c>
      <c r="C125" s="15" t="s">
        <v>64</v>
      </c>
      <c r="D125" s="15" t="s">
        <v>70</v>
      </c>
      <c r="E125" s="15" t="s">
        <v>108</v>
      </c>
      <c r="F125" s="15" t="s">
        <v>190</v>
      </c>
      <c r="G125" s="15" t="s">
        <v>23</v>
      </c>
      <c r="H125" s="16" t="s">
        <v>189</v>
      </c>
      <c r="I125" s="12">
        <v>8425307651</v>
      </c>
      <c r="J125" s="12">
        <v>0</v>
      </c>
      <c r="K125" s="12">
        <v>8425307651</v>
      </c>
      <c r="L125" s="12">
        <v>0</v>
      </c>
      <c r="M125" s="12">
        <v>8425307651</v>
      </c>
      <c r="N125" s="13">
        <f t="shared" si="5"/>
        <v>1</v>
      </c>
      <c r="O125" s="12">
        <v>0</v>
      </c>
      <c r="P125" s="12">
        <v>8425307651</v>
      </c>
      <c r="Q125" s="13">
        <f t="shared" si="6"/>
        <v>1</v>
      </c>
      <c r="R125" s="12">
        <v>8425307651</v>
      </c>
      <c r="S125" s="12">
        <f t="shared" si="7"/>
        <v>0</v>
      </c>
      <c r="T125" s="12">
        <f t="shared" si="8"/>
        <v>0</v>
      </c>
    </row>
    <row r="126" spans="1:20" ht="47.25">
      <c r="A126" s="10" t="s">
        <v>62</v>
      </c>
      <c r="B126" s="10" t="s">
        <v>84</v>
      </c>
      <c r="C126" s="10" t="s">
        <v>64</v>
      </c>
      <c r="D126" s="10" t="s">
        <v>72</v>
      </c>
      <c r="E126" s="10"/>
      <c r="F126" s="10"/>
      <c r="G126" s="10"/>
      <c r="H126" s="11" t="s">
        <v>89</v>
      </c>
      <c r="I126" s="12">
        <v>5668600000</v>
      </c>
      <c r="J126" s="12">
        <v>0</v>
      </c>
      <c r="K126" s="12">
        <v>5668558588</v>
      </c>
      <c r="L126" s="12">
        <v>41412</v>
      </c>
      <c r="M126" s="12">
        <v>5668558588</v>
      </c>
      <c r="N126" s="13">
        <f t="shared" si="5"/>
        <v>0.9999926944924673</v>
      </c>
      <c r="O126" s="12">
        <v>0</v>
      </c>
      <c r="P126" s="12">
        <v>5514673299</v>
      </c>
      <c r="Q126" s="13">
        <f t="shared" si="6"/>
        <v>0.97284572892777754</v>
      </c>
      <c r="R126" s="14">
        <v>5514673299</v>
      </c>
      <c r="S126" s="14">
        <f>SUM(S127:S128)</f>
        <v>0</v>
      </c>
      <c r="T126" s="14">
        <f t="shared" si="8"/>
        <v>0</v>
      </c>
    </row>
    <row r="127" spans="1:20" ht="78.75">
      <c r="A127" s="15" t="s">
        <v>62</v>
      </c>
      <c r="B127" s="15" t="s">
        <v>84</v>
      </c>
      <c r="C127" s="15" t="s">
        <v>64</v>
      </c>
      <c r="D127" s="15" t="s">
        <v>72</v>
      </c>
      <c r="E127" s="15" t="s">
        <v>108</v>
      </c>
      <c r="F127" s="15" t="s">
        <v>188</v>
      </c>
      <c r="G127" s="15" t="s">
        <v>23</v>
      </c>
      <c r="H127" s="16" t="s">
        <v>187</v>
      </c>
      <c r="I127" s="12">
        <v>414537500</v>
      </c>
      <c r="J127" s="12">
        <v>0</v>
      </c>
      <c r="K127" s="12">
        <v>414537500</v>
      </c>
      <c r="L127" s="12">
        <v>0</v>
      </c>
      <c r="M127" s="12">
        <v>414537500</v>
      </c>
      <c r="N127" s="13">
        <f t="shared" si="5"/>
        <v>1</v>
      </c>
      <c r="O127" s="12">
        <v>0</v>
      </c>
      <c r="P127" s="12">
        <v>414537500</v>
      </c>
      <c r="Q127" s="13">
        <f t="shared" si="6"/>
        <v>1</v>
      </c>
      <c r="R127" s="12">
        <v>414537500</v>
      </c>
      <c r="S127" s="12">
        <f t="shared" si="7"/>
        <v>0</v>
      </c>
      <c r="T127" s="12">
        <f t="shared" si="8"/>
        <v>0</v>
      </c>
    </row>
    <row r="128" spans="1:20" ht="63">
      <c r="A128" s="15" t="s">
        <v>62</v>
      </c>
      <c r="B128" s="15" t="s">
        <v>84</v>
      </c>
      <c r="C128" s="15" t="s">
        <v>64</v>
      </c>
      <c r="D128" s="15" t="s">
        <v>72</v>
      </c>
      <c r="E128" s="15" t="s">
        <v>108</v>
      </c>
      <c r="F128" s="15" t="s">
        <v>186</v>
      </c>
      <c r="G128" s="15" t="s">
        <v>23</v>
      </c>
      <c r="H128" s="16" t="s">
        <v>185</v>
      </c>
      <c r="I128" s="12">
        <v>5254062500</v>
      </c>
      <c r="J128" s="12">
        <v>0</v>
      </c>
      <c r="K128" s="12">
        <v>5254021088</v>
      </c>
      <c r="L128" s="12">
        <v>41412</v>
      </c>
      <c r="M128" s="12">
        <v>5254021088</v>
      </c>
      <c r="N128" s="13">
        <f t="shared" ref="N128:N183" si="9">+M128/I128</f>
        <v>0.99999211809908994</v>
      </c>
      <c r="O128" s="12">
        <v>153885289</v>
      </c>
      <c r="P128" s="12">
        <v>5100135799</v>
      </c>
      <c r="Q128" s="13">
        <f t="shared" ref="Q128:Q183" si="10">+P128/I128</f>
        <v>0.97070329844762981</v>
      </c>
      <c r="R128" s="12">
        <v>5100135799</v>
      </c>
      <c r="S128" s="12">
        <f t="shared" si="7"/>
        <v>0</v>
      </c>
      <c r="T128" s="12">
        <f t="shared" si="8"/>
        <v>0</v>
      </c>
    </row>
    <row r="129" spans="1:20" ht="31.5">
      <c r="A129" s="10" t="s">
        <v>62</v>
      </c>
      <c r="B129" s="10" t="s">
        <v>84</v>
      </c>
      <c r="C129" s="10" t="s">
        <v>64</v>
      </c>
      <c r="D129" s="10" t="s">
        <v>90</v>
      </c>
      <c r="E129" s="10"/>
      <c r="F129" s="10"/>
      <c r="G129" s="10"/>
      <c r="H129" s="11" t="s">
        <v>91</v>
      </c>
      <c r="I129" s="12">
        <v>114191846818</v>
      </c>
      <c r="J129" s="12">
        <v>0</v>
      </c>
      <c r="K129" s="12">
        <v>114178387799</v>
      </c>
      <c r="L129" s="12">
        <v>13459019</v>
      </c>
      <c r="M129" s="12">
        <v>114178387799</v>
      </c>
      <c r="N129" s="13">
        <f t="shared" si="9"/>
        <v>0.99988213677793081</v>
      </c>
      <c r="O129" s="12">
        <v>0</v>
      </c>
      <c r="P129" s="12">
        <v>112962443839</v>
      </c>
      <c r="Q129" s="13">
        <f t="shared" si="10"/>
        <v>0.98923388128611811</v>
      </c>
      <c r="R129" s="14">
        <v>112414406009</v>
      </c>
      <c r="S129" s="14">
        <f>SUM(S130:S137)</f>
        <v>1215943960</v>
      </c>
      <c r="T129" s="14">
        <f t="shared" si="8"/>
        <v>548037830</v>
      </c>
    </row>
    <row r="130" spans="1:20" ht="94.5">
      <c r="A130" s="15" t="s">
        <v>62</v>
      </c>
      <c r="B130" s="15" t="s">
        <v>84</v>
      </c>
      <c r="C130" s="15" t="s">
        <v>64</v>
      </c>
      <c r="D130" s="15" t="s">
        <v>90</v>
      </c>
      <c r="E130" s="15" t="s">
        <v>108</v>
      </c>
      <c r="F130" s="15" t="s">
        <v>179</v>
      </c>
      <c r="G130" s="15" t="s">
        <v>18</v>
      </c>
      <c r="H130" s="16" t="s">
        <v>184</v>
      </c>
      <c r="I130" s="12">
        <v>1714627846</v>
      </c>
      <c r="J130" s="12">
        <v>0</v>
      </c>
      <c r="K130" s="12">
        <v>1714627846</v>
      </c>
      <c r="L130" s="12">
        <v>0</v>
      </c>
      <c r="M130" s="12">
        <v>1714627846</v>
      </c>
      <c r="N130" s="13">
        <f t="shared" si="9"/>
        <v>1</v>
      </c>
      <c r="O130" s="12">
        <v>0</v>
      </c>
      <c r="P130" s="12">
        <v>1714627846</v>
      </c>
      <c r="Q130" s="13">
        <f t="shared" si="10"/>
        <v>1</v>
      </c>
      <c r="R130" s="12">
        <v>1714627846</v>
      </c>
      <c r="S130" s="12">
        <f t="shared" si="7"/>
        <v>0</v>
      </c>
      <c r="T130" s="12">
        <f t="shared" si="8"/>
        <v>0</v>
      </c>
    </row>
    <row r="131" spans="1:20" ht="78.75">
      <c r="A131" s="15" t="s">
        <v>62</v>
      </c>
      <c r="B131" s="15" t="s">
        <v>84</v>
      </c>
      <c r="C131" s="15" t="s">
        <v>64</v>
      </c>
      <c r="D131" s="15" t="s">
        <v>90</v>
      </c>
      <c r="E131" s="15" t="s">
        <v>108</v>
      </c>
      <c r="F131" s="15" t="s">
        <v>173</v>
      </c>
      <c r="G131" s="15" t="s">
        <v>18</v>
      </c>
      <c r="H131" s="16" t="s">
        <v>183</v>
      </c>
      <c r="I131" s="12">
        <v>1588718744</v>
      </c>
      <c r="J131" s="12">
        <v>0</v>
      </c>
      <c r="K131" s="12">
        <v>1588718744</v>
      </c>
      <c r="L131" s="12">
        <v>0</v>
      </c>
      <c r="M131" s="12">
        <v>1588718744</v>
      </c>
      <c r="N131" s="13">
        <f t="shared" si="9"/>
        <v>1</v>
      </c>
      <c r="O131" s="12">
        <v>0</v>
      </c>
      <c r="P131" s="12">
        <v>1588718744</v>
      </c>
      <c r="Q131" s="13">
        <f t="shared" si="10"/>
        <v>1</v>
      </c>
      <c r="R131" s="12">
        <v>1548718744</v>
      </c>
      <c r="S131" s="12">
        <f t="shared" si="7"/>
        <v>0</v>
      </c>
      <c r="T131" s="12">
        <f t="shared" si="8"/>
        <v>40000000</v>
      </c>
    </row>
    <row r="132" spans="1:20" ht="63">
      <c r="A132" s="15" t="s">
        <v>62</v>
      </c>
      <c r="B132" s="15" t="s">
        <v>84</v>
      </c>
      <c r="C132" s="15" t="s">
        <v>64</v>
      </c>
      <c r="D132" s="15" t="s">
        <v>90</v>
      </c>
      <c r="E132" s="15" t="s">
        <v>108</v>
      </c>
      <c r="F132" s="15" t="s">
        <v>182</v>
      </c>
      <c r="G132" s="15" t="s">
        <v>18</v>
      </c>
      <c r="H132" s="16" t="s">
        <v>181</v>
      </c>
      <c r="I132" s="12">
        <v>527451393</v>
      </c>
      <c r="J132" s="12">
        <v>0</v>
      </c>
      <c r="K132" s="12">
        <v>527451393</v>
      </c>
      <c r="L132" s="12">
        <v>0</v>
      </c>
      <c r="M132" s="12">
        <v>527451393</v>
      </c>
      <c r="N132" s="13">
        <f t="shared" si="9"/>
        <v>1</v>
      </c>
      <c r="O132" s="12">
        <v>0</v>
      </c>
      <c r="P132" s="12">
        <v>527451393</v>
      </c>
      <c r="Q132" s="13">
        <f t="shared" si="10"/>
        <v>1</v>
      </c>
      <c r="R132" s="12">
        <v>527451393</v>
      </c>
      <c r="S132" s="12">
        <f t="shared" si="7"/>
        <v>0</v>
      </c>
      <c r="T132" s="12">
        <f t="shared" si="8"/>
        <v>0</v>
      </c>
    </row>
    <row r="133" spans="1:20" ht="126">
      <c r="A133" s="15" t="s">
        <v>62</v>
      </c>
      <c r="B133" s="15" t="s">
        <v>84</v>
      </c>
      <c r="C133" s="15" t="s">
        <v>64</v>
      </c>
      <c r="D133" s="15" t="s">
        <v>90</v>
      </c>
      <c r="E133" s="15" t="s">
        <v>108</v>
      </c>
      <c r="F133" s="15" t="s">
        <v>175</v>
      </c>
      <c r="G133" s="15" t="s">
        <v>18</v>
      </c>
      <c r="H133" s="16" t="s">
        <v>180</v>
      </c>
      <c r="I133" s="12">
        <v>1351741824</v>
      </c>
      <c r="J133" s="12">
        <v>0</v>
      </c>
      <c r="K133" s="12">
        <v>1338651825</v>
      </c>
      <c r="L133" s="12">
        <v>13089999</v>
      </c>
      <c r="M133" s="12">
        <v>1338651825</v>
      </c>
      <c r="N133" s="13">
        <f t="shared" si="9"/>
        <v>0.99031619887201183</v>
      </c>
      <c r="O133" s="12">
        <v>0</v>
      </c>
      <c r="P133" s="12">
        <v>1338651825</v>
      </c>
      <c r="Q133" s="13">
        <f t="shared" si="10"/>
        <v>0.99031619887201183</v>
      </c>
      <c r="R133" s="12">
        <v>1338651825</v>
      </c>
      <c r="S133" s="12">
        <f t="shared" si="7"/>
        <v>0</v>
      </c>
      <c r="T133" s="12">
        <f t="shared" si="8"/>
        <v>0</v>
      </c>
    </row>
    <row r="134" spans="1:20" ht="94.5">
      <c r="A134" s="15" t="s">
        <v>62</v>
      </c>
      <c r="B134" s="15" t="s">
        <v>84</v>
      </c>
      <c r="C134" s="15" t="s">
        <v>64</v>
      </c>
      <c r="D134" s="15" t="s">
        <v>90</v>
      </c>
      <c r="E134" s="15" t="s">
        <v>108</v>
      </c>
      <c r="F134" s="15" t="s">
        <v>179</v>
      </c>
      <c r="G134" s="15" t="s">
        <v>23</v>
      </c>
      <c r="H134" s="16" t="s">
        <v>178</v>
      </c>
      <c r="I134" s="12">
        <v>69154311062</v>
      </c>
      <c r="J134" s="12">
        <v>0</v>
      </c>
      <c r="K134" s="12">
        <v>69153942162</v>
      </c>
      <c r="L134" s="12">
        <v>368900</v>
      </c>
      <c r="M134" s="12">
        <v>69153942162</v>
      </c>
      <c r="N134" s="13">
        <f t="shared" si="9"/>
        <v>0.9999946655531039</v>
      </c>
      <c r="O134" s="12">
        <v>0</v>
      </c>
      <c r="P134" s="12">
        <v>67937998202</v>
      </c>
      <c r="Q134" s="13">
        <f t="shared" si="10"/>
        <v>0.98241161192525628</v>
      </c>
      <c r="R134" s="12">
        <v>67937998202</v>
      </c>
      <c r="S134" s="12">
        <f t="shared" si="7"/>
        <v>1215943960</v>
      </c>
      <c r="T134" s="12">
        <f t="shared" si="8"/>
        <v>0</v>
      </c>
    </row>
    <row r="135" spans="1:20" ht="126">
      <c r="A135" s="15" t="s">
        <v>62</v>
      </c>
      <c r="B135" s="15" t="s">
        <v>84</v>
      </c>
      <c r="C135" s="15" t="s">
        <v>64</v>
      </c>
      <c r="D135" s="15" t="s">
        <v>90</v>
      </c>
      <c r="E135" s="15" t="s">
        <v>108</v>
      </c>
      <c r="F135" s="15" t="s">
        <v>177</v>
      </c>
      <c r="G135" s="15" t="s">
        <v>23</v>
      </c>
      <c r="H135" s="16" t="s">
        <v>176</v>
      </c>
      <c r="I135" s="12">
        <v>10000000000</v>
      </c>
      <c r="J135" s="12">
        <v>0</v>
      </c>
      <c r="K135" s="12">
        <v>10000000000</v>
      </c>
      <c r="L135" s="12">
        <v>0</v>
      </c>
      <c r="M135" s="12">
        <v>10000000000</v>
      </c>
      <c r="N135" s="13">
        <f t="shared" si="9"/>
        <v>1</v>
      </c>
      <c r="O135" s="12">
        <v>0</v>
      </c>
      <c r="P135" s="12">
        <v>10000000000</v>
      </c>
      <c r="Q135" s="13">
        <f t="shared" si="10"/>
        <v>1</v>
      </c>
      <c r="R135" s="12">
        <v>10000000000</v>
      </c>
      <c r="S135" s="12">
        <f t="shared" si="7"/>
        <v>0</v>
      </c>
      <c r="T135" s="12">
        <f t="shared" si="8"/>
        <v>0</v>
      </c>
    </row>
    <row r="136" spans="1:20" ht="126">
      <c r="A136" s="15" t="s">
        <v>62</v>
      </c>
      <c r="B136" s="15" t="s">
        <v>84</v>
      </c>
      <c r="C136" s="15" t="s">
        <v>64</v>
      </c>
      <c r="D136" s="15" t="s">
        <v>90</v>
      </c>
      <c r="E136" s="15" t="s">
        <v>108</v>
      </c>
      <c r="F136" s="15" t="s">
        <v>175</v>
      </c>
      <c r="G136" s="15" t="s">
        <v>23</v>
      </c>
      <c r="H136" s="16" t="s">
        <v>174</v>
      </c>
      <c r="I136" s="12">
        <v>12858470377</v>
      </c>
      <c r="J136" s="12">
        <v>0</v>
      </c>
      <c r="K136" s="12">
        <v>12858470258</v>
      </c>
      <c r="L136" s="12">
        <v>119</v>
      </c>
      <c r="M136" s="12">
        <v>12858470258</v>
      </c>
      <c r="N136" s="13">
        <f t="shared" si="9"/>
        <v>0.99999999074540002</v>
      </c>
      <c r="O136" s="12">
        <v>0</v>
      </c>
      <c r="P136" s="12">
        <v>12858470258</v>
      </c>
      <c r="Q136" s="13">
        <f t="shared" si="10"/>
        <v>0.99999999074540002</v>
      </c>
      <c r="R136" s="12">
        <v>12350432428</v>
      </c>
      <c r="S136" s="12">
        <f t="shared" si="7"/>
        <v>0</v>
      </c>
      <c r="T136" s="12">
        <f t="shared" si="8"/>
        <v>508037830</v>
      </c>
    </row>
    <row r="137" spans="1:20" ht="78.75">
      <c r="A137" s="15" t="s">
        <v>62</v>
      </c>
      <c r="B137" s="15" t="s">
        <v>84</v>
      </c>
      <c r="C137" s="15" t="s">
        <v>64</v>
      </c>
      <c r="D137" s="15" t="s">
        <v>90</v>
      </c>
      <c r="E137" s="15" t="s">
        <v>108</v>
      </c>
      <c r="F137" s="15" t="s">
        <v>173</v>
      </c>
      <c r="G137" s="15" t="s">
        <v>23</v>
      </c>
      <c r="H137" s="16" t="s">
        <v>172</v>
      </c>
      <c r="I137" s="12">
        <v>16996525571</v>
      </c>
      <c r="J137" s="12">
        <v>0</v>
      </c>
      <c r="K137" s="12">
        <v>16996525571</v>
      </c>
      <c r="L137" s="12">
        <v>0</v>
      </c>
      <c r="M137" s="12">
        <v>16996525571</v>
      </c>
      <c r="N137" s="13">
        <f t="shared" si="9"/>
        <v>1</v>
      </c>
      <c r="O137" s="12">
        <v>0</v>
      </c>
      <c r="P137" s="12">
        <v>16996525571</v>
      </c>
      <c r="Q137" s="13">
        <f t="shared" si="10"/>
        <v>1</v>
      </c>
      <c r="R137" s="12">
        <v>16996525571</v>
      </c>
      <c r="S137" s="12">
        <f t="shared" ref="S137:S183" si="11">+(M137-P137)-O137</f>
        <v>0</v>
      </c>
      <c r="T137" s="12">
        <f t="shared" ref="T137:T183" si="12">+P137-R137</f>
        <v>0</v>
      </c>
    </row>
    <row r="138" spans="1:20" ht="110.25">
      <c r="A138" s="10" t="s">
        <v>62</v>
      </c>
      <c r="B138" s="10" t="s">
        <v>84</v>
      </c>
      <c r="C138" s="10" t="s">
        <v>64</v>
      </c>
      <c r="D138" s="10" t="s">
        <v>92</v>
      </c>
      <c r="E138" s="10"/>
      <c r="F138" s="10"/>
      <c r="G138" s="10"/>
      <c r="H138" s="11" t="s">
        <v>93</v>
      </c>
      <c r="I138" s="12">
        <v>21339906893</v>
      </c>
      <c r="J138" s="12">
        <v>0</v>
      </c>
      <c r="K138" s="12">
        <v>21339618202.5</v>
      </c>
      <c r="L138" s="12">
        <v>288690.5</v>
      </c>
      <c r="M138" s="12">
        <v>21339618202.5</v>
      </c>
      <c r="N138" s="13">
        <f t="shared" si="9"/>
        <v>0.99998647180133227</v>
      </c>
      <c r="O138" s="12">
        <v>0</v>
      </c>
      <c r="P138" s="12">
        <v>21289618202.5</v>
      </c>
      <c r="Q138" s="13">
        <f t="shared" si="10"/>
        <v>0.99764344377170189</v>
      </c>
      <c r="R138" s="14">
        <v>20056463357.5</v>
      </c>
      <c r="S138" s="14">
        <f>SUM(S139:S148)</f>
        <v>50000000</v>
      </c>
      <c r="T138" s="14">
        <f t="shared" si="12"/>
        <v>1233154845</v>
      </c>
    </row>
    <row r="139" spans="1:20" ht="126">
      <c r="A139" s="15" t="s">
        <v>62</v>
      </c>
      <c r="B139" s="15" t="s">
        <v>84</v>
      </c>
      <c r="C139" s="15" t="s">
        <v>64</v>
      </c>
      <c r="D139" s="15" t="s">
        <v>92</v>
      </c>
      <c r="E139" s="15" t="s">
        <v>108</v>
      </c>
      <c r="F139" s="15" t="s">
        <v>140</v>
      </c>
      <c r="G139" s="15" t="s">
        <v>18</v>
      </c>
      <c r="H139" s="16" t="s">
        <v>171</v>
      </c>
      <c r="I139" s="12">
        <v>1842676514</v>
      </c>
      <c r="J139" s="12">
        <v>0</v>
      </c>
      <c r="K139" s="12">
        <v>1842399180</v>
      </c>
      <c r="L139" s="12">
        <v>277334</v>
      </c>
      <c r="M139" s="12">
        <v>1842399180</v>
      </c>
      <c r="N139" s="13">
        <f t="shared" si="9"/>
        <v>0.99984949393021894</v>
      </c>
      <c r="O139" s="12">
        <v>0</v>
      </c>
      <c r="P139" s="12">
        <v>1842399180</v>
      </c>
      <c r="Q139" s="13">
        <f t="shared" si="10"/>
        <v>0.99984949393021894</v>
      </c>
      <c r="R139" s="12">
        <v>1247519298</v>
      </c>
      <c r="S139" s="12">
        <f t="shared" si="11"/>
        <v>0</v>
      </c>
      <c r="T139" s="12">
        <f t="shared" si="12"/>
        <v>594879882</v>
      </c>
    </row>
    <row r="140" spans="1:20" ht="141.75">
      <c r="A140" s="15" t="s">
        <v>62</v>
      </c>
      <c r="B140" s="15" t="s">
        <v>84</v>
      </c>
      <c r="C140" s="15" t="s">
        <v>64</v>
      </c>
      <c r="D140" s="15" t="s">
        <v>92</v>
      </c>
      <c r="E140" s="15" t="s">
        <v>108</v>
      </c>
      <c r="F140" s="15" t="s">
        <v>170</v>
      </c>
      <c r="G140" s="15" t="s">
        <v>18</v>
      </c>
      <c r="H140" s="16" t="s">
        <v>169</v>
      </c>
      <c r="I140" s="12">
        <v>358110000</v>
      </c>
      <c r="J140" s="12">
        <v>0</v>
      </c>
      <c r="K140" s="12">
        <v>358110000</v>
      </c>
      <c r="L140" s="12">
        <v>0</v>
      </c>
      <c r="M140" s="12">
        <v>358110000</v>
      </c>
      <c r="N140" s="13">
        <f t="shared" si="9"/>
        <v>1</v>
      </c>
      <c r="O140" s="12">
        <v>0</v>
      </c>
      <c r="P140" s="12">
        <v>358110000</v>
      </c>
      <c r="Q140" s="13">
        <f t="shared" si="10"/>
        <v>1</v>
      </c>
      <c r="R140" s="12">
        <v>358110000</v>
      </c>
      <c r="S140" s="12">
        <f t="shared" si="11"/>
        <v>0</v>
      </c>
      <c r="T140" s="12">
        <f t="shared" si="12"/>
        <v>0</v>
      </c>
    </row>
    <row r="141" spans="1:20" ht="141.75">
      <c r="A141" s="15" t="s">
        <v>62</v>
      </c>
      <c r="B141" s="15" t="s">
        <v>84</v>
      </c>
      <c r="C141" s="15" t="s">
        <v>64</v>
      </c>
      <c r="D141" s="15" t="s">
        <v>92</v>
      </c>
      <c r="E141" s="15" t="s">
        <v>108</v>
      </c>
      <c r="F141" s="15" t="s">
        <v>159</v>
      </c>
      <c r="G141" s="15" t="s">
        <v>18</v>
      </c>
      <c r="H141" s="16" t="s">
        <v>168</v>
      </c>
      <c r="I141" s="12">
        <v>3040285010</v>
      </c>
      <c r="J141" s="12">
        <v>0</v>
      </c>
      <c r="K141" s="12">
        <v>3040276211</v>
      </c>
      <c r="L141" s="12">
        <v>8799</v>
      </c>
      <c r="M141" s="12">
        <v>3040276211</v>
      </c>
      <c r="N141" s="13">
        <f t="shared" si="9"/>
        <v>0.99999710586344004</v>
      </c>
      <c r="O141" s="12">
        <v>0</v>
      </c>
      <c r="P141" s="12">
        <v>3040276211</v>
      </c>
      <c r="Q141" s="13">
        <f t="shared" si="10"/>
        <v>0.99999710586344004</v>
      </c>
      <c r="R141" s="12">
        <v>2964245765</v>
      </c>
      <c r="S141" s="12">
        <f t="shared" si="11"/>
        <v>0</v>
      </c>
      <c r="T141" s="12">
        <f t="shared" si="12"/>
        <v>76030446</v>
      </c>
    </row>
    <row r="142" spans="1:20" ht="141.75">
      <c r="A142" s="15" t="s">
        <v>62</v>
      </c>
      <c r="B142" s="15" t="s">
        <v>84</v>
      </c>
      <c r="C142" s="15" t="s">
        <v>64</v>
      </c>
      <c r="D142" s="15" t="s">
        <v>92</v>
      </c>
      <c r="E142" s="15" t="s">
        <v>108</v>
      </c>
      <c r="F142" s="15" t="s">
        <v>166</v>
      </c>
      <c r="G142" s="15" t="s">
        <v>18</v>
      </c>
      <c r="H142" s="16" t="s">
        <v>167</v>
      </c>
      <c r="I142" s="12">
        <v>2936829167</v>
      </c>
      <c r="J142" s="12">
        <v>0</v>
      </c>
      <c r="K142" s="12">
        <v>2936829166.5</v>
      </c>
      <c r="L142" s="12">
        <v>0.5</v>
      </c>
      <c r="M142" s="12">
        <v>2936829166.5</v>
      </c>
      <c r="N142" s="13">
        <f t="shared" si="9"/>
        <v>0.99999999982974841</v>
      </c>
      <c r="O142" s="12">
        <v>0</v>
      </c>
      <c r="P142" s="12">
        <v>2936829166.5</v>
      </c>
      <c r="Q142" s="13">
        <f t="shared" si="10"/>
        <v>0.99999999982974841</v>
      </c>
      <c r="R142" s="12">
        <v>2732407932.5</v>
      </c>
      <c r="S142" s="12">
        <f t="shared" si="11"/>
        <v>0</v>
      </c>
      <c r="T142" s="12">
        <f t="shared" si="12"/>
        <v>204421234</v>
      </c>
    </row>
    <row r="143" spans="1:20" ht="141.75">
      <c r="A143" s="15" t="s">
        <v>62</v>
      </c>
      <c r="B143" s="15" t="s">
        <v>84</v>
      </c>
      <c r="C143" s="15" t="s">
        <v>64</v>
      </c>
      <c r="D143" s="15" t="s">
        <v>92</v>
      </c>
      <c r="E143" s="15" t="s">
        <v>108</v>
      </c>
      <c r="F143" s="15" t="s">
        <v>166</v>
      </c>
      <c r="G143" s="15" t="s">
        <v>23</v>
      </c>
      <c r="H143" s="16" t="s">
        <v>165</v>
      </c>
      <c r="I143" s="12">
        <v>2125874120</v>
      </c>
      <c r="J143" s="12">
        <v>0</v>
      </c>
      <c r="K143" s="12">
        <v>2125871563</v>
      </c>
      <c r="L143" s="12">
        <v>2557</v>
      </c>
      <c r="M143" s="12">
        <v>2125871563</v>
      </c>
      <c r="N143" s="13">
        <f t="shared" si="9"/>
        <v>0.99999879720065454</v>
      </c>
      <c r="O143" s="12">
        <v>0</v>
      </c>
      <c r="P143" s="12">
        <v>2125871563</v>
      </c>
      <c r="Q143" s="13">
        <f t="shared" si="10"/>
        <v>0.99999879720065454</v>
      </c>
      <c r="R143" s="12">
        <v>2125871563</v>
      </c>
      <c r="S143" s="12">
        <f t="shared" si="11"/>
        <v>0</v>
      </c>
      <c r="T143" s="12">
        <f t="shared" si="12"/>
        <v>0</v>
      </c>
    </row>
    <row r="144" spans="1:20" ht="126">
      <c r="A144" s="15" t="s">
        <v>62</v>
      </c>
      <c r="B144" s="15" t="s">
        <v>84</v>
      </c>
      <c r="C144" s="15" t="s">
        <v>64</v>
      </c>
      <c r="D144" s="15" t="s">
        <v>92</v>
      </c>
      <c r="E144" s="15" t="s">
        <v>108</v>
      </c>
      <c r="F144" s="15" t="s">
        <v>164</v>
      </c>
      <c r="G144" s="15" t="s">
        <v>23</v>
      </c>
      <c r="H144" s="16" t="s">
        <v>163</v>
      </c>
      <c r="I144" s="12">
        <v>1276529785</v>
      </c>
      <c r="J144" s="12">
        <v>0</v>
      </c>
      <c r="K144" s="12">
        <v>1276529785</v>
      </c>
      <c r="L144" s="12">
        <v>0</v>
      </c>
      <c r="M144" s="12">
        <v>1276529785</v>
      </c>
      <c r="N144" s="13">
        <f t="shared" si="9"/>
        <v>1</v>
      </c>
      <c r="O144" s="12">
        <v>0</v>
      </c>
      <c r="P144" s="12">
        <v>1276529785</v>
      </c>
      <c r="Q144" s="13">
        <f t="shared" si="10"/>
        <v>1</v>
      </c>
      <c r="R144" s="12">
        <v>1205864463.28</v>
      </c>
      <c r="S144" s="12">
        <f t="shared" si="11"/>
        <v>0</v>
      </c>
      <c r="T144" s="12">
        <f t="shared" si="12"/>
        <v>70665321.720000029</v>
      </c>
    </row>
    <row r="145" spans="1:20" ht="141.75">
      <c r="A145" s="15" t="s">
        <v>62</v>
      </c>
      <c r="B145" s="15" t="s">
        <v>84</v>
      </c>
      <c r="C145" s="15" t="s">
        <v>64</v>
      </c>
      <c r="D145" s="15" t="s">
        <v>92</v>
      </c>
      <c r="E145" s="15" t="s">
        <v>108</v>
      </c>
      <c r="F145" s="15" t="s">
        <v>162</v>
      </c>
      <c r="G145" s="15" t="s">
        <v>23</v>
      </c>
      <c r="H145" s="16" t="s">
        <v>161</v>
      </c>
      <c r="I145" s="12">
        <v>3601666425</v>
      </c>
      <c r="J145" s="12">
        <v>0</v>
      </c>
      <c r="K145" s="12">
        <v>3601666425</v>
      </c>
      <c r="L145" s="12">
        <v>0</v>
      </c>
      <c r="M145" s="12">
        <v>3601666425</v>
      </c>
      <c r="N145" s="13">
        <f t="shared" si="9"/>
        <v>1</v>
      </c>
      <c r="O145" s="12">
        <v>0</v>
      </c>
      <c r="P145" s="12">
        <v>3601666425</v>
      </c>
      <c r="Q145" s="13">
        <f t="shared" si="10"/>
        <v>1</v>
      </c>
      <c r="R145" s="12">
        <v>3538301014.8400002</v>
      </c>
      <c r="S145" s="12">
        <f t="shared" si="11"/>
        <v>0</v>
      </c>
      <c r="T145" s="12">
        <f t="shared" si="12"/>
        <v>63365410.159999847</v>
      </c>
    </row>
    <row r="146" spans="1:20" ht="126">
      <c r="A146" s="15" t="s">
        <v>62</v>
      </c>
      <c r="B146" s="15" t="s">
        <v>84</v>
      </c>
      <c r="C146" s="15" t="s">
        <v>64</v>
      </c>
      <c r="D146" s="15" t="s">
        <v>92</v>
      </c>
      <c r="E146" s="15" t="s">
        <v>108</v>
      </c>
      <c r="F146" s="15" t="s">
        <v>140</v>
      </c>
      <c r="G146" s="15" t="s">
        <v>23</v>
      </c>
      <c r="H146" s="16" t="s">
        <v>160</v>
      </c>
      <c r="I146" s="12">
        <v>2377935872</v>
      </c>
      <c r="J146" s="12">
        <v>0</v>
      </c>
      <c r="K146" s="12">
        <v>2377935872</v>
      </c>
      <c r="L146" s="12">
        <v>0</v>
      </c>
      <c r="M146" s="12">
        <v>2377935872</v>
      </c>
      <c r="N146" s="13">
        <f t="shared" si="9"/>
        <v>1</v>
      </c>
      <c r="O146" s="12">
        <v>0</v>
      </c>
      <c r="P146" s="12">
        <v>2377935872</v>
      </c>
      <c r="Q146" s="13">
        <f t="shared" si="10"/>
        <v>1</v>
      </c>
      <c r="R146" s="12">
        <v>2154143320.8800001</v>
      </c>
      <c r="S146" s="12">
        <f t="shared" si="11"/>
        <v>0</v>
      </c>
      <c r="T146" s="12">
        <f t="shared" si="12"/>
        <v>223792551.11999989</v>
      </c>
    </row>
    <row r="147" spans="1:20" ht="141.75">
      <c r="A147" s="15" t="s">
        <v>62</v>
      </c>
      <c r="B147" s="15" t="s">
        <v>84</v>
      </c>
      <c r="C147" s="15" t="s">
        <v>64</v>
      </c>
      <c r="D147" s="15" t="s">
        <v>92</v>
      </c>
      <c r="E147" s="15" t="s">
        <v>108</v>
      </c>
      <c r="F147" s="15" t="s">
        <v>159</v>
      </c>
      <c r="G147" s="15" t="s">
        <v>23</v>
      </c>
      <c r="H147" s="16" t="s">
        <v>158</v>
      </c>
      <c r="I147" s="12">
        <v>500000000</v>
      </c>
      <c r="J147" s="12">
        <v>0</v>
      </c>
      <c r="K147" s="12">
        <v>500000000</v>
      </c>
      <c r="L147" s="12">
        <v>0</v>
      </c>
      <c r="M147" s="12">
        <v>500000000</v>
      </c>
      <c r="N147" s="13">
        <f t="shared" si="9"/>
        <v>1</v>
      </c>
      <c r="O147" s="12">
        <v>0</v>
      </c>
      <c r="P147" s="12">
        <v>500000000</v>
      </c>
      <c r="Q147" s="13">
        <f t="shared" si="10"/>
        <v>1</v>
      </c>
      <c r="R147" s="12">
        <v>500000000</v>
      </c>
      <c r="S147" s="12">
        <f t="shared" si="11"/>
        <v>0</v>
      </c>
      <c r="T147" s="12">
        <f t="shared" si="12"/>
        <v>0</v>
      </c>
    </row>
    <row r="148" spans="1:20" ht="141.75">
      <c r="A148" s="15" t="s">
        <v>62</v>
      </c>
      <c r="B148" s="15" t="s">
        <v>84</v>
      </c>
      <c r="C148" s="15" t="s">
        <v>64</v>
      </c>
      <c r="D148" s="15" t="s">
        <v>92</v>
      </c>
      <c r="E148" s="15" t="s">
        <v>108</v>
      </c>
      <c r="F148" s="15" t="s">
        <v>157</v>
      </c>
      <c r="G148" s="15" t="s">
        <v>23</v>
      </c>
      <c r="H148" s="16" t="s">
        <v>156</v>
      </c>
      <c r="I148" s="12">
        <v>3280000000</v>
      </c>
      <c r="J148" s="12">
        <v>0</v>
      </c>
      <c r="K148" s="12">
        <v>3280000000</v>
      </c>
      <c r="L148" s="12">
        <v>0</v>
      </c>
      <c r="M148" s="12">
        <v>3280000000</v>
      </c>
      <c r="N148" s="13">
        <f t="shared" si="9"/>
        <v>1</v>
      </c>
      <c r="O148" s="12">
        <v>0</v>
      </c>
      <c r="P148" s="12">
        <v>3230000000</v>
      </c>
      <c r="Q148" s="13">
        <f t="shared" si="10"/>
        <v>0.9847560975609756</v>
      </c>
      <c r="R148" s="12">
        <v>3230000000</v>
      </c>
      <c r="S148" s="12">
        <f t="shared" si="11"/>
        <v>50000000</v>
      </c>
      <c r="T148" s="12">
        <f t="shared" si="12"/>
        <v>0</v>
      </c>
    </row>
    <row r="149" spans="1:20" ht="63">
      <c r="A149" s="10" t="s">
        <v>62</v>
      </c>
      <c r="B149" s="10" t="s">
        <v>84</v>
      </c>
      <c r="C149" s="10" t="s">
        <v>64</v>
      </c>
      <c r="D149" s="10" t="s">
        <v>20</v>
      </c>
      <c r="E149" s="10"/>
      <c r="F149" s="10"/>
      <c r="G149" s="10"/>
      <c r="H149" s="11" t="s">
        <v>94</v>
      </c>
      <c r="I149" s="12">
        <v>7000000000</v>
      </c>
      <c r="J149" s="12">
        <v>0</v>
      </c>
      <c r="K149" s="12">
        <v>7000000000</v>
      </c>
      <c r="L149" s="12">
        <v>0</v>
      </c>
      <c r="M149" s="12">
        <v>7000000000</v>
      </c>
      <c r="N149" s="13">
        <f t="shared" si="9"/>
        <v>1</v>
      </c>
      <c r="O149" s="12">
        <v>0</v>
      </c>
      <c r="P149" s="12">
        <v>7000000000</v>
      </c>
      <c r="Q149" s="13">
        <f t="shared" si="10"/>
        <v>1</v>
      </c>
      <c r="R149" s="14">
        <v>7000000000</v>
      </c>
      <c r="S149" s="14">
        <f>SUM(S150:S155)</f>
        <v>0</v>
      </c>
      <c r="T149" s="14">
        <f t="shared" si="12"/>
        <v>0</v>
      </c>
    </row>
    <row r="150" spans="1:20" ht="94.5">
      <c r="A150" s="15" t="s">
        <v>62</v>
      </c>
      <c r="B150" s="15" t="s">
        <v>84</v>
      </c>
      <c r="C150" s="15" t="s">
        <v>64</v>
      </c>
      <c r="D150" s="15" t="s">
        <v>20</v>
      </c>
      <c r="E150" s="15" t="s">
        <v>108</v>
      </c>
      <c r="F150" s="15" t="s">
        <v>140</v>
      </c>
      <c r="G150" s="15" t="s">
        <v>23</v>
      </c>
      <c r="H150" s="16" t="s">
        <v>155</v>
      </c>
      <c r="I150" s="12">
        <v>269817600</v>
      </c>
      <c r="J150" s="12">
        <v>0</v>
      </c>
      <c r="K150" s="12">
        <v>269817600</v>
      </c>
      <c r="L150" s="12">
        <v>0</v>
      </c>
      <c r="M150" s="12">
        <v>269817600</v>
      </c>
      <c r="N150" s="13">
        <f t="shared" si="9"/>
        <v>1</v>
      </c>
      <c r="O150" s="12">
        <v>0</v>
      </c>
      <c r="P150" s="12">
        <v>269817600</v>
      </c>
      <c r="Q150" s="13">
        <f t="shared" si="10"/>
        <v>1</v>
      </c>
      <c r="R150" s="12">
        <v>269817600</v>
      </c>
      <c r="S150" s="12">
        <f t="shared" si="11"/>
        <v>0</v>
      </c>
      <c r="T150" s="12">
        <f t="shared" si="12"/>
        <v>0</v>
      </c>
    </row>
    <row r="151" spans="1:20" ht="126">
      <c r="A151" s="15" t="s">
        <v>62</v>
      </c>
      <c r="B151" s="15" t="s">
        <v>84</v>
      </c>
      <c r="C151" s="15" t="s">
        <v>64</v>
      </c>
      <c r="D151" s="15" t="s">
        <v>20</v>
      </c>
      <c r="E151" s="15" t="s">
        <v>108</v>
      </c>
      <c r="F151" s="15" t="s">
        <v>154</v>
      </c>
      <c r="G151" s="15" t="s">
        <v>23</v>
      </c>
      <c r="H151" s="16" t="s">
        <v>153</v>
      </c>
      <c r="I151" s="12">
        <v>364000000</v>
      </c>
      <c r="J151" s="12">
        <v>0</v>
      </c>
      <c r="K151" s="12">
        <v>364000000</v>
      </c>
      <c r="L151" s="12">
        <v>0</v>
      </c>
      <c r="M151" s="12">
        <v>364000000</v>
      </c>
      <c r="N151" s="13">
        <f t="shared" si="9"/>
        <v>1</v>
      </c>
      <c r="O151" s="12">
        <v>0</v>
      </c>
      <c r="P151" s="12">
        <v>364000000</v>
      </c>
      <c r="Q151" s="13">
        <f t="shared" si="10"/>
        <v>1</v>
      </c>
      <c r="R151" s="12">
        <v>364000000</v>
      </c>
      <c r="S151" s="12">
        <f t="shared" si="11"/>
        <v>0</v>
      </c>
      <c r="T151" s="12">
        <f t="shared" si="12"/>
        <v>0</v>
      </c>
    </row>
    <row r="152" spans="1:20" ht="126">
      <c r="A152" s="15" t="s">
        <v>62</v>
      </c>
      <c r="B152" s="15" t="s">
        <v>84</v>
      </c>
      <c r="C152" s="15" t="s">
        <v>64</v>
      </c>
      <c r="D152" s="15" t="s">
        <v>20</v>
      </c>
      <c r="E152" s="15" t="s">
        <v>108</v>
      </c>
      <c r="F152" s="15" t="s">
        <v>152</v>
      </c>
      <c r="G152" s="15" t="s">
        <v>23</v>
      </c>
      <c r="H152" s="16" t="s">
        <v>151</v>
      </c>
      <c r="I152" s="12">
        <v>266337857</v>
      </c>
      <c r="J152" s="12">
        <v>0</v>
      </c>
      <c r="K152" s="12">
        <v>266337857</v>
      </c>
      <c r="L152" s="12">
        <v>0</v>
      </c>
      <c r="M152" s="12">
        <v>266337857</v>
      </c>
      <c r="N152" s="13">
        <f t="shared" si="9"/>
        <v>1</v>
      </c>
      <c r="O152" s="12">
        <v>0</v>
      </c>
      <c r="P152" s="12">
        <v>266337857</v>
      </c>
      <c r="Q152" s="13">
        <f t="shared" si="10"/>
        <v>1</v>
      </c>
      <c r="R152" s="12">
        <v>266337857</v>
      </c>
      <c r="S152" s="12">
        <f t="shared" si="11"/>
        <v>0</v>
      </c>
      <c r="T152" s="12">
        <f t="shared" si="12"/>
        <v>0</v>
      </c>
    </row>
    <row r="153" spans="1:20" ht="110.25">
      <c r="A153" s="15" t="s">
        <v>62</v>
      </c>
      <c r="B153" s="15" t="s">
        <v>84</v>
      </c>
      <c r="C153" s="15" t="s">
        <v>64</v>
      </c>
      <c r="D153" s="15" t="s">
        <v>20</v>
      </c>
      <c r="E153" s="15" t="s">
        <v>108</v>
      </c>
      <c r="F153" s="15" t="s">
        <v>150</v>
      </c>
      <c r="G153" s="15" t="s">
        <v>23</v>
      </c>
      <c r="H153" s="16" t="s">
        <v>149</v>
      </c>
      <c r="I153" s="12">
        <v>313508035</v>
      </c>
      <c r="J153" s="12">
        <v>0</v>
      </c>
      <c r="K153" s="12">
        <v>313508035</v>
      </c>
      <c r="L153" s="12">
        <v>0</v>
      </c>
      <c r="M153" s="12">
        <v>313508035</v>
      </c>
      <c r="N153" s="13">
        <f t="shared" si="9"/>
        <v>1</v>
      </c>
      <c r="O153" s="12">
        <v>0</v>
      </c>
      <c r="P153" s="12">
        <v>313508035</v>
      </c>
      <c r="Q153" s="13">
        <f t="shared" si="10"/>
        <v>1</v>
      </c>
      <c r="R153" s="12">
        <v>313508035</v>
      </c>
      <c r="S153" s="12">
        <f t="shared" si="11"/>
        <v>0</v>
      </c>
      <c r="T153" s="12">
        <f t="shared" si="12"/>
        <v>0</v>
      </c>
    </row>
    <row r="154" spans="1:20" ht="110.25">
      <c r="A154" s="15" t="s">
        <v>62</v>
      </c>
      <c r="B154" s="15" t="s">
        <v>84</v>
      </c>
      <c r="C154" s="15" t="s">
        <v>64</v>
      </c>
      <c r="D154" s="15" t="s">
        <v>20</v>
      </c>
      <c r="E154" s="15" t="s">
        <v>108</v>
      </c>
      <c r="F154" s="15" t="s">
        <v>148</v>
      </c>
      <c r="G154" s="15" t="s">
        <v>23</v>
      </c>
      <c r="H154" s="16" t="s">
        <v>147</v>
      </c>
      <c r="I154" s="12">
        <v>2776124870</v>
      </c>
      <c r="J154" s="12">
        <v>0</v>
      </c>
      <c r="K154" s="12">
        <v>2776124870</v>
      </c>
      <c r="L154" s="12">
        <v>0</v>
      </c>
      <c r="M154" s="12">
        <v>2776124870</v>
      </c>
      <c r="N154" s="13">
        <f t="shared" si="9"/>
        <v>1</v>
      </c>
      <c r="O154" s="12">
        <v>0</v>
      </c>
      <c r="P154" s="12">
        <v>2776124870</v>
      </c>
      <c r="Q154" s="13">
        <f t="shared" si="10"/>
        <v>1</v>
      </c>
      <c r="R154" s="12">
        <v>2776124870</v>
      </c>
      <c r="S154" s="12">
        <f t="shared" si="11"/>
        <v>0</v>
      </c>
      <c r="T154" s="12">
        <f t="shared" si="12"/>
        <v>0</v>
      </c>
    </row>
    <row r="155" spans="1:20" ht="110.25">
      <c r="A155" s="15" t="s">
        <v>62</v>
      </c>
      <c r="B155" s="15" t="s">
        <v>84</v>
      </c>
      <c r="C155" s="15" t="s">
        <v>64</v>
      </c>
      <c r="D155" s="15" t="s">
        <v>20</v>
      </c>
      <c r="E155" s="15" t="s">
        <v>108</v>
      </c>
      <c r="F155" s="15" t="s">
        <v>146</v>
      </c>
      <c r="G155" s="15" t="s">
        <v>23</v>
      </c>
      <c r="H155" s="16" t="s">
        <v>145</v>
      </c>
      <c r="I155" s="12">
        <v>3010211638</v>
      </c>
      <c r="J155" s="12">
        <v>0</v>
      </c>
      <c r="K155" s="12">
        <v>3010211638</v>
      </c>
      <c r="L155" s="12">
        <v>0</v>
      </c>
      <c r="M155" s="12">
        <v>3010211638</v>
      </c>
      <c r="N155" s="13">
        <f t="shared" si="9"/>
        <v>1</v>
      </c>
      <c r="O155" s="12">
        <v>0</v>
      </c>
      <c r="P155" s="12">
        <v>3010211638</v>
      </c>
      <c r="Q155" s="13">
        <f t="shared" si="10"/>
        <v>1</v>
      </c>
      <c r="R155" s="12">
        <v>3010211638</v>
      </c>
      <c r="S155" s="12">
        <f t="shared" si="11"/>
        <v>0</v>
      </c>
      <c r="T155" s="12">
        <f t="shared" si="12"/>
        <v>0</v>
      </c>
    </row>
    <row r="156" spans="1:20" ht="78.75">
      <c r="A156" s="10" t="s">
        <v>62</v>
      </c>
      <c r="B156" s="10" t="s">
        <v>84</v>
      </c>
      <c r="C156" s="10" t="s">
        <v>64</v>
      </c>
      <c r="D156" s="10" t="s">
        <v>42</v>
      </c>
      <c r="E156" s="10"/>
      <c r="F156" s="10"/>
      <c r="G156" s="10"/>
      <c r="H156" s="11" t="s">
        <v>95</v>
      </c>
      <c r="I156" s="12">
        <v>5500000000</v>
      </c>
      <c r="J156" s="12">
        <v>0</v>
      </c>
      <c r="K156" s="12">
        <v>5500000000</v>
      </c>
      <c r="L156" s="12">
        <v>0</v>
      </c>
      <c r="M156" s="12">
        <v>5500000000</v>
      </c>
      <c r="N156" s="13">
        <f t="shared" si="9"/>
        <v>1</v>
      </c>
      <c r="O156" s="12">
        <v>0</v>
      </c>
      <c r="P156" s="12">
        <v>5500000000</v>
      </c>
      <c r="Q156" s="13">
        <f t="shared" si="10"/>
        <v>1</v>
      </c>
      <c r="R156" s="14">
        <v>5500000000</v>
      </c>
      <c r="S156" s="14">
        <f>SUM(S157:S158)</f>
        <v>0</v>
      </c>
      <c r="T156" s="14">
        <f t="shared" si="12"/>
        <v>0</v>
      </c>
    </row>
    <row r="157" spans="1:20" ht="126">
      <c r="A157" s="15" t="s">
        <v>62</v>
      </c>
      <c r="B157" s="15" t="s">
        <v>84</v>
      </c>
      <c r="C157" s="15" t="s">
        <v>64</v>
      </c>
      <c r="D157" s="15" t="s">
        <v>42</v>
      </c>
      <c r="E157" s="15" t="s">
        <v>108</v>
      </c>
      <c r="F157" s="15" t="s">
        <v>144</v>
      </c>
      <c r="G157" s="15" t="s">
        <v>23</v>
      </c>
      <c r="H157" s="16" t="s">
        <v>143</v>
      </c>
      <c r="I157" s="12">
        <v>4492677962</v>
      </c>
      <c r="J157" s="12">
        <v>0</v>
      </c>
      <c r="K157" s="12">
        <v>4492677962</v>
      </c>
      <c r="L157" s="12">
        <v>0</v>
      </c>
      <c r="M157" s="12">
        <v>4492677962</v>
      </c>
      <c r="N157" s="13">
        <f t="shared" si="9"/>
        <v>1</v>
      </c>
      <c r="O157" s="12">
        <v>0</v>
      </c>
      <c r="P157" s="12">
        <v>4492677962</v>
      </c>
      <c r="Q157" s="13">
        <f t="shared" si="10"/>
        <v>1</v>
      </c>
      <c r="R157" s="12">
        <v>4492677962</v>
      </c>
      <c r="S157" s="12">
        <f t="shared" si="11"/>
        <v>0</v>
      </c>
      <c r="T157" s="12">
        <f t="shared" si="12"/>
        <v>0</v>
      </c>
    </row>
    <row r="158" spans="1:20" ht="126">
      <c r="A158" s="15" t="s">
        <v>62</v>
      </c>
      <c r="B158" s="15" t="s">
        <v>84</v>
      </c>
      <c r="C158" s="15" t="s">
        <v>64</v>
      </c>
      <c r="D158" s="15" t="s">
        <v>42</v>
      </c>
      <c r="E158" s="15" t="s">
        <v>108</v>
      </c>
      <c r="F158" s="15" t="s">
        <v>142</v>
      </c>
      <c r="G158" s="15" t="s">
        <v>23</v>
      </c>
      <c r="H158" s="16" t="s">
        <v>141</v>
      </c>
      <c r="I158" s="12">
        <v>1007322038</v>
      </c>
      <c r="J158" s="12">
        <v>0</v>
      </c>
      <c r="K158" s="12">
        <v>1007322038</v>
      </c>
      <c r="L158" s="12">
        <v>0</v>
      </c>
      <c r="M158" s="12">
        <v>1007322038</v>
      </c>
      <c r="N158" s="13">
        <f t="shared" si="9"/>
        <v>1</v>
      </c>
      <c r="O158" s="12">
        <v>0</v>
      </c>
      <c r="P158" s="12">
        <v>1007322038</v>
      </c>
      <c r="Q158" s="13">
        <f t="shared" si="10"/>
        <v>1</v>
      </c>
      <c r="R158" s="12">
        <v>1007322038</v>
      </c>
      <c r="S158" s="12">
        <f t="shared" si="11"/>
        <v>0</v>
      </c>
      <c r="T158" s="12">
        <f t="shared" si="12"/>
        <v>0</v>
      </c>
    </row>
    <row r="159" spans="1:20" ht="63">
      <c r="A159" s="10" t="s">
        <v>62</v>
      </c>
      <c r="B159" s="10" t="s">
        <v>84</v>
      </c>
      <c r="C159" s="10" t="s">
        <v>64</v>
      </c>
      <c r="D159" s="10" t="s">
        <v>96</v>
      </c>
      <c r="E159" s="10"/>
      <c r="F159" s="10"/>
      <c r="G159" s="10"/>
      <c r="H159" s="11" t="s">
        <v>97</v>
      </c>
      <c r="I159" s="12">
        <v>18000000000</v>
      </c>
      <c r="J159" s="12">
        <v>0</v>
      </c>
      <c r="K159" s="12">
        <v>18000000000</v>
      </c>
      <c r="L159" s="12">
        <v>0</v>
      </c>
      <c r="M159" s="12">
        <v>18000000000</v>
      </c>
      <c r="N159" s="13">
        <f t="shared" si="9"/>
        <v>1</v>
      </c>
      <c r="O159" s="12">
        <v>0</v>
      </c>
      <c r="P159" s="12">
        <v>18000000000</v>
      </c>
      <c r="Q159" s="13">
        <f t="shared" si="10"/>
        <v>1</v>
      </c>
      <c r="R159" s="14">
        <v>18000000000</v>
      </c>
      <c r="S159" s="14">
        <f>SUM(S160:S162)</f>
        <v>0</v>
      </c>
      <c r="T159" s="14">
        <f t="shared" si="12"/>
        <v>0</v>
      </c>
    </row>
    <row r="160" spans="1:20" ht="94.5">
      <c r="A160" s="15" t="s">
        <v>62</v>
      </c>
      <c r="B160" s="15" t="s">
        <v>84</v>
      </c>
      <c r="C160" s="15" t="s">
        <v>64</v>
      </c>
      <c r="D160" s="15" t="s">
        <v>96</v>
      </c>
      <c r="E160" s="15" t="s">
        <v>108</v>
      </c>
      <c r="F160" s="15" t="s">
        <v>140</v>
      </c>
      <c r="G160" s="15" t="s">
        <v>23</v>
      </c>
      <c r="H160" s="16" t="s">
        <v>139</v>
      </c>
      <c r="I160" s="12">
        <v>1100440000</v>
      </c>
      <c r="J160" s="12">
        <v>0</v>
      </c>
      <c r="K160" s="12">
        <v>1100440000</v>
      </c>
      <c r="L160" s="12">
        <v>0</v>
      </c>
      <c r="M160" s="12">
        <v>1100440000</v>
      </c>
      <c r="N160" s="13">
        <f t="shared" si="9"/>
        <v>1</v>
      </c>
      <c r="O160" s="12">
        <v>0</v>
      </c>
      <c r="P160" s="12">
        <v>1100440000</v>
      </c>
      <c r="Q160" s="13">
        <f t="shared" si="10"/>
        <v>1</v>
      </c>
      <c r="R160" s="12">
        <v>1100440000</v>
      </c>
      <c r="S160" s="12">
        <f t="shared" si="11"/>
        <v>0</v>
      </c>
      <c r="T160" s="12">
        <f t="shared" si="12"/>
        <v>0</v>
      </c>
    </row>
    <row r="161" spans="1:20" ht="110.25">
      <c r="A161" s="15" t="s">
        <v>62</v>
      </c>
      <c r="B161" s="15" t="s">
        <v>84</v>
      </c>
      <c r="C161" s="15" t="s">
        <v>64</v>
      </c>
      <c r="D161" s="15" t="s">
        <v>96</v>
      </c>
      <c r="E161" s="15" t="s">
        <v>108</v>
      </c>
      <c r="F161" s="15" t="s">
        <v>138</v>
      </c>
      <c r="G161" s="15" t="s">
        <v>23</v>
      </c>
      <c r="H161" s="16" t="s">
        <v>137</v>
      </c>
      <c r="I161" s="12">
        <v>1800720000</v>
      </c>
      <c r="J161" s="12">
        <v>0</v>
      </c>
      <c r="K161" s="12">
        <v>1800720000</v>
      </c>
      <c r="L161" s="12">
        <v>0</v>
      </c>
      <c r="M161" s="12">
        <v>1800720000</v>
      </c>
      <c r="N161" s="13">
        <f t="shared" si="9"/>
        <v>1</v>
      </c>
      <c r="O161" s="12">
        <v>0</v>
      </c>
      <c r="P161" s="12">
        <v>1800720000</v>
      </c>
      <c r="Q161" s="13">
        <f t="shared" si="10"/>
        <v>1</v>
      </c>
      <c r="R161" s="12">
        <v>1800720000</v>
      </c>
      <c r="S161" s="12">
        <f t="shared" si="11"/>
        <v>0</v>
      </c>
      <c r="T161" s="12">
        <f t="shared" si="12"/>
        <v>0</v>
      </c>
    </row>
    <row r="162" spans="1:20" ht="110.25">
      <c r="A162" s="15" t="s">
        <v>62</v>
      </c>
      <c r="B162" s="15" t="s">
        <v>84</v>
      </c>
      <c r="C162" s="15" t="s">
        <v>64</v>
      </c>
      <c r="D162" s="15" t="s">
        <v>96</v>
      </c>
      <c r="E162" s="15" t="s">
        <v>108</v>
      </c>
      <c r="F162" s="15" t="s">
        <v>136</v>
      </c>
      <c r="G162" s="15" t="s">
        <v>23</v>
      </c>
      <c r="H162" s="16" t="s">
        <v>135</v>
      </c>
      <c r="I162" s="12">
        <v>15098840000</v>
      </c>
      <c r="J162" s="12">
        <v>0</v>
      </c>
      <c r="K162" s="12">
        <v>15098840000</v>
      </c>
      <c r="L162" s="12">
        <v>0</v>
      </c>
      <c r="M162" s="12">
        <v>15098840000</v>
      </c>
      <c r="N162" s="13">
        <f t="shared" si="9"/>
        <v>1</v>
      </c>
      <c r="O162" s="12">
        <v>0</v>
      </c>
      <c r="P162" s="12">
        <v>15098840000</v>
      </c>
      <c r="Q162" s="13">
        <f t="shared" si="10"/>
        <v>1</v>
      </c>
      <c r="R162" s="12">
        <v>15098840000</v>
      </c>
      <c r="S162" s="12">
        <f t="shared" si="11"/>
        <v>0</v>
      </c>
      <c r="T162" s="12">
        <f t="shared" si="12"/>
        <v>0</v>
      </c>
    </row>
    <row r="163" spans="1:20" ht="47.25">
      <c r="A163" s="10" t="s">
        <v>62</v>
      </c>
      <c r="B163" s="10" t="s">
        <v>84</v>
      </c>
      <c r="C163" s="10" t="s">
        <v>64</v>
      </c>
      <c r="D163" s="10" t="s">
        <v>76</v>
      </c>
      <c r="E163" s="10"/>
      <c r="F163" s="10"/>
      <c r="G163" s="10"/>
      <c r="H163" s="11" t="s">
        <v>98</v>
      </c>
      <c r="I163" s="12">
        <v>11500000000</v>
      </c>
      <c r="J163" s="12">
        <v>0</v>
      </c>
      <c r="K163" s="12">
        <v>11462504288</v>
      </c>
      <c r="L163" s="12">
        <v>37495712</v>
      </c>
      <c r="M163" s="12">
        <v>11462504288</v>
      </c>
      <c r="N163" s="13">
        <f t="shared" si="9"/>
        <v>0.9967395033043478</v>
      </c>
      <c r="O163" s="12">
        <v>0</v>
      </c>
      <c r="P163" s="12">
        <v>10513552252</v>
      </c>
      <c r="Q163" s="13">
        <f t="shared" si="10"/>
        <v>0.91422193495652171</v>
      </c>
      <c r="R163" s="14">
        <v>10191534935</v>
      </c>
      <c r="S163" s="14">
        <f>SUM(S164:S165)</f>
        <v>900896504</v>
      </c>
      <c r="T163" s="14">
        <f t="shared" si="12"/>
        <v>322017317</v>
      </c>
    </row>
    <row r="164" spans="1:20" ht="110.25">
      <c r="A164" s="15" t="s">
        <v>62</v>
      </c>
      <c r="B164" s="15" t="s">
        <v>84</v>
      </c>
      <c r="C164" s="15" t="s">
        <v>64</v>
      </c>
      <c r="D164" s="15" t="s">
        <v>76</v>
      </c>
      <c r="E164" s="15" t="s">
        <v>108</v>
      </c>
      <c r="F164" s="15" t="s">
        <v>133</v>
      </c>
      <c r="G164" s="15" t="s">
        <v>18</v>
      </c>
      <c r="H164" s="16" t="s">
        <v>134</v>
      </c>
      <c r="I164" s="12">
        <v>11219828557</v>
      </c>
      <c r="J164" s="12">
        <v>0</v>
      </c>
      <c r="K164" s="12">
        <v>11182332845</v>
      </c>
      <c r="L164" s="12">
        <v>37495712</v>
      </c>
      <c r="M164" s="12">
        <v>11182332845</v>
      </c>
      <c r="N164" s="13">
        <f t="shared" si="9"/>
        <v>0.99665808512050691</v>
      </c>
      <c r="O164" s="12">
        <v>48055532</v>
      </c>
      <c r="P164" s="12">
        <v>10233380809</v>
      </c>
      <c r="Q164" s="13">
        <f t="shared" si="10"/>
        <v>0.91207996245320877</v>
      </c>
      <c r="R164" s="12">
        <v>9911363492</v>
      </c>
      <c r="S164" s="12">
        <f t="shared" si="11"/>
        <v>900896504</v>
      </c>
      <c r="T164" s="12">
        <f t="shared" si="12"/>
        <v>322017317</v>
      </c>
    </row>
    <row r="165" spans="1:20" ht="78.75">
      <c r="A165" s="15" t="s">
        <v>62</v>
      </c>
      <c r="B165" s="15" t="s">
        <v>84</v>
      </c>
      <c r="C165" s="15" t="s">
        <v>64</v>
      </c>
      <c r="D165" s="15" t="s">
        <v>76</v>
      </c>
      <c r="E165" s="15" t="s">
        <v>108</v>
      </c>
      <c r="F165" s="15" t="s">
        <v>133</v>
      </c>
      <c r="G165" s="15" t="s">
        <v>23</v>
      </c>
      <c r="H165" s="16" t="s">
        <v>132</v>
      </c>
      <c r="I165" s="12">
        <v>280171443</v>
      </c>
      <c r="J165" s="12">
        <v>0</v>
      </c>
      <c r="K165" s="12">
        <v>280171443</v>
      </c>
      <c r="L165" s="12">
        <v>0</v>
      </c>
      <c r="M165" s="12">
        <v>280171443</v>
      </c>
      <c r="N165" s="13">
        <f t="shared" si="9"/>
        <v>1</v>
      </c>
      <c r="O165" s="12">
        <v>0</v>
      </c>
      <c r="P165" s="12">
        <v>280171443</v>
      </c>
      <c r="Q165" s="13">
        <f t="shared" si="10"/>
        <v>1</v>
      </c>
      <c r="R165" s="12">
        <v>280171443</v>
      </c>
      <c r="S165" s="12">
        <f t="shared" si="11"/>
        <v>0</v>
      </c>
      <c r="T165" s="12">
        <f t="shared" si="12"/>
        <v>0</v>
      </c>
    </row>
    <row r="166" spans="1:20" ht="47.25">
      <c r="A166" s="10" t="s">
        <v>62</v>
      </c>
      <c r="B166" s="10" t="s">
        <v>99</v>
      </c>
      <c r="C166" s="10" t="s">
        <v>64</v>
      </c>
      <c r="D166" s="10" t="s">
        <v>100</v>
      </c>
      <c r="E166" s="10"/>
      <c r="F166" s="10"/>
      <c r="G166" s="10"/>
      <c r="H166" s="11" t="s">
        <v>101</v>
      </c>
      <c r="I166" s="12">
        <v>2979000000</v>
      </c>
      <c r="J166" s="12">
        <v>0</v>
      </c>
      <c r="K166" s="12">
        <v>2978487076</v>
      </c>
      <c r="L166" s="12">
        <v>512924</v>
      </c>
      <c r="M166" s="12">
        <v>2978487076</v>
      </c>
      <c r="N166" s="13">
        <f t="shared" si="9"/>
        <v>0.99982782007385029</v>
      </c>
      <c r="O166" s="12">
        <v>0</v>
      </c>
      <c r="P166" s="12">
        <v>2960675043</v>
      </c>
      <c r="Q166" s="13">
        <f t="shared" si="10"/>
        <v>0.99384862134944607</v>
      </c>
      <c r="R166" s="14">
        <v>2529890444</v>
      </c>
      <c r="S166" s="14">
        <f>SUM(S167:S171)</f>
        <v>0</v>
      </c>
      <c r="T166" s="14">
        <f t="shared" si="12"/>
        <v>430784599</v>
      </c>
    </row>
    <row r="167" spans="1:20" ht="78.75">
      <c r="A167" s="15" t="s">
        <v>62</v>
      </c>
      <c r="B167" s="15" t="s">
        <v>99</v>
      </c>
      <c r="C167" s="15" t="s">
        <v>64</v>
      </c>
      <c r="D167" s="15" t="s">
        <v>100</v>
      </c>
      <c r="E167" s="15" t="s">
        <v>108</v>
      </c>
      <c r="F167" s="15" t="s">
        <v>131</v>
      </c>
      <c r="G167" s="15" t="s">
        <v>18</v>
      </c>
      <c r="H167" s="16" t="s">
        <v>130</v>
      </c>
      <c r="I167" s="12">
        <v>229175080</v>
      </c>
      <c r="J167" s="12">
        <v>0</v>
      </c>
      <c r="K167" s="12">
        <v>229175080</v>
      </c>
      <c r="L167" s="12">
        <v>0</v>
      </c>
      <c r="M167" s="12">
        <v>229175080</v>
      </c>
      <c r="N167" s="13">
        <f t="shared" si="9"/>
        <v>1</v>
      </c>
      <c r="O167" s="12">
        <v>0</v>
      </c>
      <c r="P167" s="12">
        <v>229175080</v>
      </c>
      <c r="Q167" s="13">
        <f t="shared" si="10"/>
        <v>1</v>
      </c>
      <c r="R167" s="12">
        <v>229175080</v>
      </c>
      <c r="S167" s="12">
        <f t="shared" si="11"/>
        <v>0</v>
      </c>
      <c r="T167" s="12">
        <f t="shared" si="12"/>
        <v>0</v>
      </c>
    </row>
    <row r="168" spans="1:20" ht="63">
      <c r="A168" s="15" t="s">
        <v>62</v>
      </c>
      <c r="B168" s="15" t="s">
        <v>99</v>
      </c>
      <c r="C168" s="15" t="s">
        <v>64</v>
      </c>
      <c r="D168" s="15" t="s">
        <v>100</v>
      </c>
      <c r="E168" s="15" t="s">
        <v>108</v>
      </c>
      <c r="F168" s="15" t="s">
        <v>129</v>
      </c>
      <c r="G168" s="15" t="s">
        <v>18</v>
      </c>
      <c r="H168" s="16" t="s">
        <v>128</v>
      </c>
      <c r="I168" s="12">
        <v>2350848245</v>
      </c>
      <c r="J168" s="12">
        <v>0</v>
      </c>
      <c r="K168" s="12">
        <v>2350441540</v>
      </c>
      <c r="L168" s="12">
        <v>406705</v>
      </c>
      <c r="M168" s="12">
        <v>2350441540</v>
      </c>
      <c r="N168" s="13">
        <f t="shared" si="9"/>
        <v>0.99982699648909068</v>
      </c>
      <c r="O168" s="12">
        <v>17812033</v>
      </c>
      <c r="P168" s="12">
        <v>2332629507</v>
      </c>
      <c r="Q168" s="13">
        <f t="shared" si="10"/>
        <v>0.99225014288406355</v>
      </c>
      <c r="R168" s="12">
        <v>1971647746</v>
      </c>
      <c r="S168" s="12">
        <f t="shared" si="11"/>
        <v>0</v>
      </c>
      <c r="T168" s="12">
        <f t="shared" si="12"/>
        <v>360981761</v>
      </c>
    </row>
    <row r="169" spans="1:20" ht="78.75">
      <c r="A169" s="15" t="s">
        <v>62</v>
      </c>
      <c r="B169" s="15" t="s">
        <v>99</v>
      </c>
      <c r="C169" s="15" t="s">
        <v>64</v>
      </c>
      <c r="D169" s="15" t="s">
        <v>100</v>
      </c>
      <c r="E169" s="15" t="s">
        <v>108</v>
      </c>
      <c r="F169" s="15" t="s">
        <v>127</v>
      </c>
      <c r="G169" s="15" t="s">
        <v>18</v>
      </c>
      <c r="H169" s="16" t="s">
        <v>126</v>
      </c>
      <c r="I169" s="12">
        <v>140000000</v>
      </c>
      <c r="J169" s="12">
        <v>0</v>
      </c>
      <c r="K169" s="12">
        <v>140000000</v>
      </c>
      <c r="L169" s="12">
        <v>0</v>
      </c>
      <c r="M169" s="12">
        <v>140000000</v>
      </c>
      <c r="N169" s="13">
        <f t="shared" si="9"/>
        <v>1</v>
      </c>
      <c r="O169" s="12">
        <v>0</v>
      </c>
      <c r="P169" s="12">
        <v>140000000</v>
      </c>
      <c r="Q169" s="13">
        <f t="shared" si="10"/>
        <v>1</v>
      </c>
      <c r="R169" s="12">
        <v>140000000</v>
      </c>
      <c r="S169" s="12">
        <f t="shared" si="11"/>
        <v>0</v>
      </c>
      <c r="T169" s="12">
        <f t="shared" si="12"/>
        <v>0</v>
      </c>
    </row>
    <row r="170" spans="1:20" ht="78.75">
      <c r="A170" s="15" t="s">
        <v>62</v>
      </c>
      <c r="B170" s="15" t="s">
        <v>99</v>
      </c>
      <c r="C170" s="15" t="s">
        <v>64</v>
      </c>
      <c r="D170" s="15" t="s">
        <v>100</v>
      </c>
      <c r="E170" s="15" t="s">
        <v>108</v>
      </c>
      <c r="F170" s="15" t="s">
        <v>125</v>
      </c>
      <c r="G170" s="15" t="s">
        <v>18</v>
      </c>
      <c r="H170" s="16" t="s">
        <v>124</v>
      </c>
      <c r="I170" s="12">
        <v>119264780</v>
      </c>
      <c r="J170" s="12">
        <v>0</v>
      </c>
      <c r="K170" s="12">
        <v>119264780</v>
      </c>
      <c r="L170" s="12">
        <v>0</v>
      </c>
      <c r="M170" s="12">
        <v>119264780</v>
      </c>
      <c r="N170" s="13">
        <f t="shared" si="9"/>
        <v>1</v>
      </c>
      <c r="O170" s="12">
        <v>0</v>
      </c>
      <c r="P170" s="12">
        <v>119264780</v>
      </c>
      <c r="Q170" s="13">
        <f t="shared" si="10"/>
        <v>1</v>
      </c>
      <c r="R170" s="12">
        <v>119264780</v>
      </c>
      <c r="S170" s="12">
        <f t="shared" si="11"/>
        <v>0</v>
      </c>
      <c r="T170" s="12">
        <f t="shared" si="12"/>
        <v>0</v>
      </c>
    </row>
    <row r="171" spans="1:20" ht="78.75">
      <c r="A171" s="15" t="s">
        <v>62</v>
      </c>
      <c r="B171" s="15" t="s">
        <v>99</v>
      </c>
      <c r="C171" s="15" t="s">
        <v>64</v>
      </c>
      <c r="D171" s="15" t="s">
        <v>100</v>
      </c>
      <c r="E171" s="15" t="s">
        <v>108</v>
      </c>
      <c r="F171" s="15" t="s">
        <v>123</v>
      </c>
      <c r="G171" s="15" t="s">
        <v>18</v>
      </c>
      <c r="H171" s="16" t="s">
        <v>122</v>
      </c>
      <c r="I171" s="12">
        <v>139711895</v>
      </c>
      <c r="J171" s="12">
        <v>0</v>
      </c>
      <c r="K171" s="12">
        <v>139605676</v>
      </c>
      <c r="L171" s="12">
        <v>106219</v>
      </c>
      <c r="M171" s="12">
        <v>139605676</v>
      </c>
      <c r="N171" s="13">
        <f t="shared" si="9"/>
        <v>0.99923972829944074</v>
      </c>
      <c r="O171" s="12">
        <v>0</v>
      </c>
      <c r="P171" s="12">
        <v>139605676</v>
      </c>
      <c r="Q171" s="13">
        <f t="shared" si="10"/>
        <v>0.99923972829944074</v>
      </c>
      <c r="R171" s="12">
        <v>69802838</v>
      </c>
      <c r="S171" s="12">
        <f t="shared" si="11"/>
        <v>0</v>
      </c>
      <c r="T171" s="12">
        <f t="shared" si="12"/>
        <v>69802838</v>
      </c>
    </row>
    <row r="172" spans="1:20" ht="47.25">
      <c r="A172" s="10" t="s">
        <v>62</v>
      </c>
      <c r="B172" s="10" t="s">
        <v>99</v>
      </c>
      <c r="C172" s="10" t="s">
        <v>64</v>
      </c>
      <c r="D172" s="10" t="s">
        <v>102</v>
      </c>
      <c r="E172" s="10"/>
      <c r="F172" s="10"/>
      <c r="G172" s="10"/>
      <c r="H172" s="11" t="s">
        <v>103</v>
      </c>
      <c r="I172" s="12">
        <v>11309000000</v>
      </c>
      <c r="J172" s="12">
        <v>0</v>
      </c>
      <c r="K172" s="12">
        <v>11155287641</v>
      </c>
      <c r="L172" s="12">
        <v>153712359</v>
      </c>
      <c r="M172" s="12">
        <v>11155287641</v>
      </c>
      <c r="N172" s="13">
        <f t="shared" si="9"/>
        <v>0.98640796188876112</v>
      </c>
      <c r="O172" s="12">
        <v>0</v>
      </c>
      <c r="P172" s="12">
        <v>11155287641</v>
      </c>
      <c r="Q172" s="13">
        <f t="shared" si="10"/>
        <v>0.98640796188876112</v>
      </c>
      <c r="R172" s="14">
        <v>11149437961</v>
      </c>
      <c r="S172" s="14">
        <f>SUM(S173:S176)</f>
        <v>0</v>
      </c>
      <c r="T172" s="14">
        <f t="shared" si="12"/>
        <v>5849680</v>
      </c>
    </row>
    <row r="173" spans="1:20" ht="78.75">
      <c r="A173" s="15" t="s">
        <v>62</v>
      </c>
      <c r="B173" s="15" t="s">
        <v>99</v>
      </c>
      <c r="C173" s="15" t="s">
        <v>64</v>
      </c>
      <c r="D173" s="15" t="s">
        <v>102</v>
      </c>
      <c r="E173" s="15" t="s">
        <v>108</v>
      </c>
      <c r="F173" s="15" t="s">
        <v>112</v>
      </c>
      <c r="G173" s="15" t="s">
        <v>18</v>
      </c>
      <c r="H173" s="16" t="s">
        <v>121</v>
      </c>
      <c r="I173" s="12">
        <v>127177556</v>
      </c>
      <c r="J173" s="12">
        <v>0</v>
      </c>
      <c r="K173" s="12">
        <v>127177556</v>
      </c>
      <c r="L173" s="12">
        <v>0</v>
      </c>
      <c r="M173" s="12">
        <v>127177556</v>
      </c>
      <c r="N173" s="13">
        <f t="shared" si="9"/>
        <v>1</v>
      </c>
      <c r="O173" s="12">
        <v>0</v>
      </c>
      <c r="P173" s="12">
        <v>127177556</v>
      </c>
      <c r="Q173" s="13">
        <f t="shared" si="10"/>
        <v>1</v>
      </c>
      <c r="R173" s="12">
        <v>121327876</v>
      </c>
      <c r="S173" s="12">
        <f t="shared" si="11"/>
        <v>0</v>
      </c>
      <c r="T173" s="12">
        <f t="shared" si="12"/>
        <v>5849680</v>
      </c>
    </row>
    <row r="174" spans="1:20" ht="94.5">
      <c r="A174" s="15" t="s">
        <v>62</v>
      </c>
      <c r="B174" s="15" t="s">
        <v>99</v>
      </c>
      <c r="C174" s="15" t="s">
        <v>64</v>
      </c>
      <c r="D174" s="15" t="s">
        <v>102</v>
      </c>
      <c r="E174" s="15" t="s">
        <v>108</v>
      </c>
      <c r="F174" s="15" t="s">
        <v>118</v>
      </c>
      <c r="G174" s="15" t="s">
        <v>18</v>
      </c>
      <c r="H174" s="16" t="s">
        <v>120</v>
      </c>
      <c r="I174" s="12">
        <v>407461054</v>
      </c>
      <c r="J174" s="12">
        <v>0</v>
      </c>
      <c r="K174" s="12">
        <v>407461054</v>
      </c>
      <c r="L174" s="12">
        <v>0</v>
      </c>
      <c r="M174" s="12">
        <v>407461054</v>
      </c>
      <c r="N174" s="13">
        <f t="shared" si="9"/>
        <v>1</v>
      </c>
      <c r="O174" s="12">
        <v>0</v>
      </c>
      <c r="P174" s="12">
        <v>407461054</v>
      </c>
      <c r="Q174" s="13">
        <f t="shared" si="10"/>
        <v>1</v>
      </c>
      <c r="R174" s="12">
        <v>407461054</v>
      </c>
      <c r="S174" s="12">
        <f t="shared" si="11"/>
        <v>0</v>
      </c>
      <c r="T174" s="12">
        <f t="shared" si="12"/>
        <v>0</v>
      </c>
    </row>
    <row r="175" spans="1:20" ht="78.75">
      <c r="A175" s="15" t="s">
        <v>62</v>
      </c>
      <c r="B175" s="15" t="s">
        <v>99</v>
      </c>
      <c r="C175" s="15" t="s">
        <v>64</v>
      </c>
      <c r="D175" s="15" t="s">
        <v>102</v>
      </c>
      <c r="E175" s="15" t="s">
        <v>108</v>
      </c>
      <c r="F175" s="15" t="s">
        <v>112</v>
      </c>
      <c r="G175" s="15" t="s">
        <v>23</v>
      </c>
      <c r="H175" s="16" t="s">
        <v>119</v>
      </c>
      <c r="I175" s="12">
        <v>486353</v>
      </c>
      <c r="J175" s="12">
        <v>0</v>
      </c>
      <c r="K175" s="12">
        <v>0</v>
      </c>
      <c r="L175" s="12">
        <v>486353</v>
      </c>
      <c r="M175" s="12">
        <v>0</v>
      </c>
      <c r="N175" s="13">
        <f t="shared" si="9"/>
        <v>0</v>
      </c>
      <c r="O175" s="12">
        <v>0</v>
      </c>
      <c r="P175" s="12">
        <v>0</v>
      </c>
      <c r="Q175" s="13">
        <f t="shared" si="10"/>
        <v>0</v>
      </c>
      <c r="R175" s="12">
        <v>0</v>
      </c>
      <c r="S175" s="12">
        <f t="shared" si="11"/>
        <v>0</v>
      </c>
      <c r="T175" s="12">
        <f t="shared" si="12"/>
        <v>0</v>
      </c>
    </row>
    <row r="176" spans="1:20" ht="94.5">
      <c r="A176" s="15" t="s">
        <v>62</v>
      </c>
      <c r="B176" s="15" t="s">
        <v>99</v>
      </c>
      <c r="C176" s="15" t="s">
        <v>64</v>
      </c>
      <c r="D176" s="15" t="s">
        <v>102</v>
      </c>
      <c r="E176" s="15" t="s">
        <v>108</v>
      </c>
      <c r="F176" s="15" t="s">
        <v>118</v>
      </c>
      <c r="G176" s="15" t="s">
        <v>23</v>
      </c>
      <c r="H176" s="16" t="s">
        <v>117</v>
      </c>
      <c r="I176" s="12">
        <v>10773875037</v>
      </c>
      <c r="J176" s="12">
        <v>0</v>
      </c>
      <c r="K176" s="12">
        <v>10620649031</v>
      </c>
      <c r="L176" s="12">
        <v>153226006</v>
      </c>
      <c r="M176" s="12">
        <v>10620649031</v>
      </c>
      <c r="N176" s="13">
        <f t="shared" si="9"/>
        <v>0.98577800415599903</v>
      </c>
      <c r="O176" s="12">
        <v>0</v>
      </c>
      <c r="P176" s="12">
        <v>10620649031</v>
      </c>
      <c r="Q176" s="13">
        <f t="shared" si="10"/>
        <v>0.98577800415599903</v>
      </c>
      <c r="R176" s="12">
        <v>10620649031</v>
      </c>
      <c r="S176" s="12">
        <f t="shared" si="11"/>
        <v>0</v>
      </c>
      <c r="T176" s="12">
        <f t="shared" si="12"/>
        <v>0</v>
      </c>
    </row>
    <row r="177" spans="1:20" ht="63">
      <c r="A177" s="10" t="s">
        <v>62</v>
      </c>
      <c r="B177" s="10" t="s">
        <v>99</v>
      </c>
      <c r="C177" s="10" t="s">
        <v>64</v>
      </c>
      <c r="D177" s="10" t="s">
        <v>50</v>
      </c>
      <c r="E177" s="10"/>
      <c r="F177" s="10"/>
      <c r="G177" s="10"/>
      <c r="H177" s="11" t="s">
        <v>104</v>
      </c>
      <c r="I177" s="12">
        <v>23638018643</v>
      </c>
      <c r="J177" s="12">
        <v>0</v>
      </c>
      <c r="K177" s="12">
        <v>23516772633.869999</v>
      </c>
      <c r="L177" s="12">
        <v>121246009.13</v>
      </c>
      <c r="M177" s="12">
        <v>23516772633.869999</v>
      </c>
      <c r="N177" s="13">
        <f t="shared" si="9"/>
        <v>0.99487072030185131</v>
      </c>
      <c r="O177" s="12">
        <v>0</v>
      </c>
      <c r="P177" s="12">
        <v>22658754789.32</v>
      </c>
      <c r="Q177" s="13">
        <f t="shared" si="10"/>
        <v>0.95857250692329099</v>
      </c>
      <c r="R177" s="14">
        <v>20797205724.869999</v>
      </c>
      <c r="S177" s="14">
        <f>SUM(S178:S180)</f>
        <v>509867999.99999923</v>
      </c>
      <c r="T177" s="14">
        <f t="shared" si="12"/>
        <v>1861549064.4500008</v>
      </c>
    </row>
    <row r="178" spans="1:20" ht="110.25">
      <c r="A178" s="15" t="s">
        <v>62</v>
      </c>
      <c r="B178" s="15" t="s">
        <v>99</v>
      </c>
      <c r="C178" s="15" t="s">
        <v>64</v>
      </c>
      <c r="D178" s="15" t="s">
        <v>50</v>
      </c>
      <c r="E178" s="15" t="s">
        <v>108</v>
      </c>
      <c r="F178" s="15" t="s">
        <v>116</v>
      </c>
      <c r="G178" s="15" t="s">
        <v>18</v>
      </c>
      <c r="H178" s="16" t="s">
        <v>115</v>
      </c>
      <c r="I178" s="12">
        <v>219641777</v>
      </c>
      <c r="J178" s="12">
        <v>0</v>
      </c>
      <c r="K178" s="12">
        <v>219641777</v>
      </c>
      <c r="L178" s="12">
        <v>0</v>
      </c>
      <c r="M178" s="12">
        <v>219641777</v>
      </c>
      <c r="N178" s="13">
        <f t="shared" si="9"/>
        <v>1</v>
      </c>
      <c r="O178" s="12">
        <v>0</v>
      </c>
      <c r="P178" s="12">
        <v>219641777</v>
      </c>
      <c r="Q178" s="13">
        <f t="shared" si="10"/>
        <v>1</v>
      </c>
      <c r="R178" s="12">
        <v>219641777</v>
      </c>
      <c r="S178" s="12">
        <f t="shared" si="11"/>
        <v>0</v>
      </c>
      <c r="T178" s="12">
        <f t="shared" si="12"/>
        <v>0</v>
      </c>
    </row>
    <row r="179" spans="1:20" ht="110.25">
      <c r="A179" s="15" t="s">
        <v>62</v>
      </c>
      <c r="B179" s="15" t="s">
        <v>99</v>
      </c>
      <c r="C179" s="15" t="s">
        <v>64</v>
      </c>
      <c r="D179" s="15" t="s">
        <v>50</v>
      </c>
      <c r="E179" s="15" t="s">
        <v>108</v>
      </c>
      <c r="F179" s="15" t="s">
        <v>114</v>
      </c>
      <c r="G179" s="15" t="s">
        <v>18</v>
      </c>
      <c r="H179" s="16" t="s">
        <v>113</v>
      </c>
      <c r="I179" s="12">
        <v>20060874879.779999</v>
      </c>
      <c r="J179" s="12">
        <v>0</v>
      </c>
      <c r="K179" s="12">
        <v>19991765306.349998</v>
      </c>
      <c r="L179" s="12">
        <v>69109573.430000007</v>
      </c>
      <c r="M179" s="12">
        <v>19991765306.349998</v>
      </c>
      <c r="N179" s="13">
        <f t="shared" si="9"/>
        <v>0.99655500700522004</v>
      </c>
      <c r="O179" s="12">
        <v>345529044.55000001</v>
      </c>
      <c r="P179" s="12">
        <v>19314868261.799999</v>
      </c>
      <c r="Q179" s="13">
        <f t="shared" si="10"/>
        <v>0.96281285724323407</v>
      </c>
      <c r="R179" s="12">
        <v>17829414197.349998</v>
      </c>
      <c r="S179" s="12">
        <f t="shared" si="11"/>
        <v>331367999.99999923</v>
      </c>
      <c r="T179" s="12">
        <f t="shared" si="12"/>
        <v>1485454064.4500008</v>
      </c>
    </row>
    <row r="180" spans="1:20" ht="94.5">
      <c r="A180" s="15" t="s">
        <v>62</v>
      </c>
      <c r="B180" s="15" t="s">
        <v>99</v>
      </c>
      <c r="C180" s="15" t="s">
        <v>64</v>
      </c>
      <c r="D180" s="15" t="s">
        <v>50</v>
      </c>
      <c r="E180" s="15" t="s">
        <v>108</v>
      </c>
      <c r="F180" s="15" t="s">
        <v>112</v>
      </c>
      <c r="G180" s="15" t="s">
        <v>18</v>
      </c>
      <c r="H180" s="16" t="s">
        <v>111</v>
      </c>
      <c r="I180" s="12">
        <v>3357501986.2199998</v>
      </c>
      <c r="J180" s="12">
        <v>0</v>
      </c>
      <c r="K180" s="12">
        <v>3305365550.52</v>
      </c>
      <c r="L180" s="12">
        <v>52136435.700000003</v>
      </c>
      <c r="M180" s="12">
        <v>3305365550.52</v>
      </c>
      <c r="N180" s="13">
        <f t="shared" si="9"/>
        <v>0.98447165901495204</v>
      </c>
      <c r="O180" s="12">
        <v>2620800</v>
      </c>
      <c r="P180" s="12">
        <v>3124244750.52</v>
      </c>
      <c r="Q180" s="13">
        <f t="shared" si="10"/>
        <v>0.93052655317633648</v>
      </c>
      <c r="R180" s="12">
        <v>2748149750.52</v>
      </c>
      <c r="S180" s="12">
        <f t="shared" si="11"/>
        <v>178500000</v>
      </c>
      <c r="T180" s="12">
        <f t="shared" si="12"/>
        <v>376095000</v>
      </c>
    </row>
    <row r="181" spans="1:20" ht="78.75">
      <c r="A181" s="10" t="s">
        <v>62</v>
      </c>
      <c r="B181" s="10" t="s">
        <v>99</v>
      </c>
      <c r="C181" s="10" t="s">
        <v>64</v>
      </c>
      <c r="D181" s="10" t="s">
        <v>53</v>
      </c>
      <c r="E181" s="10"/>
      <c r="F181" s="10"/>
      <c r="G181" s="10"/>
      <c r="H181" s="11" t="s">
        <v>105</v>
      </c>
      <c r="I181" s="12">
        <v>32366800000</v>
      </c>
      <c r="J181" s="12">
        <v>0</v>
      </c>
      <c r="K181" s="12">
        <v>32355932126.919998</v>
      </c>
      <c r="L181" s="12">
        <v>10867873.08</v>
      </c>
      <c r="M181" s="12">
        <v>32355932126.919998</v>
      </c>
      <c r="N181" s="13">
        <f t="shared" si="9"/>
        <v>0.99966422775560138</v>
      </c>
      <c r="O181" s="12">
        <v>0</v>
      </c>
      <c r="P181" s="12">
        <v>31671535019.139999</v>
      </c>
      <c r="Q181" s="13">
        <f t="shared" si="10"/>
        <v>0.97851919309724777</v>
      </c>
      <c r="R181" s="14">
        <v>26603649014.43</v>
      </c>
      <c r="S181" s="14">
        <f>SUM(S182:S183)</f>
        <v>4045999.9999989271</v>
      </c>
      <c r="T181" s="14">
        <f t="shared" si="12"/>
        <v>5067886004.7099991</v>
      </c>
    </row>
    <row r="182" spans="1:20" ht="110.25">
      <c r="A182" s="15" t="s">
        <v>62</v>
      </c>
      <c r="B182" s="15" t="s">
        <v>99</v>
      </c>
      <c r="C182" s="15" t="s">
        <v>64</v>
      </c>
      <c r="D182" s="15" t="s">
        <v>53</v>
      </c>
      <c r="E182" s="15" t="s">
        <v>108</v>
      </c>
      <c r="F182" s="15" t="s">
        <v>110</v>
      </c>
      <c r="G182" s="15" t="s">
        <v>18</v>
      </c>
      <c r="H182" s="16" t="s">
        <v>109</v>
      </c>
      <c r="I182" s="12">
        <v>2699061696.3899999</v>
      </c>
      <c r="J182" s="12">
        <v>0</v>
      </c>
      <c r="K182" s="12">
        <v>2688866169</v>
      </c>
      <c r="L182" s="12">
        <v>10195527.390000001</v>
      </c>
      <c r="M182" s="12">
        <v>2688866169</v>
      </c>
      <c r="N182" s="13">
        <f t="shared" si="9"/>
        <v>0.99622256601113035</v>
      </c>
      <c r="O182" s="12">
        <v>0</v>
      </c>
      <c r="P182" s="12">
        <v>2688866169</v>
      </c>
      <c r="Q182" s="13">
        <f t="shared" si="10"/>
        <v>0.99622256601113035</v>
      </c>
      <c r="R182" s="12">
        <v>2688866169</v>
      </c>
      <c r="S182" s="12">
        <f t="shared" si="11"/>
        <v>0</v>
      </c>
      <c r="T182" s="12">
        <f t="shared" si="12"/>
        <v>0</v>
      </c>
    </row>
    <row r="183" spans="1:20" ht="110.25">
      <c r="A183" s="15" t="s">
        <v>62</v>
      </c>
      <c r="B183" s="15" t="s">
        <v>99</v>
      </c>
      <c r="C183" s="15" t="s">
        <v>64</v>
      </c>
      <c r="D183" s="15" t="s">
        <v>53</v>
      </c>
      <c r="E183" s="15" t="s">
        <v>108</v>
      </c>
      <c r="F183" s="15" t="s">
        <v>107</v>
      </c>
      <c r="G183" s="15" t="s">
        <v>18</v>
      </c>
      <c r="H183" s="16" t="s">
        <v>106</v>
      </c>
      <c r="I183" s="12">
        <v>29667738303.610001</v>
      </c>
      <c r="J183" s="12">
        <v>0</v>
      </c>
      <c r="K183" s="12">
        <v>29667065957.919998</v>
      </c>
      <c r="L183" s="12">
        <v>672345.69</v>
      </c>
      <c r="M183" s="12">
        <v>29667065957.919998</v>
      </c>
      <c r="N183" s="13">
        <f t="shared" si="9"/>
        <v>0.99997733748076367</v>
      </c>
      <c r="O183" s="12">
        <v>680351107.77999985</v>
      </c>
      <c r="P183" s="12">
        <v>28982668850.139999</v>
      </c>
      <c r="Q183" s="13">
        <f t="shared" si="10"/>
        <v>0.97690860535241264</v>
      </c>
      <c r="R183" s="12">
        <v>23914782845.43</v>
      </c>
      <c r="S183" s="12">
        <f t="shared" si="11"/>
        <v>4045999.9999989271</v>
      </c>
      <c r="T183" s="12">
        <f t="shared" si="12"/>
        <v>5067886004.7099991</v>
      </c>
    </row>
    <row r="185" spans="1:20" ht="15" customHeight="1">
      <c r="A185" s="35" t="s">
        <v>317</v>
      </c>
      <c r="B185" s="35"/>
      <c r="C185" s="35"/>
      <c r="D185" s="35"/>
      <c r="E185" s="35"/>
      <c r="F185" s="35"/>
      <c r="G185" s="35"/>
      <c r="H185" s="35"/>
    </row>
    <row r="186" spans="1:20">
      <c r="A186" s="35"/>
      <c r="B186" s="35"/>
      <c r="C186" s="35"/>
      <c r="D186" s="35"/>
      <c r="E186" s="35"/>
      <c r="F186" s="35"/>
      <c r="G186" s="35"/>
      <c r="H186" s="35"/>
    </row>
  </sheetData>
  <autoFilter ref="A7:T183" xr:uid="{783EC966-7B9D-4C75-A6E4-E50B9FD68109}"/>
  <mergeCells count="6">
    <mergeCell ref="A185:H186"/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</vt:lpstr>
      <vt:lpstr>Informe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Leonardo Esteven Oliveros Avila</cp:lastModifiedBy>
  <dcterms:created xsi:type="dcterms:W3CDTF">2021-01-21T23:08:15Z</dcterms:created>
  <dcterms:modified xsi:type="dcterms:W3CDTF">2021-01-22T00:17:16Z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