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NUL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"/>
    </mc:Choice>
  </mc:AlternateContent>
  <xr:revisionPtr revIDLastSave="0" documentId="13_ncr:1_{82FBE006-1CA6-454A-AA4E-C8E93310B030}" xr6:coauthVersionLast="41" xr6:coauthVersionMax="41" xr10:uidLastSave="{00000000-0000-0000-0000-000000000000}"/>
  <bookViews>
    <workbookView xWindow="20370" yWindow="-120" windowWidth="25440" windowHeight="15390" xr2:uid="{00000000-000D-0000-FFFF-FFFF00000000}"/>
  </bookViews>
  <sheets>
    <sheet name="INFORME" sheetId="2" r:id="rId1"/>
  </sheets>
  <definedNames>
    <definedName name="_xlnm._FilterDatabase" localSheetId="0" hidden="1">INFORME!$A$7:$S$167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2" l="1"/>
  <c r="P12" i="2"/>
  <c r="P13" i="2"/>
  <c r="P14" i="2"/>
  <c r="P15" i="2"/>
  <c r="P16" i="2"/>
  <c r="P17" i="2"/>
  <c r="P18" i="2"/>
  <c r="P19" i="2"/>
  <c r="P20" i="2"/>
  <c r="P21" i="2"/>
  <c r="P22" i="2"/>
  <c r="P24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40" i="2"/>
  <c r="P41" i="2"/>
  <c r="P42" i="2"/>
  <c r="P43" i="2"/>
  <c r="P45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R161" i="2" l="1"/>
  <c r="R117" i="2"/>
  <c r="R74" i="2"/>
  <c r="R68" i="2"/>
  <c r="R49" i="2"/>
  <c r="R13" i="2"/>
  <c r="R44" i="2" l="1"/>
  <c r="R39" i="2"/>
  <c r="R23" i="2"/>
  <c r="R10" i="2"/>
  <c r="R9" i="2" l="1"/>
  <c r="R8" i="2" s="1"/>
  <c r="S11" i="2"/>
  <c r="S12" i="2"/>
  <c r="S13" i="2"/>
  <c r="S14" i="2"/>
  <c r="S15" i="2"/>
  <c r="S16" i="2"/>
  <c r="S17" i="2"/>
  <c r="S18" i="2"/>
  <c r="S19" i="2"/>
  <c r="S20" i="2"/>
  <c r="S21" i="2"/>
  <c r="S22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40" i="2"/>
  <c r="S41" i="2"/>
  <c r="S42" i="2"/>
  <c r="S43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N11" i="2" l="1"/>
  <c r="N12" i="2"/>
  <c r="N13" i="2"/>
  <c r="N14" i="2"/>
  <c r="N15" i="2"/>
  <c r="N16" i="2"/>
  <c r="N17" i="2"/>
  <c r="N18" i="2"/>
  <c r="N19" i="2"/>
  <c r="N20" i="2"/>
  <c r="N21" i="2"/>
  <c r="N22" i="2"/>
  <c r="N24" i="2"/>
  <c r="N25" i="2"/>
  <c r="N26" i="2"/>
  <c r="N27" i="2"/>
  <c r="N28" i="2"/>
  <c r="N29" i="2"/>
  <c r="N30" i="2"/>
  <c r="N31" i="2"/>
  <c r="N32" i="2"/>
  <c r="N34" i="2"/>
  <c r="N35" i="2"/>
  <c r="N36" i="2"/>
  <c r="N37" i="2"/>
  <c r="N38" i="2"/>
  <c r="N40" i="2"/>
  <c r="N41" i="2"/>
  <c r="N42" i="2"/>
  <c r="N43" i="2"/>
  <c r="N45" i="2"/>
  <c r="N46" i="2"/>
  <c r="N47" i="2"/>
  <c r="N48" i="2"/>
  <c r="N49" i="2"/>
  <c r="N50" i="2"/>
  <c r="N51" i="2"/>
  <c r="N52" i="2"/>
  <c r="N53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L11" i="2"/>
  <c r="L12" i="2"/>
  <c r="L13" i="2"/>
  <c r="L14" i="2"/>
  <c r="L15" i="2"/>
  <c r="L16" i="2"/>
  <c r="L17" i="2"/>
  <c r="L18" i="2"/>
  <c r="L19" i="2"/>
  <c r="L20" i="2"/>
  <c r="L21" i="2"/>
  <c r="L22" i="2"/>
  <c r="L24" i="2"/>
  <c r="L25" i="2"/>
  <c r="L26" i="2"/>
  <c r="L27" i="2"/>
  <c r="L28" i="2"/>
  <c r="L29" i="2"/>
  <c r="L30" i="2"/>
  <c r="L31" i="2"/>
  <c r="L32" i="2"/>
  <c r="L34" i="2"/>
  <c r="L35" i="2"/>
  <c r="L36" i="2"/>
  <c r="L37" i="2"/>
  <c r="L38" i="2"/>
  <c r="L40" i="2"/>
  <c r="L41" i="2"/>
  <c r="L42" i="2"/>
  <c r="L43" i="2"/>
  <c r="L45" i="2"/>
  <c r="L46" i="2"/>
  <c r="L47" i="2"/>
  <c r="L48" i="2"/>
  <c r="L49" i="2"/>
  <c r="L50" i="2"/>
  <c r="L51" i="2"/>
  <c r="L52" i="2"/>
  <c r="L53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O44" i="2"/>
  <c r="M44" i="2"/>
  <c r="S44" i="2" s="1"/>
  <c r="K44" i="2"/>
  <c r="O39" i="2"/>
  <c r="M39" i="2"/>
  <c r="K39" i="2"/>
  <c r="O23" i="2"/>
  <c r="M23" i="2"/>
  <c r="K23" i="2"/>
  <c r="O10" i="2"/>
  <c r="M10" i="2"/>
  <c r="K10" i="2"/>
  <c r="I44" i="2"/>
  <c r="I39" i="2"/>
  <c r="I23" i="2"/>
  <c r="I10" i="2"/>
  <c r="P10" i="2" l="1"/>
  <c r="P44" i="2"/>
  <c r="P39" i="2"/>
  <c r="P23" i="2"/>
  <c r="L44" i="2"/>
  <c r="S10" i="2"/>
  <c r="S39" i="2"/>
  <c r="S23" i="2"/>
  <c r="N23" i="2"/>
  <c r="L10" i="2"/>
  <c r="L39" i="2"/>
  <c r="L23" i="2"/>
  <c r="N44" i="2"/>
  <c r="N10" i="2"/>
  <c r="O9" i="2"/>
  <c r="N39" i="2"/>
  <c r="K9" i="2"/>
  <c r="M9" i="2"/>
  <c r="I9" i="2"/>
  <c r="I8" i="2" s="1"/>
  <c r="O8" i="2" l="1"/>
  <c r="P8" i="2" s="1"/>
  <c r="P9" i="2"/>
  <c r="S9" i="2"/>
  <c r="M8" i="2"/>
  <c r="N9" i="2"/>
  <c r="K8" i="2"/>
  <c r="L9" i="2"/>
  <c r="L8" i="2" l="1"/>
  <c r="N8" i="2"/>
  <c r="S8" i="2"/>
</calcChain>
</file>

<file path=xl/sharedStrings.xml><?xml version="1.0" encoding="utf-8"?>
<sst xmlns="http://schemas.openxmlformats.org/spreadsheetml/2006/main" count="1127" uniqueCount="296">
  <si>
    <t/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</si>
  <si>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</si>
  <si>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</si>
  <si>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</si>
  <si>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</si>
  <si>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</si>
  <si>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</si>
  <si>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</si>
  <si>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</si>
  <si>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</si>
  <si>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COMPROMISO</t>
  </si>
  <si>
    <t>OBLIGACION</t>
  </si>
  <si>
    <t>PAGOS</t>
  </si>
  <si>
    <t>FONDO ÚNICO DE TECNOLOGÍAS DE LA INFORMACIÓN Y LAS COMUNICACIONES</t>
  </si>
  <si>
    <t>A</t>
  </si>
  <si>
    <t>02</t>
  </si>
  <si>
    <t>01</t>
  </si>
  <si>
    <t>20</t>
  </si>
  <si>
    <t>ADQUISICIÓN DE ACTIVOS NO FINANCIEROS</t>
  </si>
  <si>
    <t>ADQUISICIONES DIFERENTES DE ACTIVOS</t>
  </si>
  <si>
    <t>03</t>
  </si>
  <si>
    <t>014</t>
  </si>
  <si>
    <t>UNION INTERNACIONAL DE TELECOMUNICACIONES-UIT-LEY 252 DE 1995</t>
  </si>
  <si>
    <t>093</t>
  </si>
  <si>
    <t>UNION POSTAL DE LAS AMERICAS, ESPANA Y PORTUGAL. UPAEP. (LEYES 60 DE 1973 Y 50 DE 1977)</t>
  </si>
  <si>
    <t>094</t>
  </si>
  <si>
    <t>UNION POSTAL UNIVERSAL. UPU. (LEY 19 DE 1978)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</si>
  <si>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</si>
  <si>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</si>
  <si>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</si>
  <si>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</si>
  <si>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080</t>
  </si>
  <si>
    <t>TRANSFERENCIA PARA ENTIDADES EN PROCESO DE LIQUIDACIÓN</t>
  </si>
  <si>
    <t>04</t>
  </si>
  <si>
    <t>006</t>
  </si>
  <si>
    <t>TRANSFERENCIAS DE EXCEDENTES FINANCIEROS A LA NACIÓN (ART. 16 EOP)</t>
  </si>
  <si>
    <t>21</t>
  </si>
  <si>
    <t>029</t>
  </si>
  <si>
    <t>PLANES COMPLEMENTARIOS DE SALUD LEY 314 DE 1996 (NO DE PENSIONES)</t>
  </si>
  <si>
    <t>10</t>
  </si>
  <si>
    <t>001</t>
  </si>
  <si>
    <t>SENTENCIAS</t>
  </si>
  <si>
    <t>11</t>
  </si>
  <si>
    <t>07</t>
  </si>
  <si>
    <t>TRANSFERIR AL OPERADOR OFICIAL DE LOS SERVICIOS DE FRANQUICIA POSTAL Y TELEGRAFICA</t>
  </si>
  <si>
    <t>002</t>
  </si>
  <si>
    <t xml:space="preserve">TRANSFERENCIA  PARA FINANCIAMIENTO DEL SERVICIO POSTAL UNIVERSAL </t>
  </si>
  <si>
    <t>08</t>
  </si>
  <si>
    <t>IMPUESTOS</t>
  </si>
  <si>
    <t>CUOTA DE FISCALIZACIÓN Y AUDITAJE</t>
  </si>
  <si>
    <t>C</t>
  </si>
  <si>
    <t>2301</t>
  </si>
  <si>
    <t>0400</t>
  </si>
  <si>
    <t>ANÁLISIS Y CONTROL EN LOS SERVICIOS DE TELECOMUNICACIONES Y SERVICIOS POSTALES A NIVEL  NACIONAL</t>
  </si>
  <si>
    <t>12</t>
  </si>
  <si>
    <t>AMPLIACIÓN PROGRAMA DE TELECOMUNICACIONES SOCIALES  NACIONAL</t>
  </si>
  <si>
    <t>13</t>
  </si>
  <si>
    <t>IMPLEMENTACIÓN DEL SISTEMA NACIONAL DE TELECOMUNICACIONES DE EMERGENCIAS  NACIONAL - [PREVIO CONCEPTO DNP]</t>
  </si>
  <si>
    <t>14</t>
  </si>
  <si>
    <t>APOYO FINANCIERO PARA EL SUMINISTRO DE TERMINALES A NIVEL  NACIONAL</t>
  </si>
  <si>
    <t>15</t>
  </si>
  <si>
    <t>ACTUALIZACIÓN MODERNIZACIÓN Y COMPETITIVIDAD DEL SECTOR POSTAL  NACIONAL</t>
  </si>
  <si>
    <t>16</t>
  </si>
  <si>
    <t>GENERACIÓN DE POLÍTICAS Y ESTRATEGIAS DIRIGIDAS A MEJORAR LA COMPETITIVIDAD DE LA INDUSTRIA DE COMUNICACIONES  NACIONAL</t>
  </si>
  <si>
    <t>17</t>
  </si>
  <si>
    <t>EXTENSIÓN ,DESCENTRALIZACIÓN Y COBERTURA DE LA RADIO PÚBLICA  NACIONAL</t>
  </si>
  <si>
    <t>18</t>
  </si>
  <si>
    <t>INSTALACIÓN , PROMOCION, USO Y APROPIACIÓN DE SOLUCIONES TECNOLOGICAS DE ACCESO PÚBLICO EN LAS REGIONES DEL TERRITORIO   NACIONAL</t>
  </si>
  <si>
    <t>19</t>
  </si>
  <si>
    <t>APROVECHAMIENTO , USO Y APROPIACIÓN DE LAS TIC PARA PROMOVER EL TRÁNSITO DE LAS CIUDADES TRADICIONALES A CIUDADES INTELIGENTES EN EL TERRITORIO   NACIONAL - [PREVIO CONCEPTO DNP]</t>
  </si>
  <si>
    <t>IMPLEMENTACIÓN SOLUCIONES DE ACCESO COMUNITARIO A LAS TECNOLOGÍAS DE LA INFORMACIÓN Y LAS COMUNICACIONES  NACIONAL</t>
  </si>
  <si>
    <t>DESARROLLO MASIFICACIÓN ACCESO A INTERNET  NACIONAL</t>
  </si>
  <si>
    <t>22</t>
  </si>
  <si>
    <t>IMPLEMENTACION DEL SISTEMA NACIONAL DE TELECOMUNICACIONES DE EMERGENCIAS. NACIONAL</t>
  </si>
  <si>
    <t>23</t>
  </si>
  <si>
    <t>FORTALECIMIENTO DE CAPACIDADES REGIONALES EN DESARROLLO DE POLITICA PUBLICA TIC ORIENTADA HACIA EL CIERRE DE BRECHA DIGITAL REGIONAL NACIONAL</t>
  </si>
  <si>
    <t>24</t>
  </si>
  <si>
    <t>APROVECHAMIENTO Y PROMOCIÓN DE SOLUCIONES TECNOLÓGICAS DE ACCESO PÚBLICO EN LAS REGIONES DEL TERRITORIO   NACIONAL</t>
  </si>
  <si>
    <t>2302</t>
  </si>
  <si>
    <t>FORTALECIMIENTO DEL MODELO CONVERGENTE DE LA TELEVISIÓN PÚBLICA REGIONAL Y  NACIONAL</t>
  </si>
  <si>
    <t>FORTALECIMIENTO A LA  TRANSFORMACIÓN DIGITAL DE LAS EMPRESAS  A NIVEL   NACIONAL</t>
  </si>
  <si>
    <t>APROVECHAMIENTO Y USO DE LAS TECNOLOGÍAS DE LA INFORMACIÓN Y LAS COMUNICACIONES EN EL SECTOR PÚBLICO   NACIONAL</t>
  </si>
  <si>
    <t>DESARROLLO Y ASEGURAMIENTO DE LA AUDIENCIA DIGITAL  NACIONAL</t>
  </si>
  <si>
    <t>FORTALECIMIENTO DE LA INDUSTRIA DE TI  NACIONAL</t>
  </si>
  <si>
    <t>SERVICIO DE ASISTENCIA, CAPACITACIÓN Y APOYO PARA EL USO Y APROPIACIÓN DE LAS TIC, CON ENFOQUE DIFERENCIAL Y EN BENEFICIO DE LA COMUNIDAD PARA PARTICIPAR EN LA ECONOMÍA DIGITAL  NACIONAL</t>
  </si>
  <si>
    <t>ADMINISTRACIÓN DEL PATRIMONIO HISTÓRICO DE LA RADIO Y LA TELEVISIÓN PÚBLICA A TRAVÉS DE LAS TIC  NACIONAL</t>
  </si>
  <si>
    <t>DISEÑO PROGRAMACIÓN Y DIFUSIÓN DE CONTENIDOS DIGITALES Y/O CONVERGENTES ATRAVÉS DE PLATAFORMAS ONLINE  NACIONAL</t>
  </si>
  <si>
    <t>FORTALECIMIENTO  DE LOS CONTENIDOS QUE SE EMITEN  A TRAVÉS DE LAS PLATAFORMAS DE LA RADIO PÚBLICA   NACIONAL</t>
  </si>
  <si>
    <t>2399</t>
  </si>
  <si>
    <t>7</t>
  </si>
  <si>
    <t>CONSOLIDACIÓN DEL VALOR COMPARTIDO EN EL MINTIC   BOGOTÁ</t>
  </si>
  <si>
    <t>8</t>
  </si>
  <si>
    <t>CONSERVACIÓN DE LA INFRAESTRUCTURA FÍSICA DEL EDIFICIO MURILLO TORO - MINTIC   BOGOTÁ</t>
  </si>
  <si>
    <t>9</t>
  </si>
  <si>
    <t>FORTALECIMIENTO DE LA INFORMACIÓN ESTADÍSTICA DEL SECTOR TIC.  NACIONAL</t>
  </si>
  <si>
    <t>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</si>
  <si>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</si>
  <si>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ADQUISICIÓN DE BIENES Y SERVICIOS - SERVICIOS DE INFORMACIÓN ACTUALIZADOS - FORTALECIMIENTO EN LA CALIDAD Y DISPONIBILIDAD DE LA INFORMACIÓN PARA LA TOMA DE DECISIONES DEL SECTOR TIC Y LOS CIUDADANOS  NACIONAL</t>
  </si>
  <si>
    <t>2399062</t>
  </si>
  <si>
    <t>0</t>
  </si>
  <si>
    <t>ADQUISICIÓN DE BIENES Y SERVICIOS - DOCUMENTOS DE PLANEACIÓN - FORTALECIMIENTO EN LA CALIDAD Y DISPONIBILIDAD DE LA INFORMACIÓN PARA LA TOMA DE DECISIONES DEL SECTOR TIC Y LOS CIUDADANOS  NACIONAL</t>
  </si>
  <si>
    <t>2399054</t>
  </si>
  <si>
    <t>ADQUISICIÓN DE BIENES Y SERVICIOS - DOCUMENTOS DE LINEAMIENTOS TÉCNICOS - FORTALECIMIENTO Y APROPIACIÓN DEL MODELO DE GESTIÓN INSTITUCIONAL DEL MINISTERIO TIC  BOGOTÁ</t>
  </si>
  <si>
    <t>2399053</t>
  </si>
  <si>
    <t>ADQUISICIÓN DE BIENES Y SERVICIOS - SERVICIO DE IMPLEMENTACIÓN SISTEMAS DE GESTIÓN - FORTALECIMIENTO Y APROPIACIÓN DEL MODELO DE GESTIÓN INSTITUCIONAL DEL MINISTERIO TIC  BOGOTÁ</t>
  </si>
  <si>
    <t>2399060</t>
  </si>
  <si>
    <t>ADQUISICIÓN DE BIENES Y SERVICIOS - SERVICIO DE EDUCACIÓN INFORMAL PARA LA GESTIÓN ADMINISTRATIVA - FORTALECIMIENTO Y APROPIACIÓN DEL MODELO DE GESTIÓN INSTITUCIONAL DEL MINISTERIO TIC  BOGOTÁ</t>
  </si>
  <si>
    <t>2399058</t>
  </si>
  <si>
    <t>TRANSFERENCIAS CORRIENTES - SERVICIOS DE INFORMACIÓN IMPLEMENTADOS - 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</si>
  <si>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</si>
  <si>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</si>
  <si>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ADQUISICIÓN DE BIENES Y SERVICIOS - SEDES RESTAURADAS - CONSERVACIÓN DE LA INFRAESTRUCTURA FÍSICA DEL EDIFICIO MURILLO TORO - MINTIC   BOGOTÁ</t>
  </si>
  <si>
    <t>2399013</t>
  </si>
  <si>
    <t>ADQUISICIÓN DE BIENES Y SERVICIOS - SERVICIO DE APOYO A LA GESTIÓN INSTITUCIONAL  - CONSOLIDACIÓN DEL VALOR COMPARTIDO EN EL MINTIC   BOGOTÁ</t>
  </si>
  <si>
    <t>2399039</t>
  </si>
  <si>
    <t>ADQUISICIÓN DE BIENES Y SERVICIOS - DOCUMENTOS METODOLÓGICOS - CONSOLIDACIÓN DEL VALOR COMPARTIDO EN EL MINTIC   BOGOTÁ</t>
  </si>
  <si>
    <t>2399031</t>
  </si>
  <si>
    <t>ADQUISICIÓN DE BIENES Y SERVICIOS - DOCUMENTOS DE LINEAMIENTOS TÉCNICOS  - CONSOLIDACIÓN DEL VALOR COMPARTIDO EN EL MINTIC   BOGOTÁ</t>
  </si>
  <si>
    <t>2399023</t>
  </si>
  <si>
    <t>TRANSFERENCIAS CORRIENTES - SERVICIO DE PRODUCCIÓN DE CONTENIDOS RADIO - FORTALECIMIENTO  DE LOS CONTENIDOS QUE SE EMITEN  A TRAVÉS DE LAS PLATAFORMAS DE LA RADIO PÚBLICA   NACIONAL</t>
  </si>
  <si>
    <t>2302073</t>
  </si>
  <si>
    <t>TRANSFERENCIAS CORRIENTES - SERVICIO DE POSICIONAMIENTO DE LA RADIO PÚBLICA NACIONAL - FORTALECIMIENTO  DE LOS CONTENIDOS QUE SE EMITEN  A TRAVÉS DE LAS PLATAFORMAS DE LA RADIO PÚBLICA   NACIONAL</t>
  </si>
  <si>
    <t>2302047</t>
  </si>
  <si>
    <t>TRANSFERENCIAS CORRIENTES - CONTENIDOS DIGITALES - FORTALECIMIENTO  DE LOS CONTENIDOS QUE SE EMITEN  A TRAVÉS DE LAS PLATAFORMAS DE LA RADIO PÚBLICA   NACIONAL</t>
  </si>
  <si>
    <t>2302002</t>
  </si>
  <si>
    <t>TRANSFERENCIAS CORRIENTES - SERVICIO DE DIFUSIÓN Y PROMOCIÓN DE LA INDUSTRIA DE APLICACIONES Y CONTENIDOS DIGITALES - DISEÑO PROGRAMACIÓN Y DIFUSIÓN DE CONTENIDOS DIGITALES Y/O CONVERGENTES ATRAVÉS DE PLATAFORMAS ONLINE  NACIONAL</t>
  </si>
  <si>
    <t>2302050</t>
  </si>
  <si>
    <t>TRANSFERENCIAS CORRIENTES - SERVICIO DE MEDICIÓN DE AUDIENCIAS E IMPACTO DE LOS CONTENIDOS - DISEÑO PROGRAMACIÓN Y DIFUSIÓN DE CONTENIDOS DIGITALES Y/O CONVERGENTES ATRAVÉS DE PLATAFORMAS ONLINE  NACIONAL</t>
  </si>
  <si>
    <t>2302071</t>
  </si>
  <si>
    <t>TRANSFERENCIAS CORRIENTES - SERVICIO DE PRODUCCIÓN Y/O COPRODUCCIÓN DE CONTENIDOS CONVERGENTES - DISEÑO PROGRAMACIÓN Y DIFUSIÓN DE CONTENIDOS DIGITALES Y/O CONVERGENTES ATRAVÉS DE PLATAFORMAS ONLINE  NACIONAL</t>
  </si>
  <si>
    <t>2302074</t>
  </si>
  <si>
    <t>TRANSFERENCIAS CORRIENTES - SERVICIO DE RECUPERACIÓN DE LOS SOPORTES DEL ARCHIVO SONORO Y AUDIO VISUAL - ADMINISTRACIÓN DEL PATRIMONIO HISTÓRICO DE LA RADIO Y LA TELEVISIÓN PÚBLICA A TRAVÉS DE LAS TIC  NACIONAL</t>
  </si>
  <si>
    <t>2302085</t>
  </si>
  <si>
    <t>TRANSFERENCIAS CORRIENTES - SERVICIO DE CATALOGACIÓN DE DOCUMENTOS AUDIOVISUALES Y SONOROS - ADMINISTRACIÓN DEL PATRIMONIO HISTÓRICO DE LA RADIO Y LA TELEVISIÓN PÚBLICA A TRAVÉS DE LAS TIC  NACIONAL</t>
  </si>
  <si>
    <t>2302026</t>
  </si>
  <si>
    <t>TRANSFERENCIAS CORRIENTES - SERVICIO DE CONSERVACIÓN DEL ARCHIVO SONORO Y AUDIO VISUAL - ADMINISTRACIÓN DEL PATRIMONIO HISTÓRICO DE LA RADIO Y LA TELEVISIÓN PÚBLICA A TRAVÉS DE LAS TIC  NACIONAL</t>
  </si>
  <si>
    <t>2302084</t>
  </si>
  <si>
    <t>TRANSFERENCIAS CORRIENTES - SERVICIO DE PROMOCIÓN Y DIVULGACIÓN DE LA MEMORIA AUDIOVISUAL Y SONORA  - ADMINISTRACIÓN DEL PATRIMONIO HISTÓRICO DE LA RADIO Y LA TELEVISIÓN PÚBLICA A TRAVÉS DE LAS TIC  NACIONAL</t>
  </si>
  <si>
    <t>2302044</t>
  </si>
  <si>
    <t>TRANSFERENCIAS CORRIENTES - SERVICIO DE ATENCIÓN A USUARIOS PARA ACCESO A LA MEMORIA AUDIOVISUAL Y SONORA - ADMINISTRACIÓN DEL PATRIMONIO HISTÓRICO DE LA RADIO Y LA TELEVISIÓN PÚBLICA A TRAVÉS DE LAS TIC  NACIONAL</t>
  </si>
  <si>
    <t>2302025</t>
  </si>
  <si>
    <t>TRANSFERENCIAS CORRIENTES - CONTENIDOS DIGITALES - ADMINISTRACIÓN DEL PATRIMONIO HISTÓRICO DE LA RADIO Y LA TELEVISIÓN PÚBLICA A TRAVÉS DE LAS TIC  NACIONAL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</si>
  <si>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</si>
  <si>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2302041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</si>
  <si>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</si>
  <si>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2302062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</si>
  <si>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</si>
  <si>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</si>
  <si>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2302059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</si>
  <si>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</si>
  <si>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2302058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</si>
  <si>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</si>
  <si>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2302065</t>
  </si>
  <si>
    <t xml:space="preserve">TRANSFERENCIAS CORRIENTES - SERVICIO DE GESTIÓN DE ALIANZAS PARA EL FORTALECIMIENTO DEL ANÁLISIS Y PROSPECTIVA DEL SECTOR TIC - SERVICIO DE ASISTENCIA, CAPACITACIÓN Y APOYO PARA EL USO Y APROPIACIÓN DE LAS TIC, CON ENFOQUE DIFERENCIAL Y EN BENEFICIO </t>
  </si>
  <si>
    <t>2302036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</si>
  <si>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</si>
  <si>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</si>
  <si>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</si>
  <si>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2302053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</si>
  <si>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</si>
  <si>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ASISTENCIA TÉCNICA PARA EL EMPRENDIMIENTO DE BASE TECNOLÓGICA - FORTALECIMIENTO DE LA INDUSTRIA DE TI  NACIONAL</t>
  </si>
  <si>
    <t>2302020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</si>
  <si>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</si>
  <si>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2302022</t>
  </si>
  <si>
    <t>TRANSFERENCIAS CORRIENTES - SERVICIO DE APOYO FINANCIERO PARA INCENTIVAR LA EDUCACIÓN EN TECNOLOGÍAS DE LA INFORMACIÓN  - FORTALECIMIENTO DE LA INDUSTRIA DE TI  NACIONAL</t>
  </si>
  <si>
    <t>2302017</t>
  </si>
  <si>
    <t>ADQUISICIÓN DE BIENES Y SERVICIOS - DOCUMENTOS DE PLANEACIÓN  - FORTALECIMIENTO DE LA INDUSTRIA DE TI  NACIONAL</t>
  </si>
  <si>
    <t>2302088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</si>
  <si>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</si>
  <si>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ADQUISICIÓN DE BIENES Y SERVICIOS - SERVICIO DE ASISTENCIA TÉCNICA PARA EL EMPRENDIMIENTO DE BASE TECNOLÓGICA - FORTALECIMIENTO DE LA INDUSTRIA DE TI  NACIONAL</t>
  </si>
  <si>
    <t>ADQUISICIÓN DE BIENES Y SERVICIOS - SERVICIO DE APOYO FINANCIERO PARA INCENTIVAR LA EDUCACIÓN EN TECNOLOGÍAS DE LA INFORMACIÓN  - FORTALECIMIENTO DE LA INDUSTRIA DE TI  NACIONAL</t>
  </si>
  <si>
    <t>TRANSFERENCIAS CORRIENTES - DESARROLLOS DIGITALES  - DESARROLLO Y ASEGURAMIENTO DE LA AUDIENCIA DIGITAL  NACIONAL</t>
  </si>
  <si>
    <t>2302003</t>
  </si>
  <si>
    <t>TRANSFERENCIAS CORRIENTES - SERVICIO DE ALMACENAMIENTO LOCAL DE INFORMACIÓN - DESARROLLO Y ASEGURAMIENTO DE LA AUDIENCIA DIGITAL  NACIONAL</t>
  </si>
  <si>
    <t>2302010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</si>
  <si>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</si>
  <si>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2302024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</si>
  <si>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</si>
  <si>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2302086</t>
  </si>
  <si>
    <t>TRANSFERENCIAS CORRIENTES - DOCUMENTOS DE LINEAMIENTOS TÉCNICOS - APROVECHAMIENTO Y USO DE LAS TECNOLOGÍAS DE LA INFORMACIÓN Y LAS COMUNICACIONES EN EL SECTOR PÚBLICO   NACIONAL</t>
  </si>
  <si>
    <t>2302083</t>
  </si>
  <si>
    <t>TRANSFERENCIAS CORRIENTES - SERVICIO DE APOYO FINANCIERO PARA FORTALECER EL GOBIERNO DIGITAL 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</si>
  <si>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</si>
  <si>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</si>
  <si>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</si>
  <si>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2302075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</si>
  <si>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</si>
  <si>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</si>
  <si>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</si>
  <si>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ADQUISICIÓN DE BIENES Y SERVICIOS - DOCUMENTOS DE LINEAMIENTOS TÉCNICOS - APROVECHAMIENTO Y USO DE LAS TECNOLOGÍAS DE LA INFORMACIÓN Y LAS COMUNICACIONES EN EL SECTOR PÚBLICO   NACIONAL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</si>
  <si>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</si>
  <si>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DIFUSIÓN PARA GENERAR COMPETENCIAS EN TECNOLOGÍAS DE LA INFORMACIÓN Y LAS COMUNICACIONES - FORTALECIMIENTO A LA  TRANSFORMACIÓN DIGITAL DE LAS EMPRESAS A NIVEL NACIONAL</t>
  </si>
  <si>
    <t>2302052</t>
  </si>
  <si>
    <t>TRANSFERENCIAS CORRIENTES - SERVICIO DE ASISTENCIA TÉCNICA A EMPRENDEDORES Y EMPRESAS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</si>
  <si>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</si>
  <si>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</si>
  <si>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ADQUISICIÓN DE BIENES Y SERVICIOS - SERVICIO DE EDUCACIÓN INFORMAL EN TECNOLOGÍAS DE LA INFORMACIÓN Y LAS COMUNICACIONES PARA EMPRESAS - FORTALECIMIENTO A LA  TRANSFORMACIÓN DIGITAL DE LAS EMPRESAS  A NIVEL   NACIONAL</t>
  </si>
  <si>
    <t>2302087</t>
  </si>
  <si>
    <t>TRANSFERENCIAS CORRIENTES - SERVICIO DE PRODUCCIÓN Y/O COPRODUCCIÓN DE CONTENIDOS CONVERGENTES - FORTALECIMIENTO DEL MODELO CONVERGENTE DE LA TELEVISIÓN PÚBLICA REGIONAL Y  NACIONAL</t>
  </si>
  <si>
    <t>TRANSFERENCIAS CORRIENTES - SERVICIO DE MEDICIÓN DE AUDIENCIAS E IMPACTO DE LOS CONTENIDOS - FORTALECIMIENTO DEL MODELO CONVERGENTE DE LA TELEVISIÓN PÚBLICA REGIONAL Y  NACIONAL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</si>
  <si>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</si>
  <si>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2302067</t>
  </si>
  <si>
    <t>ADQUISICIÓN DE BIENES Y SERVICIOS - SERVICIO DE PRODUCCIÓN Y/O COPRODUCCIÓN DE CONTENIDOS CONVERGENTES - FORTALECIMIENTO DEL MODELO CONVERGENTE DE LA TELEVISIÓN PÚBLICA REGIONAL Y  NACIONAL</t>
  </si>
  <si>
    <t>ADQUISICIÓN DE BIENES Y SERVICIOS - SERVICIO DE MEDICIÓN DE AUDIENCIAS E IMPACTO DE LOS CONTENIDOS - FORTALECIMIENTO DEL MODELO CONVERGENTE DE LA TELEVISIÓN PÚBLICA REGIONAL Y  NACIONAL</t>
  </si>
  <si>
    <t>ADQUISICIÓN DE BIENES Y SERVICIOS - SERVICIO DE EDUCACIÓN INFORMAL EN TEMAS RELACIONADOS CON EL MODELO DE CONVERGENCIA DE LA TELEVISIÓN PÚBLICA - FORTALECIMIENTO DEL MODELO CONVERGENTE DE LA TELEVISIÓN PÚBLICA REGIONAL Y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</si>
  <si>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</si>
  <si>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</si>
  <si>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</si>
  <si>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</si>
  <si>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2301015</t>
  </si>
  <si>
    <t>2301003</t>
  </si>
  <si>
    <t>2301074</t>
  </si>
  <si>
    <t>TRANSFERENCIAS CORRIENTES - SERVICIO DE ASISTENCIA TÉCNICA PARA PROYECTOS EN TECNOLOGÍAS DE LA INFORMACIÓN Y LAS COMUNICACIONES - FORTALECIMIENTO DE CAPACIDADES REGIONALES EN DESARROLLO DE POLITICA PUBLICA TIC ORIENTADA HACIA EL CIERRE DE BRECHA DIGI</t>
  </si>
  <si>
    <t>ADQUISICIÓN DE BIENES Y SERVICIOS - SERVICIO DE SEGUIMIENTO Y MONITOREO PARA EL CIERRE DE BRECHA DIGITAL REGIONAL - FORTALECIMIENTO DE CAPACIDADES REGIONALES EN DESARROLLO DE POLITICA PUBLICA TIC ORIENTADA HACIA EL CIERRE DE BRECHA DIGITAL REGIONAL N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</si>
  <si>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</si>
  <si>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TRANSFERENCIAS CORRIENTES - SERVICIO DE APOYO FINANCIERO PARA LA IMPLEMENTACIÓN DEL SISTEMA NACIONAL DE TELECOMUNICACIONES DE EMERGENCIAS - IMPLEMENTACION DEL SISTEMA NACIONAL DE TELECOMUNICACIONES DE EMERGENCIAS. NACIONAL</t>
  </si>
  <si>
    <t>2301073</t>
  </si>
  <si>
    <t>ADQUISICIÓN DE BIENES Y SERVICIOS - SERVICIO DE ASISTENCIA TÉCNICA PARA LAS ENTIDADES DEL SISTEMA NACIONAL DE GESTIÓN DEL RIESGO DE DESASTRES - IMPLEMENTACION DEL SISTEMA NACIONAL DE TELECOMUNICACIONES DE EMERGENCIAS. NACIONAL</t>
  </si>
  <si>
    <t>2301072</t>
  </si>
  <si>
    <t>TRANSFERENCIAS CORRIENTES - SERVICIO DE CONEXIONES A REDES DE ACCESO - 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</si>
  <si>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</si>
  <si>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</si>
  <si>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</si>
  <si>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2301024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</si>
  <si>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</si>
  <si>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 xml:space="preserve">TRANSFERENCIAS CORRIENTES - SERVICIO DE ASISTENCIA TÉCNICA PARA PROYECTOS EN TECNOLOGÍAS DE LA INFORMACIÓN Y LAS COMUNICACIONES - INSTALACIÓN , PROMOCION, USO Y APROPIACIÓN DE SOLUCIONES TECNOLOGICAS DE ACCESO PÚBLICO EN LAS REGIONES DEL TERRITORIO  </t>
  </si>
  <si>
    <t>TRANSFERENCIAS CORRIENTES - SERVICIO DE ACCESO ZONAS WIFI - INSTALACIÓN , PROMOCION, USO Y APROPIACIÓN DE SOLUCIONES TECNOLOGICAS DE ACCESO PÚBLICO EN LAS REGIONES DEL TERRITORIO   NACIONAL</t>
  </si>
  <si>
    <t>2301012</t>
  </si>
  <si>
    <t>ADQUISICIÓN DE BIENES Y SERVICIOS - SERVICIO DE ASISTENCIA TÉCNICA PARA PROYECTOS EN TECNOLOGÍAS DE LA INFORMACIÓN Y LAS COMUNICACIONES - INSTALACIÓN , PROMOCION, USO Y APROPIACIÓN DE SOLUCIONES TECNOLOGICAS DE ACCESO PÚBLICO EN LAS REGIONES DEL TERR</t>
  </si>
  <si>
    <t>ADQUISICIÓN DE BIENES Y SERVICIOS - SERVICIO DE ACCESO ZONAS WIFI - INSTALACIÓN , PROMOCION, USO Y APROPIACIÓN DE SOLUCIONES TECNOLOGICAS DE ACCESO PÚBLICO EN LAS REGIONES DEL TERRITORIO   NACIONAL</t>
  </si>
  <si>
    <t>TRANSFERENCIAS CORRIENTES - ESTUDIOS DE RADIO - EXTENSIÓN ,DESCENTRALIZACIÓN Y COBERTURA DE LA RADIO PÚBLICA  NACIONAL</t>
  </si>
  <si>
    <t>2301009</t>
  </si>
  <si>
    <t>TRANSFERENCIAS CORRIENTES - ESTACIONES DE RADIODIFUSIÓN - EXTENSIÓN ,DESCENTRALIZACIÓN Y COBERTURA DE LA RADIO PÚBLICA  NACIONAL</t>
  </si>
  <si>
    <t>2301008</t>
  </si>
  <si>
    <t>ADQUISICIÓN DE BIENES Y SERVICIOS - DOCUMENTOS NORMATIVOS - GENERACIÓN DE POLÍTICAS Y ESTRATEGIAS DIRIGIDAS A MEJORAR LA COMPETITIVIDAD DE LA INDUSTRIA DE COMUNICACIONES  NACIONAL</t>
  </si>
  <si>
    <t>2301006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</si>
  <si>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</si>
  <si>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2301068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</si>
  <si>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</si>
  <si>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2301029</t>
  </si>
  <si>
    <t>TRANSFERENCIAS CORRIENTES - SERVICIO DEL CÓDIGO POSTAL  - ACTUALIZACIÓN MODERNIZACIÓN Y COMPETITIVIDAD DEL SECTOR POSTAL  NACIONAL</t>
  </si>
  <si>
    <t>2301043</t>
  </si>
  <si>
    <t>ADQUISICIÓN DE BIENES Y SERVICIOS - DOCUMENTOS DE LINEAMIENTOS TÉCNICOS - ACTUALIZACIÓN MODERNIZACIÓN Y COMPETITIVIDAD DEL SECTOR POSTAL  NACIONAL</t>
  </si>
  <si>
    <t>TRANSFERENCIAS CORRIENTES - SERVICIO DE APOYO FINANCIERO PARA ELACCESO A TERMINALES DE CÓMPUTO Y CONTENIDOS DIGITALES - APOYO FINANCIERO PARA EL SUMINISTRO DE TERMINALES A NIVEL  NACIONAL</t>
  </si>
  <si>
    <t>2301066</t>
  </si>
  <si>
    <t>TRANSFERENCIAS CORRIENTES - SERVICIO DE APOYO FINANCIERO PARA LA RECOLECCIÓN Y GESTIÓN DE RESIDUOS ELECTRÓNICOS - APOYO FINANCIERO PARA EL SUMINISTRO DE TERMINALES A NIVEL  NACIONAL</t>
  </si>
  <si>
    <t>2301065</t>
  </si>
  <si>
    <t>TRANSFERENCIAS CORRIENTES - SERVICIO DE EDUCACIÓN INFORMAL EN USO BÁSICO DE TECNOLOGÍAS DE LA INFORMACIÓN Y LAS COMUNICACIONES - AMPLIACIÓN PROGRAMA DE TELECOMUNICACIONES SOCIALES  NACIONAL</t>
  </si>
  <si>
    <t>2301031</t>
  </si>
  <si>
    <t>TRANSFERENCIAS CORRIENTES - SERVICIO DE CONEXIONES A REDES DE SERVICIO PORTADOR - AMPLIACIÓN PROGRAMA DE TELECOMUNICACIONES SOCIALES  NACIONAL</t>
  </si>
  <si>
    <t>2301028</t>
  </si>
  <si>
    <t>TRANSFERENCIAS CORRIENTES - SERVICIO DE ACCESO Y USO DE TECNOLOGÍAS DE LA INFORMACIÓN Y LAS COMUNICACIONES - AMPLIACIÓN PROGRAMA DE TELECOMUNICACIONES SOCIALES  NACIONAL</t>
  </si>
  <si>
    <t>ADQUISICIÓN DE BIENES Y SERVICIOS - SERVICIO DE CONEXIONES A REDES DE SERVICIO PORTADOR - AMPLIACIÓN PROGRAMA DE TELECOMUNICACIONES SOCIALES  NACIONAL</t>
  </si>
  <si>
    <t>ADQUISICIÓN DE BIENES Y SERVICIOS - SERVICIO DE VIGILANCIA Y CONTROL DE RADIODIFUSIÓN SONORA Y POSTAL - ANÁLISIS Y CONTROL EN LOS SERVICIOS DE TELECOMUNICACIONES Y SERVICIOS POSTALES A NIVEL  NACIONAL</t>
  </si>
  <si>
    <t>2301056</t>
  </si>
  <si>
    <t>ADQUISICIÓN DE BIENES Y SERVICIOS - SERVICIO DE VIGILANCIA Y CONTROL DE COMUNICACIONES MÓVIL Y NO MÓVIL - ANÁLISIS Y CONTROL EN LOS SERVICIOS DE TELECOMUNICACIONES Y SERVICIOS POSTALES A NIVEL  NACIONAL</t>
  </si>
  <si>
    <t>2301055</t>
  </si>
  <si>
    <t>ADQUISICIÓN DE BIENES Y SERVICIOS - DOCUMENTOS DE LINEAMIENTOS TÉCNICOS - ANÁLISIS Y CONTROL EN LOS SERVICIOS DE TELECOMUNICACIONES Y SERVICIOS POSTALES A NIVEL  NACIONAL</t>
  </si>
  <si>
    <t>IMPUESTO SOBRE VEHÍCULOS AUTOMOTORES</t>
  </si>
  <si>
    <t>IMPUESTO PREDIAL Y SOBRETASA AMBIENTAL</t>
  </si>
  <si>
    <t>MEMBRESÍAS</t>
  </si>
  <si>
    <t>VIÁTICOS DE LOS FUNCIONARIOS EN COMISIÓN</t>
  </si>
  <si>
    <t>010</t>
  </si>
  <si>
    <t>SERVICIOS PARA LA COMUNIDAD, SOCIALES Y PERSONALES</t>
  </si>
  <si>
    <t>009</t>
  </si>
  <si>
    <t>SERVICIOS PRESTADOS A LAS EMPRESAS Y SERVICIOS DE PRODUCCIÓN</t>
  </si>
  <si>
    <t>008</t>
  </si>
  <si>
    <t>SERVICIOS FINANCIEROS Y SERVICIOS CONEXOS, SERVICIOS INMOBILIARIOS Y SERVICIOS DE LEASING</t>
  </si>
  <si>
    <t>007</t>
  </si>
  <si>
    <t>SERVICIOS DE ALOJAMIENTO; SERVICIOS DE SUMINISTRO DE COMIDAS Y BEBIDAS; SERVICIOS DE TRANSPORTE; Y SERVICIOS DE DISTRIBUCIÓN DE ELECTRICIDAD, GAS Y AGUA</t>
  </si>
  <si>
    <t>SERVICIOS DE LA CONSTRUCCIÓN</t>
  </si>
  <si>
    <t>005</t>
  </si>
  <si>
    <t>PRODUCTOS METÁLICOS Y PAQUETES DE SOFTWARE</t>
  </si>
  <si>
    <t>004</t>
  </si>
  <si>
    <t>OTROS BIENES TRANSPORTABLES (EXCEPTO PRODUCTOS METÁLICOS, MAQUINARIA Y EQUIPO)</t>
  </si>
  <si>
    <t>003</t>
  </si>
  <si>
    <t>PRODUCTOS ALIMENTICIOS, BEBIDAS Y TABACO; TEXTILES, PRENDAS DE VESTIR Y PRODUCTOS DE CUERO</t>
  </si>
  <si>
    <t>MAQUINARIA Y EQUIPO</t>
  </si>
  <si>
    <t>GASTO</t>
  </si>
  <si>
    <t>FUNCIONAMIENTO</t>
  </si>
  <si>
    <t>ADQUISICIÓN DE BIENES Y SERVICIOS</t>
  </si>
  <si>
    <t>TRANSFERENCIAS CORRIENTES</t>
  </si>
  <si>
    <t>GASTOS POR TRIBUTOS, MULTAS, SANCIONESE INTERESES DE MORA</t>
  </si>
  <si>
    <t>INVERSIÓN</t>
  </si>
  <si>
    <t>% OBLIG</t>
  </si>
  <si>
    <t>% COMP</t>
  </si>
  <si>
    <t>SECCIÓN 23-06-00</t>
  </si>
  <si>
    <t>INFORME DE EJECUCION DEL PRESUPUESTO DE GASTOS</t>
  </si>
  <si>
    <t>VIGENCIA FISCAL 2019</t>
  </si>
  <si>
    <t>DICIEMBRE</t>
  </si>
  <si>
    <t>CUENTAS POR PAGAR</t>
  </si>
  <si>
    <t>RESERVAS PRESUPUESTALES</t>
  </si>
  <si>
    <t>COMPROMISOS SIN EJECUTAR</t>
  </si>
  <si>
    <t>% PAGOS</t>
  </si>
  <si>
    <t>APR. PRESUPUESTAL SIN UTILIZAR</t>
  </si>
  <si>
    <t>Fuente: Subdirección Financiera - Grupo Interno de Trabajo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</si>
</sst>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4"/>
      <name val="Times New Roman"/>
      <family val="1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28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0" fontId="6" fillId="0" borderId="1" xfId="1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 applyAlignment="1">
      <alignment horizontal="right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right" vertical="center" wrapText="1" readingOrder="1"/>
    </xf>
    <xf numFmtId="0" fontId="1" fillId="0" borderId="0" xfId="2" applyFill="1"/>
    <xf numFmtId="0" fontId="10" fillId="0" borderId="1" xfId="0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9" fillId="0" borderId="9" xfId="2" applyFont="1" applyFill="1" applyBorder="1" applyAlignment="1">
      <alignment horizontal="center"/>
    </xf>
  </cellXfs>
  <cellStyles count="3">
    <cellStyle name="Normal" xfId="0" builtinId="0"/>
    <cellStyle name="Normal 5" xfId="2" xr:uid="{A165851F-9190-4881-B091-E4609E633032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D934CF54-13F4-458A-BF1B-F23723F5C65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95275"/>
          <a:ext cx="2940050" cy="508000"/>
        </a:xfrm>
        <a:prstGeom prst="rect">
          <a:avLst/>
        </a:prstGeom>
      </xdr:spPr>
    </xdr:pic>
    <xdr:clientData/>
  </xdr:oneCellAnchor>
  <xdr:oneCellAnchor>
    <xdr:from>
      <xdr:col>18</xdr:col>
      <xdr:colOff>258234</xdr:colOff>
      <xdr:row>0</xdr:row>
      <xdr:rowOff>131235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3E56433E-4A7E-416B-ADF9-8AF55EB78A0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38984" y="131235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981D8-16B8-4ADA-A679-28C313E1AC59}">
  <dimension ref="A1:S170"/>
  <sheetViews>
    <sheetView showGridLines="0" tabSelected="1" zoomScale="90" zoomScaleNormal="90" workbookViewId="0">
      <pane ySplit="7" topLeftCell="A8" activePane="bottomLeft" state="frozen"/>
      <selection pane="bottomLeft" activeCell="H11" sqref="H11"/>
    </sheetView>
  </sheetViews>
  <sheetFormatPr baseColWidth="10" defaultRowHeight="15" x14ac:dyDescent="0.25"/>
  <cols>
    <col min="1" max="5" width="5.42578125" customWidth="1"/>
    <col min="6" max="6" width="10.28515625" customWidth="1"/>
    <col min="7" max="7" width="5.42578125" customWidth="1"/>
    <col min="8" max="8" width="44.85546875" customWidth="1"/>
    <col min="9" max="9" width="23" customWidth="1"/>
    <col min="10" max="10" width="20.140625" customWidth="1"/>
    <col min="11" max="11" width="23" customWidth="1"/>
    <col min="12" max="12" width="12.85546875" customWidth="1"/>
    <col min="13" max="13" width="23" customWidth="1"/>
    <col min="14" max="14" width="13" customWidth="1"/>
    <col min="15" max="15" width="21.28515625" customWidth="1"/>
    <col min="16" max="16" width="13.42578125" customWidth="1"/>
    <col min="17" max="18" width="21.28515625" customWidth="1"/>
    <col min="19" max="19" width="25.140625" customWidth="1"/>
  </cols>
  <sheetData>
    <row r="1" spans="1:19" s="17" customFormat="1" ht="18.75" x14ac:dyDescent="0.3">
      <c r="A1" s="19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s="17" customFormat="1" ht="18.75" x14ac:dyDescent="0.3">
      <c r="A2" s="22" t="s">
        <v>286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s="17" customFormat="1" ht="18.75" x14ac:dyDescent="0.3">
      <c r="A3" s="22" t="s">
        <v>287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s="17" customFormat="1" ht="18.75" x14ac:dyDescent="0.3">
      <c r="A4" s="22" t="s">
        <v>288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s="17" customFormat="1" ht="19.5" thickBot="1" x14ac:dyDescent="0.35">
      <c r="A5" s="25" t="s">
        <v>289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7"/>
    </row>
    <row r="7" spans="1:19" ht="24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294</v>
      </c>
      <c r="K7" s="1" t="s">
        <v>10</v>
      </c>
      <c r="L7" s="1" t="s">
        <v>285</v>
      </c>
      <c r="M7" s="1" t="s">
        <v>11</v>
      </c>
      <c r="N7" s="1" t="s">
        <v>284</v>
      </c>
      <c r="O7" s="1" t="s">
        <v>12</v>
      </c>
      <c r="P7" s="1" t="s">
        <v>293</v>
      </c>
      <c r="Q7" s="1" t="s">
        <v>292</v>
      </c>
      <c r="R7" s="1" t="s">
        <v>291</v>
      </c>
      <c r="S7" s="1" t="s">
        <v>290</v>
      </c>
    </row>
    <row r="8" spans="1:19" ht="15.75" x14ac:dyDescent="0.25">
      <c r="A8" s="13"/>
      <c r="B8" s="13"/>
      <c r="C8" s="13"/>
      <c r="D8" s="13"/>
      <c r="E8" s="13"/>
      <c r="F8" s="13"/>
      <c r="G8" s="13"/>
      <c r="H8" s="14" t="s">
        <v>278</v>
      </c>
      <c r="I8" s="15">
        <f>+I9+I44</f>
        <v>1139246919943</v>
      </c>
      <c r="J8" s="15">
        <v>39710214834.939941</v>
      </c>
      <c r="K8" s="15">
        <f t="shared" ref="K8:O8" si="0">+K9+K44</f>
        <v>1099536705108.0601</v>
      </c>
      <c r="L8" s="16">
        <f t="shared" ref="L8:L32" si="1">+K8/I8</f>
        <v>0.96514345209998309</v>
      </c>
      <c r="M8" s="15">
        <f t="shared" si="0"/>
        <v>1063827745072.96</v>
      </c>
      <c r="N8" s="16">
        <f t="shared" ref="N8:N32" si="2">+M8/I8</f>
        <v>0.93379909697380314</v>
      </c>
      <c r="O8" s="11">
        <f t="shared" si="0"/>
        <v>949509620167.02002</v>
      </c>
      <c r="P8" s="16">
        <f t="shared" ref="P8:P32" si="3">+O8/I8</f>
        <v>0.83345375225111595</v>
      </c>
      <c r="Q8" s="15">
        <v>11917904719.760098</v>
      </c>
      <c r="R8" s="15">
        <f t="shared" ref="R8" si="4">+R9+R44</f>
        <v>23791055315.34</v>
      </c>
      <c r="S8" s="15">
        <f>+M8-O8</f>
        <v>114318124905.93994</v>
      </c>
    </row>
    <row r="9" spans="1:19" ht="15.75" x14ac:dyDescent="0.25">
      <c r="A9" s="9" t="s">
        <v>14</v>
      </c>
      <c r="B9" s="9"/>
      <c r="C9" s="9"/>
      <c r="D9" s="9"/>
      <c r="E9" s="9"/>
      <c r="F9" s="9"/>
      <c r="G9" s="9"/>
      <c r="H9" s="10" t="s">
        <v>279</v>
      </c>
      <c r="I9" s="11">
        <f>+I10+I23+I39</f>
        <v>379868002945</v>
      </c>
      <c r="J9" s="11">
        <v>6182133189.3900013</v>
      </c>
      <c r="K9" s="11">
        <f t="shared" ref="K9:O9" si="5">+K10+K23+K39</f>
        <v>373685869755.60992</v>
      </c>
      <c r="L9" s="12">
        <f t="shared" si="1"/>
        <v>0.98372557535390748</v>
      </c>
      <c r="M9" s="11">
        <f t="shared" si="5"/>
        <v>366538692408.31995</v>
      </c>
      <c r="N9" s="12">
        <f t="shared" si="2"/>
        <v>0.96491067835842448</v>
      </c>
      <c r="O9" s="11">
        <f t="shared" si="5"/>
        <v>344443733220.60992</v>
      </c>
      <c r="P9" s="12">
        <f t="shared" si="3"/>
        <v>0.90674584474144548</v>
      </c>
      <c r="Q9" s="11">
        <v>1716854332.9499779</v>
      </c>
      <c r="R9" s="11">
        <f t="shared" ref="R9" si="6">+R10+R23+R39</f>
        <v>5430323014.3400002</v>
      </c>
      <c r="S9" s="11">
        <f t="shared" ref="S9:S72" si="7">+M9-O9</f>
        <v>22094959187.710022</v>
      </c>
    </row>
    <row r="10" spans="1:19" ht="15.75" x14ac:dyDescent="0.25">
      <c r="A10" s="6" t="s">
        <v>14</v>
      </c>
      <c r="B10" s="6" t="s">
        <v>15</v>
      </c>
      <c r="C10" s="6"/>
      <c r="D10" s="6"/>
      <c r="E10" s="6"/>
      <c r="F10" s="6"/>
      <c r="G10" s="6"/>
      <c r="H10" s="7" t="s">
        <v>280</v>
      </c>
      <c r="I10" s="8">
        <f>+I11+I13</f>
        <v>8916256841</v>
      </c>
      <c r="J10" s="8">
        <v>152318534.19000053</v>
      </c>
      <c r="K10" s="8">
        <f t="shared" ref="K10:O10" si="8">+K11+K13</f>
        <v>8763938306.8099995</v>
      </c>
      <c r="L10" s="5">
        <f t="shared" si="1"/>
        <v>0.98291676239186065</v>
      </c>
      <c r="M10" s="8">
        <f t="shared" si="8"/>
        <v>8244111074.8100004</v>
      </c>
      <c r="N10" s="5">
        <f t="shared" si="2"/>
        <v>0.92461570161379347</v>
      </c>
      <c r="O10" s="4">
        <f t="shared" si="8"/>
        <v>7886707347.8100004</v>
      </c>
      <c r="P10" s="5">
        <f t="shared" si="3"/>
        <v>0.88453119828762905</v>
      </c>
      <c r="Q10" s="8">
        <v>255656302.99999905</v>
      </c>
      <c r="R10" s="8">
        <f t="shared" ref="R10" si="9">+R11+R13</f>
        <v>264170929</v>
      </c>
      <c r="S10" s="8">
        <f t="shared" si="7"/>
        <v>357403727</v>
      </c>
    </row>
    <row r="11" spans="1:19" ht="31.5" x14ac:dyDescent="0.25">
      <c r="A11" s="6" t="s">
        <v>14</v>
      </c>
      <c r="B11" s="6" t="s">
        <v>15</v>
      </c>
      <c r="C11" s="6" t="s">
        <v>16</v>
      </c>
      <c r="D11" s="6"/>
      <c r="E11" s="6"/>
      <c r="F11" s="6"/>
      <c r="G11" s="6"/>
      <c r="H11" s="7" t="s">
        <v>18</v>
      </c>
      <c r="I11" s="8">
        <v>14991700</v>
      </c>
      <c r="J11" s="8">
        <v>1849020</v>
      </c>
      <c r="K11" s="8">
        <v>13142680</v>
      </c>
      <c r="L11" s="5">
        <f t="shared" si="1"/>
        <v>0.87666375394384888</v>
      </c>
      <c r="M11" s="8">
        <v>5569520</v>
      </c>
      <c r="N11" s="5">
        <f t="shared" si="2"/>
        <v>0.37150690048493501</v>
      </c>
      <c r="O11" s="4">
        <v>5569520</v>
      </c>
      <c r="P11" s="5">
        <f t="shared" si="3"/>
        <v>0.37150690048493501</v>
      </c>
      <c r="Q11" s="8">
        <v>7573160</v>
      </c>
      <c r="R11" s="8">
        <v>0</v>
      </c>
      <c r="S11" s="8">
        <f t="shared" si="7"/>
        <v>0</v>
      </c>
    </row>
    <row r="12" spans="1:19" ht="15.75" x14ac:dyDescent="0.25">
      <c r="A12" s="2" t="s">
        <v>14</v>
      </c>
      <c r="B12" s="2" t="s">
        <v>15</v>
      </c>
      <c r="C12" s="2" t="s">
        <v>16</v>
      </c>
      <c r="D12" s="2" t="s">
        <v>16</v>
      </c>
      <c r="E12" s="2" t="s">
        <v>273</v>
      </c>
      <c r="F12" s="2"/>
      <c r="G12" s="2"/>
      <c r="H12" s="3" t="s">
        <v>277</v>
      </c>
      <c r="I12" s="4">
        <v>14991700</v>
      </c>
      <c r="J12" s="4">
        <v>1849020</v>
      </c>
      <c r="K12" s="4">
        <v>13142680</v>
      </c>
      <c r="L12" s="5">
        <f t="shared" si="1"/>
        <v>0.87666375394384888</v>
      </c>
      <c r="M12" s="4">
        <v>5569520</v>
      </c>
      <c r="N12" s="5">
        <f t="shared" si="2"/>
        <v>0.37150690048493501</v>
      </c>
      <c r="O12" s="4">
        <v>5569520</v>
      </c>
      <c r="P12" s="5">
        <f t="shared" si="3"/>
        <v>0.37150690048493501</v>
      </c>
      <c r="Q12" s="4">
        <v>7573160</v>
      </c>
      <c r="R12" s="4">
        <v>0</v>
      </c>
      <c r="S12" s="4">
        <f t="shared" si="7"/>
        <v>0</v>
      </c>
    </row>
    <row r="13" spans="1:19" ht="31.5" x14ac:dyDescent="0.25">
      <c r="A13" s="6" t="s">
        <v>14</v>
      </c>
      <c r="B13" s="6" t="s">
        <v>15</v>
      </c>
      <c r="C13" s="6" t="s">
        <v>15</v>
      </c>
      <c r="D13" s="6"/>
      <c r="E13" s="6"/>
      <c r="F13" s="6"/>
      <c r="G13" s="6"/>
      <c r="H13" s="7" t="s">
        <v>19</v>
      </c>
      <c r="I13" s="8">
        <v>8901265141</v>
      </c>
      <c r="J13" s="8">
        <v>150469514.19000053</v>
      </c>
      <c r="K13" s="8">
        <v>8750795626.8099995</v>
      </c>
      <c r="L13" s="5">
        <f t="shared" si="1"/>
        <v>0.98309571596773082</v>
      </c>
      <c r="M13" s="8">
        <v>8238541554.8100004</v>
      </c>
      <c r="N13" s="5">
        <f t="shared" si="2"/>
        <v>0.92554725921628411</v>
      </c>
      <c r="O13" s="4">
        <v>7881137827.8100004</v>
      </c>
      <c r="P13" s="5">
        <f t="shared" si="3"/>
        <v>0.8853952447173824</v>
      </c>
      <c r="Q13" s="8">
        <v>248083142.99999905</v>
      </c>
      <c r="R13" s="8">
        <f>SUM(R14:R22)</f>
        <v>264170929</v>
      </c>
      <c r="S13" s="8">
        <f t="shared" si="7"/>
        <v>357403727</v>
      </c>
    </row>
    <row r="14" spans="1:19" ht="47.25" x14ac:dyDescent="0.25">
      <c r="A14" s="2" t="s">
        <v>14</v>
      </c>
      <c r="B14" s="2" t="s">
        <v>15</v>
      </c>
      <c r="C14" s="2" t="s">
        <v>15</v>
      </c>
      <c r="D14" s="2" t="s">
        <v>16</v>
      </c>
      <c r="E14" s="2" t="s">
        <v>45</v>
      </c>
      <c r="F14" s="2"/>
      <c r="G14" s="2"/>
      <c r="H14" s="3" t="s">
        <v>276</v>
      </c>
      <c r="I14" s="4">
        <v>48466940</v>
      </c>
      <c r="J14" s="4">
        <v>1861150</v>
      </c>
      <c r="K14" s="4">
        <v>46605790</v>
      </c>
      <c r="L14" s="5">
        <f t="shared" si="1"/>
        <v>0.9615995975813616</v>
      </c>
      <c r="M14" s="4">
        <v>24893400</v>
      </c>
      <c r="N14" s="5">
        <f t="shared" si="2"/>
        <v>0.51361608552138838</v>
      </c>
      <c r="O14" s="4">
        <v>24893400</v>
      </c>
      <c r="P14" s="5">
        <f t="shared" si="3"/>
        <v>0.51361608552138838</v>
      </c>
      <c r="Q14" s="4">
        <v>9358690</v>
      </c>
      <c r="R14" s="4">
        <v>12353700</v>
      </c>
      <c r="S14" s="4">
        <f t="shared" si="7"/>
        <v>0</v>
      </c>
    </row>
    <row r="15" spans="1:19" ht="47.25" x14ac:dyDescent="0.25">
      <c r="A15" s="2" t="s">
        <v>14</v>
      </c>
      <c r="B15" s="2" t="s">
        <v>15</v>
      </c>
      <c r="C15" s="2" t="s">
        <v>15</v>
      </c>
      <c r="D15" s="2" t="s">
        <v>16</v>
      </c>
      <c r="E15" s="2" t="s">
        <v>275</v>
      </c>
      <c r="F15" s="2"/>
      <c r="G15" s="2"/>
      <c r="H15" s="3" t="s">
        <v>274</v>
      </c>
      <c r="I15" s="4">
        <v>214187011</v>
      </c>
      <c r="J15" s="4">
        <v>17777126</v>
      </c>
      <c r="K15" s="4">
        <v>196409885</v>
      </c>
      <c r="L15" s="5">
        <f t="shared" si="1"/>
        <v>0.91700184844542232</v>
      </c>
      <c r="M15" s="4">
        <v>185750621</v>
      </c>
      <c r="N15" s="5">
        <f t="shared" si="2"/>
        <v>0.86723569339132334</v>
      </c>
      <c r="O15" s="4">
        <v>176676185</v>
      </c>
      <c r="P15" s="5">
        <f t="shared" si="3"/>
        <v>0.82486881055546357</v>
      </c>
      <c r="Q15" s="4">
        <v>10025064</v>
      </c>
      <c r="R15" s="4">
        <v>634200</v>
      </c>
      <c r="S15" s="4">
        <f t="shared" si="7"/>
        <v>9074436</v>
      </c>
    </row>
    <row r="16" spans="1:19" ht="31.5" x14ac:dyDescent="0.25">
      <c r="A16" s="2" t="s">
        <v>14</v>
      </c>
      <c r="B16" s="2" t="s">
        <v>15</v>
      </c>
      <c r="C16" s="2" t="s">
        <v>15</v>
      </c>
      <c r="D16" s="2" t="s">
        <v>16</v>
      </c>
      <c r="E16" s="2" t="s">
        <v>273</v>
      </c>
      <c r="F16" s="2"/>
      <c r="G16" s="2"/>
      <c r="H16" s="3" t="s">
        <v>272</v>
      </c>
      <c r="I16" s="4">
        <v>96421826</v>
      </c>
      <c r="J16" s="4">
        <v>741577</v>
      </c>
      <c r="K16" s="4">
        <v>95680249</v>
      </c>
      <c r="L16" s="5">
        <f t="shared" si="1"/>
        <v>0.99230903384883007</v>
      </c>
      <c r="M16" s="4">
        <v>77336288</v>
      </c>
      <c r="N16" s="5">
        <f t="shared" si="2"/>
        <v>0.80206205594986346</v>
      </c>
      <c r="O16" s="4">
        <v>74610027</v>
      </c>
      <c r="P16" s="5">
        <f t="shared" si="3"/>
        <v>0.77378774179198806</v>
      </c>
      <c r="Q16" s="4">
        <v>10553050</v>
      </c>
      <c r="R16" s="4">
        <v>7790911</v>
      </c>
      <c r="S16" s="4">
        <f t="shared" si="7"/>
        <v>2726261</v>
      </c>
    </row>
    <row r="17" spans="1:19" ht="15.75" x14ac:dyDescent="0.25">
      <c r="A17" s="2" t="s">
        <v>14</v>
      </c>
      <c r="B17" s="2" t="s">
        <v>15</v>
      </c>
      <c r="C17" s="2" t="s">
        <v>15</v>
      </c>
      <c r="D17" s="2" t="s">
        <v>15</v>
      </c>
      <c r="E17" s="2" t="s">
        <v>271</v>
      </c>
      <c r="F17" s="2"/>
      <c r="G17" s="2"/>
      <c r="H17" s="3" t="s">
        <v>270</v>
      </c>
      <c r="I17" s="4">
        <v>140944420</v>
      </c>
      <c r="J17" s="4">
        <v>867395.18999999762</v>
      </c>
      <c r="K17" s="4">
        <v>140077024.81</v>
      </c>
      <c r="L17" s="5">
        <f t="shared" si="1"/>
        <v>0.99384583518808334</v>
      </c>
      <c r="M17" s="4">
        <v>120539644.81</v>
      </c>
      <c r="N17" s="5">
        <f t="shared" si="2"/>
        <v>0.85522821556185058</v>
      </c>
      <c r="O17" s="4">
        <v>120539644.81</v>
      </c>
      <c r="P17" s="5">
        <f t="shared" si="3"/>
        <v>0.85522821556185058</v>
      </c>
      <c r="Q17" s="4">
        <v>0</v>
      </c>
      <c r="R17" s="4">
        <v>19537380</v>
      </c>
      <c r="S17" s="4">
        <f t="shared" si="7"/>
        <v>0</v>
      </c>
    </row>
    <row r="18" spans="1:19" ht="94.5" x14ac:dyDescent="0.25">
      <c r="A18" s="2" t="s">
        <v>14</v>
      </c>
      <c r="B18" s="2" t="s">
        <v>15</v>
      </c>
      <c r="C18" s="2" t="s">
        <v>15</v>
      </c>
      <c r="D18" s="2" t="s">
        <v>15</v>
      </c>
      <c r="E18" s="2" t="s">
        <v>34</v>
      </c>
      <c r="F18" s="2"/>
      <c r="G18" s="2"/>
      <c r="H18" s="3" t="s">
        <v>269</v>
      </c>
      <c r="I18" s="4">
        <v>1365494223</v>
      </c>
      <c r="J18" s="4">
        <v>49719636</v>
      </c>
      <c r="K18" s="4">
        <v>1315774587</v>
      </c>
      <c r="L18" s="5">
        <f t="shared" si="1"/>
        <v>0.96358854167045427</v>
      </c>
      <c r="M18" s="4">
        <v>1084320684</v>
      </c>
      <c r="N18" s="5">
        <f t="shared" si="2"/>
        <v>0.79408661401564928</v>
      </c>
      <c r="O18" s="4">
        <v>1031324062</v>
      </c>
      <c r="P18" s="5">
        <f t="shared" si="3"/>
        <v>0.75527530225223072</v>
      </c>
      <c r="Q18" s="4">
        <v>181160938</v>
      </c>
      <c r="R18" s="4">
        <v>50292965</v>
      </c>
      <c r="S18" s="4">
        <f t="shared" si="7"/>
        <v>52996622</v>
      </c>
    </row>
    <row r="19" spans="1:19" ht="47.25" x14ac:dyDescent="0.25">
      <c r="A19" s="2" t="s">
        <v>14</v>
      </c>
      <c r="B19" s="2" t="s">
        <v>15</v>
      </c>
      <c r="C19" s="2" t="s">
        <v>15</v>
      </c>
      <c r="D19" s="2" t="s">
        <v>15</v>
      </c>
      <c r="E19" s="2" t="s">
        <v>268</v>
      </c>
      <c r="F19" s="2"/>
      <c r="G19" s="2"/>
      <c r="H19" s="3" t="s">
        <v>267</v>
      </c>
      <c r="I19" s="4">
        <v>777448715</v>
      </c>
      <c r="J19" s="4">
        <v>1799702</v>
      </c>
      <c r="K19" s="4">
        <v>775649013</v>
      </c>
      <c r="L19" s="5">
        <f t="shared" si="1"/>
        <v>0.99768511804666116</v>
      </c>
      <c r="M19" s="4">
        <v>775299101</v>
      </c>
      <c r="N19" s="5">
        <f t="shared" si="2"/>
        <v>0.99723504077050273</v>
      </c>
      <c r="O19" s="4">
        <v>773579194</v>
      </c>
      <c r="P19" s="5">
        <f t="shared" si="3"/>
        <v>0.99502279581232567</v>
      </c>
      <c r="Q19" s="4">
        <v>200000</v>
      </c>
      <c r="R19" s="4">
        <v>149912</v>
      </c>
      <c r="S19" s="4">
        <f t="shared" si="7"/>
        <v>1719907</v>
      </c>
    </row>
    <row r="20" spans="1:19" ht="47.25" x14ac:dyDescent="0.25">
      <c r="A20" s="2" t="s">
        <v>14</v>
      </c>
      <c r="B20" s="2" t="s">
        <v>15</v>
      </c>
      <c r="C20" s="2" t="s">
        <v>15</v>
      </c>
      <c r="D20" s="2" t="s">
        <v>15</v>
      </c>
      <c r="E20" s="2" t="s">
        <v>266</v>
      </c>
      <c r="F20" s="2"/>
      <c r="G20" s="2"/>
      <c r="H20" s="3" t="s">
        <v>265</v>
      </c>
      <c r="I20" s="4">
        <v>6068950367</v>
      </c>
      <c r="J20" s="4">
        <v>45540199</v>
      </c>
      <c r="K20" s="4">
        <v>6023410168</v>
      </c>
      <c r="L20" s="5">
        <f t="shared" si="1"/>
        <v>0.99249619847813797</v>
      </c>
      <c r="M20" s="4">
        <v>5818271379</v>
      </c>
      <c r="N20" s="5">
        <f t="shared" si="2"/>
        <v>0.95869483636526831</v>
      </c>
      <c r="O20" s="4">
        <v>5528153863</v>
      </c>
      <c r="P20" s="5">
        <f t="shared" si="3"/>
        <v>0.91089126269007104</v>
      </c>
      <c r="Q20" s="4">
        <v>31726928</v>
      </c>
      <c r="R20" s="4">
        <v>173411861</v>
      </c>
      <c r="S20" s="4">
        <f t="shared" si="7"/>
        <v>290117516</v>
      </c>
    </row>
    <row r="21" spans="1:19" ht="31.5" x14ac:dyDescent="0.25">
      <c r="A21" s="2" t="s">
        <v>14</v>
      </c>
      <c r="B21" s="2" t="s">
        <v>15</v>
      </c>
      <c r="C21" s="2" t="s">
        <v>15</v>
      </c>
      <c r="D21" s="2" t="s">
        <v>15</v>
      </c>
      <c r="E21" s="2" t="s">
        <v>264</v>
      </c>
      <c r="F21" s="2"/>
      <c r="G21" s="2"/>
      <c r="H21" s="3" t="s">
        <v>263</v>
      </c>
      <c r="I21" s="4">
        <v>55000000</v>
      </c>
      <c r="J21" s="4">
        <v>7011622</v>
      </c>
      <c r="K21" s="4">
        <v>47988378</v>
      </c>
      <c r="L21" s="5">
        <f t="shared" si="1"/>
        <v>0.87251596363636363</v>
      </c>
      <c r="M21" s="4">
        <v>47988378</v>
      </c>
      <c r="N21" s="5">
        <f t="shared" si="2"/>
        <v>0.87251596363636363</v>
      </c>
      <c r="O21" s="4">
        <v>47988378</v>
      </c>
      <c r="P21" s="5">
        <f t="shared" si="3"/>
        <v>0.87251596363636363</v>
      </c>
      <c r="Q21" s="4">
        <v>0</v>
      </c>
      <c r="R21" s="4">
        <v>0</v>
      </c>
      <c r="S21" s="4">
        <f t="shared" si="7"/>
        <v>0</v>
      </c>
    </row>
    <row r="22" spans="1:19" ht="31.5" x14ac:dyDescent="0.25">
      <c r="A22" s="2" t="s">
        <v>14</v>
      </c>
      <c r="B22" s="2" t="s">
        <v>15</v>
      </c>
      <c r="C22" s="2" t="s">
        <v>15</v>
      </c>
      <c r="D22" s="2" t="s">
        <v>15</v>
      </c>
      <c r="E22" s="2" t="s">
        <v>262</v>
      </c>
      <c r="F22" s="2"/>
      <c r="G22" s="2"/>
      <c r="H22" s="3" t="s">
        <v>261</v>
      </c>
      <c r="I22" s="4">
        <v>134351639</v>
      </c>
      <c r="J22" s="4">
        <v>25151107</v>
      </c>
      <c r="K22" s="4">
        <v>109200532</v>
      </c>
      <c r="L22" s="5">
        <f t="shared" si="1"/>
        <v>0.81279642595204959</v>
      </c>
      <c r="M22" s="4">
        <v>104142059</v>
      </c>
      <c r="N22" s="5">
        <f t="shared" si="2"/>
        <v>0.77514543012013426</v>
      </c>
      <c r="O22" s="4">
        <v>103373074</v>
      </c>
      <c r="P22" s="5">
        <f t="shared" si="3"/>
        <v>0.76942175599361318</v>
      </c>
      <c r="Q22" s="4">
        <v>5058473</v>
      </c>
      <c r="R22" s="4">
        <v>0</v>
      </c>
      <c r="S22" s="4">
        <f t="shared" si="7"/>
        <v>768985</v>
      </c>
    </row>
    <row r="23" spans="1:19" ht="15.75" x14ac:dyDescent="0.25">
      <c r="A23" s="6" t="s">
        <v>14</v>
      </c>
      <c r="B23" s="6" t="s">
        <v>20</v>
      </c>
      <c r="C23" s="6"/>
      <c r="D23" s="6"/>
      <c r="E23" s="6"/>
      <c r="F23" s="6"/>
      <c r="G23" s="6"/>
      <c r="H23" s="7" t="s">
        <v>281</v>
      </c>
      <c r="I23" s="8">
        <f>SUM(I24:I38)-I25-I27-I29</f>
        <v>367893121004</v>
      </c>
      <c r="J23" s="8">
        <v>4902279678.1999989</v>
      </c>
      <c r="K23" s="8">
        <f t="shared" ref="K23:O23" si="10">SUM(K24:K38)-K25-K27-K29</f>
        <v>362990841325.79993</v>
      </c>
      <c r="L23" s="5">
        <f t="shared" si="1"/>
        <v>0.98667471774187709</v>
      </c>
      <c r="M23" s="8">
        <f t="shared" si="10"/>
        <v>356363491210.50995</v>
      </c>
      <c r="N23" s="5">
        <f t="shared" si="2"/>
        <v>0.96866038222724826</v>
      </c>
      <c r="O23" s="4">
        <f t="shared" si="10"/>
        <v>334625935749.79993</v>
      </c>
      <c r="P23" s="5">
        <f t="shared" si="3"/>
        <v>0.9095737773965108</v>
      </c>
      <c r="Q23" s="8">
        <v>1461198029.9499779</v>
      </c>
      <c r="R23" s="8">
        <f t="shared" ref="R23" si="11">SUM(R24:R38)-R25-R27-R29</f>
        <v>5166152085.3400002</v>
      </c>
      <c r="S23" s="8">
        <f t="shared" si="7"/>
        <v>21737555460.710022</v>
      </c>
    </row>
    <row r="24" spans="1:19" ht="47.25" x14ac:dyDescent="0.25">
      <c r="A24" s="2" t="s">
        <v>14</v>
      </c>
      <c r="B24" s="2" t="s">
        <v>20</v>
      </c>
      <c r="C24" s="2" t="s">
        <v>15</v>
      </c>
      <c r="D24" s="2" t="s">
        <v>15</v>
      </c>
      <c r="E24" s="2" t="s">
        <v>21</v>
      </c>
      <c r="F24" s="2"/>
      <c r="G24" s="2"/>
      <c r="H24" s="3" t="s">
        <v>22</v>
      </c>
      <c r="I24" s="4">
        <v>992543613</v>
      </c>
      <c r="J24" s="4">
        <v>0.55000000000000004</v>
      </c>
      <c r="K24" s="4">
        <v>992543612.45000005</v>
      </c>
      <c r="L24" s="5">
        <f t="shared" si="1"/>
        <v>0.99999999944586826</v>
      </c>
      <c r="M24" s="4">
        <v>992543612.45000005</v>
      </c>
      <c r="N24" s="5">
        <f t="shared" si="2"/>
        <v>0.99999999944586826</v>
      </c>
      <c r="O24" s="4">
        <v>992543612.45000005</v>
      </c>
      <c r="P24" s="5">
        <f t="shared" si="3"/>
        <v>0.99999999944586826</v>
      </c>
      <c r="Q24" s="4">
        <v>0</v>
      </c>
      <c r="R24" s="4">
        <v>0</v>
      </c>
      <c r="S24" s="4">
        <f t="shared" si="7"/>
        <v>0</v>
      </c>
    </row>
    <row r="25" spans="1:19" ht="15.75" x14ac:dyDescent="0.25">
      <c r="A25" s="2" t="s">
        <v>14</v>
      </c>
      <c r="B25" s="2" t="s">
        <v>20</v>
      </c>
      <c r="C25" s="2" t="s">
        <v>15</v>
      </c>
      <c r="D25" s="2" t="s">
        <v>15</v>
      </c>
      <c r="E25" s="2" t="s">
        <v>21</v>
      </c>
      <c r="F25" s="2" t="s">
        <v>40</v>
      </c>
      <c r="G25" s="2"/>
      <c r="H25" s="3" t="s">
        <v>260</v>
      </c>
      <c r="I25" s="4">
        <v>992543613</v>
      </c>
      <c r="J25" s="4">
        <v>0.55000000000000004</v>
      </c>
      <c r="K25" s="4">
        <v>992543612.45000005</v>
      </c>
      <c r="L25" s="5">
        <f t="shared" si="1"/>
        <v>0.99999999944586826</v>
      </c>
      <c r="M25" s="4">
        <v>992543612.45000005</v>
      </c>
      <c r="N25" s="5">
        <f t="shared" si="2"/>
        <v>0.99999999944586826</v>
      </c>
      <c r="O25" s="4">
        <v>992543612.45000005</v>
      </c>
      <c r="P25" s="5">
        <f t="shared" si="3"/>
        <v>0.99999999944586826</v>
      </c>
      <c r="Q25" s="4">
        <v>0</v>
      </c>
      <c r="R25" s="4">
        <v>0</v>
      </c>
      <c r="S25" s="4">
        <f t="shared" si="7"/>
        <v>0</v>
      </c>
    </row>
    <row r="26" spans="1:19" ht="47.25" x14ac:dyDescent="0.25">
      <c r="A26" s="2" t="s">
        <v>14</v>
      </c>
      <c r="B26" s="2" t="s">
        <v>20</v>
      </c>
      <c r="C26" s="2" t="s">
        <v>15</v>
      </c>
      <c r="D26" s="2" t="s">
        <v>15</v>
      </c>
      <c r="E26" s="2" t="s">
        <v>23</v>
      </c>
      <c r="F26" s="2"/>
      <c r="G26" s="2"/>
      <c r="H26" s="3" t="s">
        <v>24</v>
      </c>
      <c r="I26" s="4">
        <v>124078912</v>
      </c>
      <c r="J26" s="4">
        <v>0.85</v>
      </c>
      <c r="K26" s="4">
        <v>124078911.15000001</v>
      </c>
      <c r="L26" s="5">
        <f t="shared" si="1"/>
        <v>0.99999999314952093</v>
      </c>
      <c r="M26" s="4">
        <v>124078911.15000001</v>
      </c>
      <c r="N26" s="5">
        <f t="shared" si="2"/>
        <v>0.99999999314952093</v>
      </c>
      <c r="O26" s="4">
        <v>124078911.15000001</v>
      </c>
      <c r="P26" s="5">
        <f t="shared" si="3"/>
        <v>0.99999999314952093</v>
      </c>
      <c r="Q26" s="4">
        <v>0</v>
      </c>
      <c r="R26" s="4">
        <v>0</v>
      </c>
      <c r="S26" s="4">
        <f t="shared" si="7"/>
        <v>0</v>
      </c>
    </row>
    <row r="27" spans="1:19" ht="15.75" x14ac:dyDescent="0.25">
      <c r="A27" s="2" t="s">
        <v>14</v>
      </c>
      <c r="B27" s="2" t="s">
        <v>20</v>
      </c>
      <c r="C27" s="2" t="s">
        <v>15</v>
      </c>
      <c r="D27" s="2" t="s">
        <v>15</v>
      </c>
      <c r="E27" s="2" t="s">
        <v>23</v>
      </c>
      <c r="F27" s="2" t="s">
        <v>40</v>
      </c>
      <c r="G27" s="2"/>
      <c r="H27" s="3" t="s">
        <v>260</v>
      </c>
      <c r="I27" s="4">
        <v>124078912</v>
      </c>
      <c r="J27" s="4">
        <v>0.85</v>
      </c>
      <c r="K27" s="4">
        <v>124078911.15000001</v>
      </c>
      <c r="L27" s="5">
        <f t="shared" si="1"/>
        <v>0.99999999314952093</v>
      </c>
      <c r="M27" s="4">
        <v>124078911.15000001</v>
      </c>
      <c r="N27" s="5">
        <f t="shared" si="2"/>
        <v>0.99999999314952093</v>
      </c>
      <c r="O27" s="4">
        <v>124078911.15000001</v>
      </c>
      <c r="P27" s="5">
        <f t="shared" si="3"/>
        <v>0.99999999314952093</v>
      </c>
      <c r="Q27" s="4">
        <v>0</v>
      </c>
      <c r="R27" s="4">
        <v>0</v>
      </c>
      <c r="S27" s="4">
        <f t="shared" si="7"/>
        <v>0</v>
      </c>
    </row>
    <row r="28" spans="1:19" ht="31.5" x14ac:dyDescent="0.25">
      <c r="A28" s="2" t="s">
        <v>14</v>
      </c>
      <c r="B28" s="2" t="s">
        <v>20</v>
      </c>
      <c r="C28" s="2" t="s">
        <v>15</v>
      </c>
      <c r="D28" s="2" t="s">
        <v>15</v>
      </c>
      <c r="E28" s="2" t="s">
        <v>25</v>
      </c>
      <c r="F28" s="2"/>
      <c r="G28" s="2"/>
      <c r="H28" s="3" t="s">
        <v>26</v>
      </c>
      <c r="I28" s="4">
        <v>162882998</v>
      </c>
      <c r="J28" s="4">
        <v>0.8</v>
      </c>
      <c r="K28" s="4">
        <v>162882997.19999999</v>
      </c>
      <c r="L28" s="5">
        <f t="shared" si="1"/>
        <v>0.99999999508849902</v>
      </c>
      <c r="M28" s="4">
        <v>162882997.19999999</v>
      </c>
      <c r="N28" s="5">
        <f t="shared" si="2"/>
        <v>0.99999999508849902</v>
      </c>
      <c r="O28" s="4">
        <v>162882997.19999999</v>
      </c>
      <c r="P28" s="5">
        <f t="shared" si="3"/>
        <v>0.99999999508849902</v>
      </c>
      <c r="Q28" s="4">
        <v>0</v>
      </c>
      <c r="R28" s="4">
        <v>0</v>
      </c>
      <c r="S28" s="4">
        <f t="shared" si="7"/>
        <v>0</v>
      </c>
    </row>
    <row r="29" spans="1:19" ht="15.75" x14ac:dyDescent="0.25">
      <c r="A29" s="2" t="s">
        <v>14</v>
      </c>
      <c r="B29" s="2" t="s">
        <v>20</v>
      </c>
      <c r="C29" s="2" t="s">
        <v>15</v>
      </c>
      <c r="D29" s="2" t="s">
        <v>15</v>
      </c>
      <c r="E29" s="2" t="s">
        <v>25</v>
      </c>
      <c r="F29" s="2" t="s">
        <v>40</v>
      </c>
      <c r="G29" s="2"/>
      <c r="H29" s="3" t="s">
        <v>260</v>
      </c>
      <c r="I29" s="4">
        <v>162882998</v>
      </c>
      <c r="J29" s="4">
        <v>0.8</v>
      </c>
      <c r="K29" s="4">
        <v>162882997.19999999</v>
      </c>
      <c r="L29" s="5">
        <f t="shared" si="1"/>
        <v>0.99999999508849902</v>
      </c>
      <c r="M29" s="4">
        <v>162882997.19999999</v>
      </c>
      <c r="N29" s="5">
        <f t="shared" si="2"/>
        <v>0.99999999508849902</v>
      </c>
      <c r="O29" s="4">
        <v>162882997.19999999</v>
      </c>
      <c r="P29" s="5">
        <f t="shared" si="3"/>
        <v>0.99999999508849902</v>
      </c>
      <c r="Q29" s="4">
        <v>0</v>
      </c>
      <c r="R29" s="4">
        <v>0</v>
      </c>
      <c r="S29" s="4">
        <f t="shared" si="7"/>
        <v>0</v>
      </c>
    </row>
    <row r="30" spans="1:19" ht="63" x14ac:dyDescent="0.25">
      <c r="A30" s="2" t="s">
        <v>14</v>
      </c>
      <c r="B30" s="2" t="s">
        <v>20</v>
      </c>
      <c r="C30" s="2" t="s">
        <v>20</v>
      </c>
      <c r="D30" s="2" t="s">
        <v>16</v>
      </c>
      <c r="E30" s="2" t="s">
        <v>27</v>
      </c>
      <c r="F30" s="2"/>
      <c r="G30" s="2"/>
      <c r="H30" s="3" t="s">
        <v>28</v>
      </c>
      <c r="I30" s="4">
        <v>26110341474</v>
      </c>
      <c r="J30" s="4">
        <v>852857671</v>
      </c>
      <c r="K30" s="4">
        <v>25257483803</v>
      </c>
      <c r="L30" s="5">
        <f t="shared" si="1"/>
        <v>0.96733640301681789</v>
      </c>
      <c r="M30" s="4">
        <v>24113969310.709999</v>
      </c>
      <c r="N30" s="5">
        <f t="shared" si="2"/>
        <v>0.92354094008008525</v>
      </c>
      <c r="O30" s="4">
        <v>21808790867</v>
      </c>
      <c r="P30" s="5">
        <f t="shared" si="3"/>
        <v>0.83525490804923508</v>
      </c>
      <c r="Q30" s="4">
        <v>1041597869.9500009</v>
      </c>
      <c r="R30" s="4">
        <v>101916622.34</v>
      </c>
      <c r="S30" s="4">
        <f t="shared" si="7"/>
        <v>2305178443.7099991</v>
      </c>
    </row>
    <row r="31" spans="1:19" ht="63" x14ac:dyDescent="0.25">
      <c r="A31" s="2" t="s">
        <v>14</v>
      </c>
      <c r="B31" s="2" t="s">
        <v>20</v>
      </c>
      <c r="C31" s="2" t="s">
        <v>20</v>
      </c>
      <c r="D31" s="2" t="s">
        <v>16</v>
      </c>
      <c r="E31" s="2" t="s">
        <v>29</v>
      </c>
      <c r="F31" s="2"/>
      <c r="G31" s="2"/>
      <c r="H31" s="3" t="s">
        <v>30</v>
      </c>
      <c r="I31" s="4">
        <v>3800621579</v>
      </c>
      <c r="J31" s="4">
        <v>0</v>
      </c>
      <c r="K31" s="4">
        <v>3800621579</v>
      </c>
      <c r="L31" s="5">
        <f t="shared" si="1"/>
        <v>1</v>
      </c>
      <c r="M31" s="4">
        <v>3800621579</v>
      </c>
      <c r="N31" s="5">
        <f t="shared" si="2"/>
        <v>1</v>
      </c>
      <c r="O31" s="4">
        <v>3800621579</v>
      </c>
      <c r="P31" s="5">
        <f t="shared" si="3"/>
        <v>1</v>
      </c>
      <c r="Q31" s="4">
        <v>0</v>
      </c>
      <c r="R31" s="4">
        <v>0</v>
      </c>
      <c r="S31" s="4">
        <f t="shared" si="7"/>
        <v>0</v>
      </c>
    </row>
    <row r="32" spans="1:19" ht="31.5" x14ac:dyDescent="0.25">
      <c r="A32" s="2" t="s">
        <v>14</v>
      </c>
      <c r="B32" s="2" t="s">
        <v>20</v>
      </c>
      <c r="C32" s="2" t="s">
        <v>20</v>
      </c>
      <c r="D32" s="2" t="s">
        <v>16</v>
      </c>
      <c r="E32" s="2" t="s">
        <v>31</v>
      </c>
      <c r="F32" s="2"/>
      <c r="G32" s="2"/>
      <c r="H32" s="3" t="s">
        <v>32</v>
      </c>
      <c r="I32" s="4">
        <v>5850102344</v>
      </c>
      <c r="J32" s="4">
        <v>0</v>
      </c>
      <c r="K32" s="4">
        <v>5850102344</v>
      </c>
      <c r="L32" s="5">
        <f t="shared" si="1"/>
        <v>1</v>
      </c>
      <c r="M32" s="4">
        <v>3032000000</v>
      </c>
      <c r="N32" s="5">
        <f t="shared" si="2"/>
        <v>0.51828153111025299</v>
      </c>
      <c r="O32" s="4">
        <v>3032000000</v>
      </c>
      <c r="P32" s="5">
        <f t="shared" si="3"/>
        <v>0.51828153111025299</v>
      </c>
      <c r="Q32" s="4">
        <v>0</v>
      </c>
      <c r="R32" s="4">
        <v>2818102344</v>
      </c>
      <c r="S32" s="4">
        <f t="shared" si="7"/>
        <v>0</v>
      </c>
    </row>
    <row r="33" spans="1:19" ht="47.25" x14ac:dyDescent="0.25">
      <c r="A33" s="2" t="s">
        <v>14</v>
      </c>
      <c r="B33" s="2" t="s">
        <v>20</v>
      </c>
      <c r="C33" s="2" t="s">
        <v>20</v>
      </c>
      <c r="D33" s="2" t="s">
        <v>33</v>
      </c>
      <c r="E33" s="2" t="s">
        <v>34</v>
      </c>
      <c r="F33" s="2"/>
      <c r="G33" s="2"/>
      <c r="H33" s="3" t="s">
        <v>35</v>
      </c>
      <c r="I33" s="4">
        <v>0</v>
      </c>
      <c r="J33" s="4">
        <v>0</v>
      </c>
      <c r="K33" s="4">
        <v>0</v>
      </c>
      <c r="L33" s="5">
        <v>0</v>
      </c>
      <c r="M33" s="4">
        <v>0</v>
      </c>
      <c r="N33" s="5">
        <v>0</v>
      </c>
      <c r="O33" s="4">
        <v>0</v>
      </c>
      <c r="P33" s="5">
        <v>0</v>
      </c>
      <c r="Q33" s="4">
        <v>0</v>
      </c>
      <c r="R33" s="4">
        <v>0</v>
      </c>
      <c r="S33" s="4">
        <f t="shared" si="7"/>
        <v>0</v>
      </c>
    </row>
    <row r="34" spans="1:19" ht="47.25" x14ac:dyDescent="0.25">
      <c r="A34" s="2" t="s">
        <v>14</v>
      </c>
      <c r="B34" s="2" t="s">
        <v>20</v>
      </c>
      <c r="C34" s="2" t="s">
        <v>20</v>
      </c>
      <c r="D34" s="2" t="s">
        <v>33</v>
      </c>
      <c r="E34" s="2" t="s">
        <v>34</v>
      </c>
      <c r="F34" s="2"/>
      <c r="G34" s="2"/>
      <c r="H34" s="3" t="s">
        <v>35</v>
      </c>
      <c r="I34" s="4">
        <v>251737400000</v>
      </c>
      <c r="J34" s="4">
        <v>0</v>
      </c>
      <c r="K34" s="4">
        <v>251737400000</v>
      </c>
      <c r="L34" s="5">
        <f t="shared" ref="L34:L53" si="12">+K34/I34</f>
        <v>1</v>
      </c>
      <c r="M34" s="4">
        <v>251737400000</v>
      </c>
      <c r="N34" s="5">
        <f t="shared" ref="N34:N53" si="13">+M34/I34</f>
        <v>1</v>
      </c>
      <c r="O34" s="4">
        <v>251737400000</v>
      </c>
      <c r="P34" s="5">
        <f t="shared" ref="P34:P53" si="14">+O34/I34</f>
        <v>1</v>
      </c>
      <c r="Q34" s="4">
        <v>0</v>
      </c>
      <c r="R34" s="4">
        <v>0</v>
      </c>
      <c r="S34" s="4">
        <f t="shared" si="7"/>
        <v>0</v>
      </c>
    </row>
    <row r="35" spans="1:19" ht="31.5" x14ac:dyDescent="0.25">
      <c r="A35" s="2" t="s">
        <v>14</v>
      </c>
      <c r="B35" s="2" t="s">
        <v>20</v>
      </c>
      <c r="C35" s="2" t="s">
        <v>33</v>
      </c>
      <c r="D35" s="2" t="s">
        <v>15</v>
      </c>
      <c r="E35" s="2" t="s">
        <v>37</v>
      </c>
      <c r="F35" s="2"/>
      <c r="G35" s="2"/>
      <c r="H35" s="3" t="s">
        <v>38</v>
      </c>
      <c r="I35" s="4">
        <v>8922312000</v>
      </c>
      <c r="J35" s="4">
        <v>0</v>
      </c>
      <c r="K35" s="4">
        <v>8922312000</v>
      </c>
      <c r="L35" s="5">
        <f t="shared" si="12"/>
        <v>1</v>
      </c>
      <c r="M35" s="4">
        <v>8502711840</v>
      </c>
      <c r="N35" s="5">
        <f t="shared" si="13"/>
        <v>0.95297181268711517</v>
      </c>
      <c r="O35" s="4">
        <v>8502711840</v>
      </c>
      <c r="P35" s="5">
        <f t="shared" si="14"/>
        <v>0.95297181268711517</v>
      </c>
      <c r="Q35" s="4">
        <v>419600160</v>
      </c>
      <c r="R35" s="4">
        <v>0</v>
      </c>
      <c r="S35" s="4">
        <f t="shared" si="7"/>
        <v>0</v>
      </c>
    </row>
    <row r="36" spans="1:19" ht="15.75" x14ac:dyDescent="0.25">
      <c r="A36" s="2" t="s">
        <v>14</v>
      </c>
      <c r="B36" s="2" t="s">
        <v>20</v>
      </c>
      <c r="C36" s="2" t="s">
        <v>39</v>
      </c>
      <c r="D36" s="2" t="s">
        <v>16</v>
      </c>
      <c r="E36" s="2" t="s">
        <v>40</v>
      </c>
      <c r="F36" s="2"/>
      <c r="G36" s="2"/>
      <c r="H36" s="3" t="s">
        <v>41</v>
      </c>
      <c r="I36" s="4">
        <v>2710126381</v>
      </c>
      <c r="J36" s="4">
        <v>630597899</v>
      </c>
      <c r="K36" s="4">
        <v>2079528482</v>
      </c>
      <c r="L36" s="5">
        <f t="shared" si="12"/>
        <v>0.76731789948212015</v>
      </c>
      <c r="M36" s="4">
        <v>2079528482</v>
      </c>
      <c r="N36" s="5">
        <f t="shared" si="13"/>
        <v>0.76731789948212015</v>
      </c>
      <c r="O36" s="4">
        <v>2075809721</v>
      </c>
      <c r="P36" s="5">
        <f t="shared" si="14"/>
        <v>0.76594572694209717</v>
      </c>
      <c r="Q36" s="4">
        <v>0</v>
      </c>
      <c r="R36" s="4">
        <v>0</v>
      </c>
      <c r="S36" s="4">
        <f t="shared" si="7"/>
        <v>3718761</v>
      </c>
    </row>
    <row r="37" spans="1:19" ht="47.25" x14ac:dyDescent="0.25">
      <c r="A37" s="2" t="s">
        <v>14</v>
      </c>
      <c r="B37" s="2" t="s">
        <v>20</v>
      </c>
      <c r="C37" s="2" t="s">
        <v>42</v>
      </c>
      <c r="D37" s="2" t="s">
        <v>43</v>
      </c>
      <c r="E37" s="2" t="s">
        <v>40</v>
      </c>
      <c r="F37" s="2"/>
      <c r="G37" s="2"/>
      <c r="H37" s="3" t="s">
        <v>44</v>
      </c>
      <c r="I37" s="4">
        <v>56228800000</v>
      </c>
      <c r="J37" s="4">
        <v>1900998092</v>
      </c>
      <c r="K37" s="4">
        <v>54327801908</v>
      </c>
      <c r="L37" s="5">
        <f t="shared" si="12"/>
        <v>0.96619173640554312</v>
      </c>
      <c r="M37" s="4">
        <v>54327801908</v>
      </c>
      <c r="N37" s="5">
        <f t="shared" si="13"/>
        <v>0.96619173640554312</v>
      </c>
      <c r="O37" s="4">
        <v>40658553606</v>
      </c>
      <c r="P37" s="5">
        <f t="shared" si="14"/>
        <v>0.72309125583330958</v>
      </c>
      <c r="Q37" s="4">
        <v>0</v>
      </c>
      <c r="R37" s="4">
        <v>0</v>
      </c>
      <c r="S37" s="4">
        <f t="shared" si="7"/>
        <v>13669248302</v>
      </c>
    </row>
    <row r="38" spans="1:19" ht="47.25" x14ac:dyDescent="0.25">
      <c r="A38" s="2" t="s">
        <v>14</v>
      </c>
      <c r="B38" s="2" t="s">
        <v>20</v>
      </c>
      <c r="C38" s="2" t="s">
        <v>42</v>
      </c>
      <c r="D38" s="2" t="s">
        <v>43</v>
      </c>
      <c r="E38" s="2" t="s">
        <v>45</v>
      </c>
      <c r="F38" s="2"/>
      <c r="G38" s="2"/>
      <c r="H38" s="3" t="s">
        <v>46</v>
      </c>
      <c r="I38" s="4">
        <v>11253911703</v>
      </c>
      <c r="J38" s="4">
        <v>1517826014</v>
      </c>
      <c r="K38" s="4">
        <v>9736085689</v>
      </c>
      <c r="L38" s="5">
        <f t="shared" si="12"/>
        <v>0.86512902766107658</v>
      </c>
      <c r="M38" s="4">
        <v>7489952570</v>
      </c>
      <c r="N38" s="5">
        <f t="shared" si="13"/>
        <v>0.66554214815843749</v>
      </c>
      <c r="O38" s="4">
        <v>1730542616</v>
      </c>
      <c r="P38" s="5">
        <f t="shared" si="14"/>
        <v>0.15377254253191647</v>
      </c>
      <c r="Q38" s="4">
        <v>0</v>
      </c>
      <c r="R38" s="4">
        <v>2246133119</v>
      </c>
      <c r="S38" s="4">
        <f t="shared" si="7"/>
        <v>5759409954</v>
      </c>
    </row>
    <row r="39" spans="1:19" ht="31.5" x14ac:dyDescent="0.25">
      <c r="A39" s="6" t="s">
        <v>14</v>
      </c>
      <c r="B39" s="6" t="s">
        <v>47</v>
      </c>
      <c r="C39" s="6"/>
      <c r="D39" s="6"/>
      <c r="E39" s="6"/>
      <c r="F39" s="6"/>
      <c r="G39" s="6"/>
      <c r="H39" s="7" t="s">
        <v>282</v>
      </c>
      <c r="I39" s="8">
        <f>+I40+I43</f>
        <v>3058625100</v>
      </c>
      <c r="J39" s="8">
        <v>1127534977</v>
      </c>
      <c r="K39" s="8">
        <f t="shared" ref="K39:O39" si="15">+K40+K43</f>
        <v>1931090123</v>
      </c>
      <c r="L39" s="5">
        <f t="shared" si="12"/>
        <v>0.6313588818060768</v>
      </c>
      <c r="M39" s="8">
        <f t="shared" si="15"/>
        <v>1931090123</v>
      </c>
      <c r="N39" s="5">
        <f t="shared" si="13"/>
        <v>0.6313588818060768</v>
      </c>
      <c r="O39" s="4">
        <f t="shared" si="15"/>
        <v>1931090123</v>
      </c>
      <c r="P39" s="5">
        <f t="shared" si="14"/>
        <v>0.6313588818060768</v>
      </c>
      <c r="Q39" s="8">
        <v>0</v>
      </c>
      <c r="R39" s="8">
        <f t="shared" ref="R39" si="16">+R40+R43</f>
        <v>0</v>
      </c>
      <c r="S39" s="8">
        <f t="shared" si="7"/>
        <v>0</v>
      </c>
    </row>
    <row r="40" spans="1:19" ht="15.75" x14ac:dyDescent="0.25">
      <c r="A40" s="6" t="s">
        <v>14</v>
      </c>
      <c r="B40" s="6" t="s">
        <v>47</v>
      </c>
      <c r="C40" s="6" t="s">
        <v>16</v>
      </c>
      <c r="D40" s="6"/>
      <c r="E40" s="6"/>
      <c r="F40" s="6"/>
      <c r="G40" s="6"/>
      <c r="H40" s="7" t="s">
        <v>48</v>
      </c>
      <c r="I40" s="8">
        <v>192000000</v>
      </c>
      <c r="J40" s="8">
        <v>8828377</v>
      </c>
      <c r="K40" s="8">
        <v>183171623</v>
      </c>
      <c r="L40" s="5">
        <f t="shared" si="12"/>
        <v>0.95401886979166661</v>
      </c>
      <c r="M40" s="8">
        <v>183171623</v>
      </c>
      <c r="N40" s="5">
        <f t="shared" si="13"/>
        <v>0.95401886979166661</v>
      </c>
      <c r="O40" s="4">
        <v>183171623</v>
      </c>
      <c r="P40" s="5">
        <f t="shared" si="14"/>
        <v>0.95401886979166661</v>
      </c>
      <c r="Q40" s="8">
        <v>0</v>
      </c>
      <c r="R40" s="8">
        <v>0</v>
      </c>
      <c r="S40" s="8">
        <f t="shared" si="7"/>
        <v>0</v>
      </c>
    </row>
    <row r="41" spans="1:19" ht="31.5" x14ac:dyDescent="0.25">
      <c r="A41" s="2" t="s">
        <v>14</v>
      </c>
      <c r="B41" s="2" t="s">
        <v>47</v>
      </c>
      <c r="C41" s="2" t="s">
        <v>16</v>
      </c>
      <c r="D41" s="2" t="s">
        <v>15</v>
      </c>
      <c r="E41" s="2" t="s">
        <v>40</v>
      </c>
      <c r="F41" s="2"/>
      <c r="G41" s="2"/>
      <c r="H41" s="3" t="s">
        <v>259</v>
      </c>
      <c r="I41" s="4">
        <v>190000000</v>
      </c>
      <c r="J41" s="4">
        <v>7653377</v>
      </c>
      <c r="K41" s="4">
        <v>182346623</v>
      </c>
      <c r="L41" s="5">
        <f t="shared" si="12"/>
        <v>0.95971906842105259</v>
      </c>
      <c r="M41" s="4">
        <v>182346623</v>
      </c>
      <c r="N41" s="5">
        <f t="shared" si="13"/>
        <v>0.95971906842105259</v>
      </c>
      <c r="O41" s="4">
        <v>182346623</v>
      </c>
      <c r="P41" s="5">
        <f t="shared" si="14"/>
        <v>0.95971906842105259</v>
      </c>
      <c r="Q41" s="4">
        <v>0</v>
      </c>
      <c r="R41" s="4">
        <v>0</v>
      </c>
      <c r="S41" s="4">
        <f t="shared" si="7"/>
        <v>0</v>
      </c>
    </row>
    <row r="42" spans="1:19" ht="31.5" x14ac:dyDescent="0.25">
      <c r="A42" s="2" t="s">
        <v>14</v>
      </c>
      <c r="B42" s="2" t="s">
        <v>47</v>
      </c>
      <c r="C42" s="2" t="s">
        <v>16</v>
      </c>
      <c r="D42" s="2" t="s">
        <v>15</v>
      </c>
      <c r="E42" s="2" t="s">
        <v>34</v>
      </c>
      <c r="F42" s="2"/>
      <c r="G42" s="2"/>
      <c r="H42" s="3" t="s">
        <v>258</v>
      </c>
      <c r="I42" s="4">
        <v>2000000</v>
      </c>
      <c r="J42" s="4">
        <v>1175000</v>
      </c>
      <c r="K42" s="4">
        <v>825000</v>
      </c>
      <c r="L42" s="5">
        <f t="shared" si="12"/>
        <v>0.41249999999999998</v>
      </c>
      <c r="M42" s="4">
        <v>825000</v>
      </c>
      <c r="N42" s="5">
        <f t="shared" si="13"/>
        <v>0.41249999999999998</v>
      </c>
      <c r="O42" s="4">
        <v>825000</v>
      </c>
      <c r="P42" s="5">
        <f t="shared" si="14"/>
        <v>0.41249999999999998</v>
      </c>
      <c r="Q42" s="4">
        <v>0</v>
      </c>
      <c r="R42" s="4">
        <v>0</v>
      </c>
      <c r="S42" s="4">
        <f t="shared" si="7"/>
        <v>0</v>
      </c>
    </row>
    <row r="43" spans="1:19" ht="31.5" x14ac:dyDescent="0.25">
      <c r="A43" s="6" t="s">
        <v>14</v>
      </c>
      <c r="B43" s="6" t="s">
        <v>47</v>
      </c>
      <c r="C43" s="6" t="s">
        <v>33</v>
      </c>
      <c r="D43" s="6" t="s">
        <v>16</v>
      </c>
      <c r="E43" s="6"/>
      <c r="F43" s="6"/>
      <c r="G43" s="6"/>
      <c r="H43" s="7" t="s">
        <v>49</v>
      </c>
      <c r="I43" s="8">
        <v>2866625100</v>
      </c>
      <c r="J43" s="8">
        <v>1118706600</v>
      </c>
      <c r="K43" s="8">
        <v>1747918500</v>
      </c>
      <c r="L43" s="5">
        <f t="shared" si="12"/>
        <v>0.60974785297177503</v>
      </c>
      <c r="M43" s="8">
        <v>1747918500</v>
      </c>
      <c r="N43" s="5">
        <f t="shared" si="13"/>
        <v>0.60974785297177503</v>
      </c>
      <c r="O43" s="4">
        <v>1747918500</v>
      </c>
      <c r="P43" s="5">
        <f t="shared" si="14"/>
        <v>0.60974785297177503</v>
      </c>
      <c r="Q43" s="8">
        <v>0</v>
      </c>
      <c r="R43" s="8">
        <v>0</v>
      </c>
      <c r="S43" s="8">
        <f t="shared" si="7"/>
        <v>0</v>
      </c>
    </row>
    <row r="44" spans="1:19" ht="15.75" x14ac:dyDescent="0.25">
      <c r="A44" s="9" t="s">
        <v>50</v>
      </c>
      <c r="B44" s="9"/>
      <c r="C44" s="9"/>
      <c r="D44" s="9"/>
      <c r="E44" s="9"/>
      <c r="F44" s="9"/>
      <c r="G44" s="9"/>
      <c r="H44" s="10" t="s">
        <v>283</v>
      </c>
      <c r="I44" s="11">
        <f>+I45+I49+I54+I55+I58+I61+I65+I68+I73+I74+I77+I80+I83+I87+I91+I98+I103+I114+I117+I125+I137+I144+I148+I152+I156+I158+I161+I165</f>
        <v>759378916998</v>
      </c>
      <c r="J44" s="11">
        <v>33528081645.550003</v>
      </c>
      <c r="K44" s="11">
        <f>+K45+K49+K54+K55+K58+K61+K65+K68+K73+K74+K77+K80+K83+K87+K91+K98+K103+K114+K117+K125+K137+K144+K148+K152+K156+K158+K161+K165</f>
        <v>725850835352.45007</v>
      </c>
      <c r="L44" s="12">
        <f t="shared" si="12"/>
        <v>0.95584802146194137</v>
      </c>
      <c r="M44" s="11">
        <f>+M45+M49+M54+M55+M58+M61+M65+M68+M73+M74+M77+M80+M83+M87+M91+M98+M103+M114+M117+M125+M137+M144+M148+M152+M156+M158+M161+M165</f>
        <v>697289052664.64001</v>
      </c>
      <c r="N44" s="12">
        <f t="shared" si="13"/>
        <v>0.91823599135617884</v>
      </c>
      <c r="O44" s="11">
        <f>+O45+O49+O54+O55+O58+O61+O65+O68+O73+O74+O77+O80+O83+O87+O91+O98+O103+O114+O117+O125+O137+O144+O148+O152+O156+O158+O161+O165</f>
        <v>605065886946.41003</v>
      </c>
      <c r="P44" s="12">
        <f t="shared" si="14"/>
        <v>0.79679047363913535</v>
      </c>
      <c r="Q44" s="11">
        <v>10201050386.810059</v>
      </c>
      <c r="R44" s="11">
        <f>+R45+R49+R54+R55+R58+R61+R65+R68+R73+R74+R77+R80+R83+R87+R91+R98+R103+R114+R117+R125+R137+R144+R148+R152+R156+R158+R161+R165</f>
        <v>18360732301</v>
      </c>
      <c r="S44" s="11">
        <f t="shared" si="7"/>
        <v>92223165718.22998</v>
      </c>
    </row>
    <row r="45" spans="1:19" ht="63" x14ac:dyDescent="0.25">
      <c r="A45" s="6" t="s">
        <v>50</v>
      </c>
      <c r="B45" s="6" t="s">
        <v>51</v>
      </c>
      <c r="C45" s="6" t="s">
        <v>52</v>
      </c>
      <c r="D45" s="6" t="s">
        <v>42</v>
      </c>
      <c r="E45" s="6"/>
      <c r="F45" s="6"/>
      <c r="G45" s="6"/>
      <c r="H45" s="7" t="s">
        <v>53</v>
      </c>
      <c r="I45" s="8">
        <v>11287916536</v>
      </c>
      <c r="J45" s="8">
        <v>96459076</v>
      </c>
      <c r="K45" s="8">
        <v>11191457460</v>
      </c>
      <c r="L45" s="5">
        <f t="shared" si="12"/>
        <v>0.9914546607700041</v>
      </c>
      <c r="M45" s="8">
        <v>11124755265</v>
      </c>
      <c r="N45" s="5">
        <f t="shared" si="13"/>
        <v>0.98554549278605685</v>
      </c>
      <c r="O45" s="4">
        <v>9714623349</v>
      </c>
      <c r="P45" s="5">
        <f t="shared" si="14"/>
        <v>0.86062147235210562</v>
      </c>
      <c r="Q45" s="8">
        <v>66702195</v>
      </c>
      <c r="R45" s="8">
        <v>0</v>
      </c>
      <c r="S45" s="8">
        <f t="shared" si="7"/>
        <v>1410131916</v>
      </c>
    </row>
    <row r="46" spans="1:19" ht="94.5" x14ac:dyDescent="0.25">
      <c r="A46" s="2" t="s">
        <v>50</v>
      </c>
      <c r="B46" s="2" t="s">
        <v>51</v>
      </c>
      <c r="C46" s="2" t="s">
        <v>52</v>
      </c>
      <c r="D46" s="2" t="s">
        <v>42</v>
      </c>
      <c r="E46" s="2" t="s">
        <v>99</v>
      </c>
      <c r="F46" s="2" t="s">
        <v>210</v>
      </c>
      <c r="G46" s="2" t="s">
        <v>15</v>
      </c>
      <c r="H46" s="3" t="s">
        <v>257</v>
      </c>
      <c r="I46" s="4">
        <v>2545815458</v>
      </c>
      <c r="J46" s="4">
        <v>21084975</v>
      </c>
      <c r="K46" s="4">
        <v>2524730483</v>
      </c>
      <c r="L46" s="5">
        <f t="shared" si="12"/>
        <v>0.99171779127440585</v>
      </c>
      <c r="M46" s="4">
        <v>2503997149</v>
      </c>
      <c r="N46" s="5">
        <f t="shared" si="13"/>
        <v>0.98357370764303054</v>
      </c>
      <c r="O46" s="4">
        <v>2378997149</v>
      </c>
      <c r="P46" s="5">
        <f t="shared" si="14"/>
        <v>0.93447352655677052</v>
      </c>
      <c r="Q46" s="4">
        <v>20733334</v>
      </c>
      <c r="R46" s="4">
        <v>0</v>
      </c>
      <c r="S46" s="4">
        <f t="shared" si="7"/>
        <v>125000000</v>
      </c>
    </row>
    <row r="47" spans="1:19" ht="110.25" x14ac:dyDescent="0.25">
      <c r="A47" s="2" t="s">
        <v>50</v>
      </c>
      <c r="B47" s="2" t="s">
        <v>51</v>
      </c>
      <c r="C47" s="2" t="s">
        <v>52</v>
      </c>
      <c r="D47" s="2" t="s">
        <v>42</v>
      </c>
      <c r="E47" s="2" t="s">
        <v>99</v>
      </c>
      <c r="F47" s="2" t="s">
        <v>256</v>
      </c>
      <c r="G47" s="2" t="s">
        <v>15</v>
      </c>
      <c r="H47" s="3" t="s">
        <v>255</v>
      </c>
      <c r="I47" s="4">
        <v>5287630154</v>
      </c>
      <c r="J47" s="4">
        <v>48976406</v>
      </c>
      <c r="K47" s="4">
        <v>5238653748</v>
      </c>
      <c r="L47" s="5">
        <f t="shared" si="12"/>
        <v>0.99073755074133729</v>
      </c>
      <c r="M47" s="4">
        <v>5218124185</v>
      </c>
      <c r="N47" s="5">
        <f t="shared" si="13"/>
        <v>0.98685498664322813</v>
      </c>
      <c r="O47" s="4">
        <v>4660147741</v>
      </c>
      <c r="P47" s="5">
        <f t="shared" si="14"/>
        <v>0.88133012432321489</v>
      </c>
      <c r="Q47" s="4">
        <v>20529563</v>
      </c>
      <c r="R47" s="4">
        <v>0</v>
      </c>
      <c r="S47" s="4">
        <f t="shared" si="7"/>
        <v>557976444</v>
      </c>
    </row>
    <row r="48" spans="1:19" ht="110.25" x14ac:dyDescent="0.25">
      <c r="A48" s="2" t="s">
        <v>50</v>
      </c>
      <c r="B48" s="2" t="s">
        <v>51</v>
      </c>
      <c r="C48" s="2" t="s">
        <v>52</v>
      </c>
      <c r="D48" s="2" t="s">
        <v>42</v>
      </c>
      <c r="E48" s="2" t="s">
        <v>99</v>
      </c>
      <c r="F48" s="2" t="s">
        <v>254</v>
      </c>
      <c r="G48" s="2" t="s">
        <v>15</v>
      </c>
      <c r="H48" s="3" t="s">
        <v>253</v>
      </c>
      <c r="I48" s="4">
        <v>3454470924</v>
      </c>
      <c r="J48" s="4">
        <v>26397695</v>
      </c>
      <c r="K48" s="4">
        <v>3428073229</v>
      </c>
      <c r="L48" s="5">
        <f t="shared" si="12"/>
        <v>0.99235839710891716</v>
      </c>
      <c r="M48" s="4">
        <v>3402633931</v>
      </c>
      <c r="N48" s="5">
        <f t="shared" si="13"/>
        <v>0.9849942309139551</v>
      </c>
      <c r="O48" s="4">
        <v>2675478459</v>
      </c>
      <c r="P48" s="5">
        <f t="shared" si="14"/>
        <v>0.77449731604688421</v>
      </c>
      <c r="Q48" s="4">
        <v>25439298</v>
      </c>
      <c r="R48" s="4">
        <v>0</v>
      </c>
      <c r="S48" s="4">
        <f t="shared" si="7"/>
        <v>727155472</v>
      </c>
    </row>
    <row r="49" spans="1:19" ht="47.25" x14ac:dyDescent="0.25">
      <c r="A49" s="6" t="s">
        <v>50</v>
      </c>
      <c r="B49" s="6" t="s">
        <v>51</v>
      </c>
      <c r="C49" s="6" t="s">
        <v>52</v>
      </c>
      <c r="D49" s="6" t="s">
        <v>54</v>
      </c>
      <c r="E49" s="6"/>
      <c r="F49" s="6"/>
      <c r="G49" s="6"/>
      <c r="H49" s="7" t="s">
        <v>55</v>
      </c>
      <c r="I49" s="8">
        <v>34252422340</v>
      </c>
      <c r="J49" s="8">
        <v>396819649</v>
      </c>
      <c r="K49" s="8">
        <v>33855602691</v>
      </c>
      <c r="L49" s="5">
        <f t="shared" si="12"/>
        <v>0.98841484420981829</v>
      </c>
      <c r="M49" s="8">
        <v>16939368978</v>
      </c>
      <c r="N49" s="5">
        <f t="shared" si="13"/>
        <v>0.49454513931466371</v>
      </c>
      <c r="O49" s="4">
        <v>15013042816</v>
      </c>
      <c r="P49" s="5">
        <f t="shared" si="14"/>
        <v>0.43830601722050355</v>
      </c>
      <c r="Q49" s="8">
        <v>197613463</v>
      </c>
      <c r="R49" s="8">
        <f>SUM(R50:R53)</f>
        <v>16718620250</v>
      </c>
      <c r="S49" s="8">
        <f t="shared" si="7"/>
        <v>1926326162</v>
      </c>
    </row>
    <row r="50" spans="1:19" ht="78.75" x14ac:dyDescent="0.25">
      <c r="A50" s="2" t="s">
        <v>50</v>
      </c>
      <c r="B50" s="2" t="s">
        <v>51</v>
      </c>
      <c r="C50" s="2" t="s">
        <v>52</v>
      </c>
      <c r="D50" s="2" t="s">
        <v>54</v>
      </c>
      <c r="E50" s="2" t="s">
        <v>99</v>
      </c>
      <c r="F50" s="2" t="s">
        <v>250</v>
      </c>
      <c r="G50" s="2" t="s">
        <v>15</v>
      </c>
      <c r="H50" s="3" t="s">
        <v>252</v>
      </c>
      <c r="I50" s="4">
        <v>17533802090</v>
      </c>
      <c r="J50" s="4">
        <v>396819649</v>
      </c>
      <c r="K50" s="4">
        <v>17136982441</v>
      </c>
      <c r="L50" s="5">
        <f t="shared" si="12"/>
        <v>0.97736830568959621</v>
      </c>
      <c r="M50" s="4">
        <v>16939368978</v>
      </c>
      <c r="N50" s="5">
        <f t="shared" si="13"/>
        <v>0.96609787717753348</v>
      </c>
      <c r="O50" s="4">
        <v>15013042816</v>
      </c>
      <c r="P50" s="5">
        <f t="shared" si="14"/>
        <v>0.85623430325829575</v>
      </c>
      <c r="Q50" s="4">
        <v>197613463</v>
      </c>
      <c r="R50" s="4">
        <v>0</v>
      </c>
      <c r="S50" s="4">
        <f t="shared" si="7"/>
        <v>1926326162</v>
      </c>
    </row>
    <row r="51" spans="1:19" ht="94.5" x14ac:dyDescent="0.25">
      <c r="A51" s="2" t="s">
        <v>50</v>
      </c>
      <c r="B51" s="2" t="s">
        <v>51</v>
      </c>
      <c r="C51" s="2" t="s">
        <v>52</v>
      </c>
      <c r="D51" s="2" t="s">
        <v>54</v>
      </c>
      <c r="E51" s="2" t="s">
        <v>99</v>
      </c>
      <c r="F51" s="2" t="s">
        <v>223</v>
      </c>
      <c r="G51" s="2" t="s">
        <v>20</v>
      </c>
      <c r="H51" s="3" t="s">
        <v>251</v>
      </c>
      <c r="I51" s="4">
        <v>8829420186</v>
      </c>
      <c r="J51" s="4">
        <v>0</v>
      </c>
      <c r="K51" s="4">
        <v>8829420186</v>
      </c>
      <c r="L51" s="5">
        <f t="shared" si="12"/>
        <v>1</v>
      </c>
      <c r="M51" s="4">
        <v>0</v>
      </c>
      <c r="N51" s="5">
        <f t="shared" si="13"/>
        <v>0</v>
      </c>
      <c r="O51" s="4">
        <v>0</v>
      </c>
      <c r="P51" s="5">
        <f t="shared" si="14"/>
        <v>0</v>
      </c>
      <c r="Q51" s="4">
        <v>0</v>
      </c>
      <c r="R51" s="4">
        <v>8829420186</v>
      </c>
      <c r="S51" s="4">
        <f t="shared" si="7"/>
        <v>0</v>
      </c>
    </row>
    <row r="52" spans="1:19" ht="78.75" x14ac:dyDescent="0.25">
      <c r="A52" s="2" t="s">
        <v>50</v>
      </c>
      <c r="B52" s="2" t="s">
        <v>51</v>
      </c>
      <c r="C52" s="2" t="s">
        <v>52</v>
      </c>
      <c r="D52" s="2" t="s">
        <v>54</v>
      </c>
      <c r="E52" s="2" t="s">
        <v>99</v>
      </c>
      <c r="F52" s="2" t="s">
        <v>250</v>
      </c>
      <c r="G52" s="2" t="s">
        <v>20</v>
      </c>
      <c r="H52" s="3" t="s">
        <v>249</v>
      </c>
      <c r="I52" s="4">
        <v>3449224668</v>
      </c>
      <c r="J52" s="4">
        <v>0</v>
      </c>
      <c r="K52" s="4">
        <v>3449224668</v>
      </c>
      <c r="L52" s="5">
        <f t="shared" si="12"/>
        <v>1</v>
      </c>
      <c r="M52" s="4">
        <v>0</v>
      </c>
      <c r="N52" s="5">
        <f t="shared" si="13"/>
        <v>0</v>
      </c>
      <c r="O52" s="4">
        <v>0</v>
      </c>
      <c r="P52" s="5">
        <f t="shared" si="14"/>
        <v>0</v>
      </c>
      <c r="Q52" s="4">
        <v>0</v>
      </c>
      <c r="R52" s="4">
        <v>3449224668</v>
      </c>
      <c r="S52" s="4">
        <f t="shared" si="7"/>
        <v>0</v>
      </c>
    </row>
    <row r="53" spans="1:19" ht="110.25" x14ac:dyDescent="0.25">
      <c r="A53" s="2" t="s">
        <v>50</v>
      </c>
      <c r="B53" s="2" t="s">
        <v>51</v>
      </c>
      <c r="C53" s="2" t="s">
        <v>52</v>
      </c>
      <c r="D53" s="2" t="s">
        <v>54</v>
      </c>
      <c r="E53" s="2" t="s">
        <v>99</v>
      </c>
      <c r="F53" s="2" t="s">
        <v>248</v>
      </c>
      <c r="G53" s="2" t="s">
        <v>20</v>
      </c>
      <c r="H53" s="3" t="s">
        <v>247</v>
      </c>
      <c r="I53" s="4">
        <v>4439975396</v>
      </c>
      <c r="J53" s="4">
        <v>0</v>
      </c>
      <c r="K53" s="4">
        <v>4439975396</v>
      </c>
      <c r="L53" s="5">
        <f t="shared" si="12"/>
        <v>1</v>
      </c>
      <c r="M53" s="4">
        <v>0</v>
      </c>
      <c r="N53" s="5">
        <f t="shared" si="13"/>
        <v>0</v>
      </c>
      <c r="O53" s="4">
        <v>0</v>
      </c>
      <c r="P53" s="5">
        <f t="shared" si="14"/>
        <v>0</v>
      </c>
      <c r="Q53" s="4">
        <v>0</v>
      </c>
      <c r="R53" s="4">
        <v>4439975396</v>
      </c>
      <c r="S53" s="4">
        <f t="shared" si="7"/>
        <v>0</v>
      </c>
    </row>
    <row r="54" spans="1:19" ht="78.75" x14ac:dyDescent="0.25">
      <c r="A54" s="6" t="s">
        <v>50</v>
      </c>
      <c r="B54" s="6" t="s">
        <v>51</v>
      </c>
      <c r="C54" s="6" t="s">
        <v>52</v>
      </c>
      <c r="D54" s="6" t="s">
        <v>56</v>
      </c>
      <c r="E54" s="6"/>
      <c r="F54" s="6"/>
      <c r="G54" s="6"/>
      <c r="H54" s="7" t="s">
        <v>57</v>
      </c>
      <c r="I54" s="8">
        <v>0</v>
      </c>
      <c r="J54" s="8">
        <v>0</v>
      </c>
      <c r="K54" s="8">
        <v>0</v>
      </c>
      <c r="L54" s="5">
        <v>0</v>
      </c>
      <c r="M54" s="8">
        <v>0</v>
      </c>
      <c r="N54" s="5">
        <v>0</v>
      </c>
      <c r="O54" s="4">
        <v>0</v>
      </c>
      <c r="P54" s="5">
        <v>0</v>
      </c>
      <c r="Q54" s="8">
        <v>0</v>
      </c>
      <c r="R54" s="8">
        <v>0</v>
      </c>
      <c r="S54" s="8">
        <f t="shared" si="7"/>
        <v>0</v>
      </c>
    </row>
    <row r="55" spans="1:19" ht="47.25" x14ac:dyDescent="0.25">
      <c r="A55" s="6" t="s">
        <v>50</v>
      </c>
      <c r="B55" s="6" t="s">
        <v>51</v>
      </c>
      <c r="C55" s="6" t="s">
        <v>52</v>
      </c>
      <c r="D55" s="6" t="s">
        <v>58</v>
      </c>
      <c r="E55" s="6"/>
      <c r="F55" s="6"/>
      <c r="G55" s="6"/>
      <c r="H55" s="7" t="s">
        <v>59</v>
      </c>
      <c r="I55" s="8">
        <v>53161000000</v>
      </c>
      <c r="J55" s="8">
        <v>980500</v>
      </c>
      <c r="K55" s="8">
        <v>53160019500</v>
      </c>
      <c r="L55" s="5">
        <f t="shared" ref="L55:L72" si="17">+K55/I55</f>
        <v>0.99998155602791516</v>
      </c>
      <c r="M55" s="8">
        <v>53160019500</v>
      </c>
      <c r="N55" s="5">
        <f t="shared" ref="N55:N72" si="18">+M55/I55</f>
        <v>0.99998155602791516</v>
      </c>
      <c r="O55" s="4">
        <v>53160019500</v>
      </c>
      <c r="P55" s="5">
        <f t="shared" ref="P55:P72" si="19">+O55/I55</f>
        <v>0.99998155602791516</v>
      </c>
      <c r="Q55" s="8">
        <v>0</v>
      </c>
      <c r="R55" s="8">
        <v>0</v>
      </c>
      <c r="S55" s="8">
        <f t="shared" si="7"/>
        <v>0</v>
      </c>
    </row>
    <row r="56" spans="1:19" ht="94.5" x14ac:dyDescent="0.25">
      <c r="A56" s="2" t="s">
        <v>50</v>
      </c>
      <c r="B56" s="2" t="s">
        <v>51</v>
      </c>
      <c r="C56" s="2" t="s">
        <v>52</v>
      </c>
      <c r="D56" s="2" t="s">
        <v>58</v>
      </c>
      <c r="E56" s="2" t="s">
        <v>99</v>
      </c>
      <c r="F56" s="2" t="s">
        <v>246</v>
      </c>
      <c r="G56" s="2" t="s">
        <v>20</v>
      </c>
      <c r="H56" s="3" t="s">
        <v>245</v>
      </c>
      <c r="I56" s="4">
        <v>4697689540</v>
      </c>
      <c r="J56" s="4">
        <v>0</v>
      </c>
      <c r="K56" s="4">
        <v>4697689540</v>
      </c>
      <c r="L56" s="5">
        <f t="shared" si="17"/>
        <v>1</v>
      </c>
      <c r="M56" s="4">
        <v>4697689540</v>
      </c>
      <c r="N56" s="5">
        <f t="shared" si="18"/>
        <v>1</v>
      </c>
      <c r="O56" s="4">
        <v>4697689540</v>
      </c>
      <c r="P56" s="5">
        <f t="shared" si="19"/>
        <v>1</v>
      </c>
      <c r="Q56" s="4">
        <v>0</v>
      </c>
      <c r="R56" s="4">
        <v>0</v>
      </c>
      <c r="S56" s="4">
        <f t="shared" si="7"/>
        <v>0</v>
      </c>
    </row>
    <row r="57" spans="1:19" ht="110.25" x14ac:dyDescent="0.25">
      <c r="A57" s="2" t="s">
        <v>50</v>
      </c>
      <c r="B57" s="2" t="s">
        <v>51</v>
      </c>
      <c r="C57" s="2" t="s">
        <v>52</v>
      </c>
      <c r="D57" s="2" t="s">
        <v>58</v>
      </c>
      <c r="E57" s="2" t="s">
        <v>99</v>
      </c>
      <c r="F57" s="2" t="s">
        <v>244</v>
      </c>
      <c r="G57" s="2" t="s">
        <v>20</v>
      </c>
      <c r="H57" s="3" t="s">
        <v>243</v>
      </c>
      <c r="I57" s="4">
        <v>48463310460</v>
      </c>
      <c r="J57" s="4">
        <v>980500</v>
      </c>
      <c r="K57" s="4">
        <v>48462329960</v>
      </c>
      <c r="L57" s="5">
        <f t="shared" si="17"/>
        <v>0.99997976820009415</v>
      </c>
      <c r="M57" s="4">
        <v>48462329960</v>
      </c>
      <c r="N57" s="5">
        <f t="shared" si="18"/>
        <v>0.99997976820009415</v>
      </c>
      <c r="O57" s="4">
        <v>48462329960</v>
      </c>
      <c r="P57" s="5">
        <f t="shared" si="19"/>
        <v>0.99997976820009415</v>
      </c>
      <c r="Q57" s="4">
        <v>0</v>
      </c>
      <c r="R57" s="4">
        <v>0</v>
      </c>
      <c r="S57" s="4">
        <f t="shared" si="7"/>
        <v>0</v>
      </c>
    </row>
    <row r="58" spans="1:19" ht="47.25" x14ac:dyDescent="0.25">
      <c r="A58" s="6" t="s">
        <v>50</v>
      </c>
      <c r="B58" s="6" t="s">
        <v>51</v>
      </c>
      <c r="C58" s="6" t="s">
        <v>52</v>
      </c>
      <c r="D58" s="6" t="s">
        <v>60</v>
      </c>
      <c r="E58" s="6"/>
      <c r="F58" s="6"/>
      <c r="G58" s="6"/>
      <c r="H58" s="7" t="s">
        <v>61</v>
      </c>
      <c r="I58" s="8">
        <v>1664032097</v>
      </c>
      <c r="J58" s="8">
        <v>3816482</v>
      </c>
      <c r="K58" s="8">
        <v>1660215615</v>
      </c>
      <c r="L58" s="5">
        <f t="shared" si="17"/>
        <v>0.99770648534551676</v>
      </c>
      <c r="M58" s="8">
        <v>1538396375</v>
      </c>
      <c r="N58" s="5">
        <f t="shared" si="18"/>
        <v>0.92449921956042658</v>
      </c>
      <c r="O58" s="4">
        <v>816216375</v>
      </c>
      <c r="P58" s="5">
        <f t="shared" si="19"/>
        <v>0.49050518705229035</v>
      </c>
      <c r="Q58" s="8">
        <v>121819240</v>
      </c>
      <c r="R58" s="8">
        <v>0</v>
      </c>
      <c r="S58" s="8">
        <f t="shared" si="7"/>
        <v>722180000</v>
      </c>
    </row>
    <row r="59" spans="1:19" ht="78.75" x14ac:dyDescent="0.25">
      <c r="A59" s="2" t="s">
        <v>50</v>
      </c>
      <c r="B59" s="2" t="s">
        <v>51</v>
      </c>
      <c r="C59" s="2" t="s">
        <v>52</v>
      </c>
      <c r="D59" s="2" t="s">
        <v>60</v>
      </c>
      <c r="E59" s="2" t="s">
        <v>99</v>
      </c>
      <c r="F59" s="2" t="s">
        <v>210</v>
      </c>
      <c r="G59" s="2" t="s">
        <v>15</v>
      </c>
      <c r="H59" s="3" t="s">
        <v>242</v>
      </c>
      <c r="I59" s="4">
        <v>964032097</v>
      </c>
      <c r="J59" s="4">
        <v>3816482</v>
      </c>
      <c r="K59" s="4">
        <v>960215615</v>
      </c>
      <c r="L59" s="5">
        <f t="shared" si="17"/>
        <v>0.99604112558920332</v>
      </c>
      <c r="M59" s="4">
        <v>956396375</v>
      </c>
      <c r="N59" s="5">
        <f t="shared" si="18"/>
        <v>0.99207939027781145</v>
      </c>
      <c r="O59" s="4">
        <v>234216375</v>
      </c>
      <c r="P59" s="5">
        <f t="shared" si="19"/>
        <v>0.24295495526431626</v>
      </c>
      <c r="Q59" s="4">
        <v>3819240</v>
      </c>
      <c r="R59" s="4">
        <v>0</v>
      </c>
      <c r="S59" s="4">
        <f t="shared" si="7"/>
        <v>722180000</v>
      </c>
    </row>
    <row r="60" spans="1:19" ht="78.75" x14ac:dyDescent="0.25">
      <c r="A60" s="2" t="s">
        <v>50</v>
      </c>
      <c r="B60" s="2" t="s">
        <v>51</v>
      </c>
      <c r="C60" s="2" t="s">
        <v>52</v>
      </c>
      <c r="D60" s="2" t="s">
        <v>60</v>
      </c>
      <c r="E60" s="2" t="s">
        <v>99</v>
      </c>
      <c r="F60" s="2" t="s">
        <v>241</v>
      </c>
      <c r="G60" s="2" t="s">
        <v>20</v>
      </c>
      <c r="H60" s="3" t="s">
        <v>240</v>
      </c>
      <c r="I60" s="4">
        <v>700000000</v>
      </c>
      <c r="J60" s="4">
        <v>0</v>
      </c>
      <c r="K60" s="4">
        <v>700000000</v>
      </c>
      <c r="L60" s="5">
        <f t="shared" si="17"/>
        <v>1</v>
      </c>
      <c r="M60" s="4">
        <v>582000000</v>
      </c>
      <c r="N60" s="5">
        <f t="shared" si="18"/>
        <v>0.83142857142857141</v>
      </c>
      <c r="O60" s="4">
        <v>582000000</v>
      </c>
      <c r="P60" s="5">
        <f t="shared" si="19"/>
        <v>0.83142857142857141</v>
      </c>
      <c r="Q60" s="4">
        <v>118000000</v>
      </c>
      <c r="R60" s="4">
        <v>0</v>
      </c>
      <c r="S60" s="4">
        <f t="shared" si="7"/>
        <v>0</v>
      </c>
    </row>
    <row r="61" spans="1:19" ht="78.75" x14ac:dyDescent="0.25">
      <c r="A61" s="6" t="s">
        <v>50</v>
      </c>
      <c r="B61" s="6" t="s">
        <v>51</v>
      </c>
      <c r="C61" s="6" t="s">
        <v>52</v>
      </c>
      <c r="D61" s="6" t="s">
        <v>62</v>
      </c>
      <c r="E61" s="6"/>
      <c r="F61" s="6"/>
      <c r="G61" s="6"/>
      <c r="H61" s="7" t="s">
        <v>63</v>
      </c>
      <c r="I61" s="8">
        <v>6952000000</v>
      </c>
      <c r="J61" s="8">
        <v>350410146</v>
      </c>
      <c r="K61" s="8">
        <v>6601589854</v>
      </c>
      <c r="L61" s="5">
        <f t="shared" si="17"/>
        <v>0.94959577876869961</v>
      </c>
      <c r="M61" s="8">
        <v>6471088027</v>
      </c>
      <c r="N61" s="5">
        <f t="shared" si="18"/>
        <v>0.93082393944188724</v>
      </c>
      <c r="O61" s="4">
        <v>5441591161</v>
      </c>
      <c r="P61" s="5">
        <f t="shared" si="19"/>
        <v>0.78273750877445336</v>
      </c>
      <c r="Q61" s="8">
        <v>130501827</v>
      </c>
      <c r="R61" s="8">
        <v>0</v>
      </c>
      <c r="S61" s="8">
        <f t="shared" si="7"/>
        <v>1029496866</v>
      </c>
    </row>
    <row r="62" spans="1:19" ht="126" x14ac:dyDescent="0.25">
      <c r="A62" s="2" t="s">
        <v>50</v>
      </c>
      <c r="B62" s="2" t="s">
        <v>51</v>
      </c>
      <c r="C62" s="2" t="s">
        <v>52</v>
      </c>
      <c r="D62" s="2" t="s">
        <v>62</v>
      </c>
      <c r="E62" s="2" t="s">
        <v>99</v>
      </c>
      <c r="F62" s="2" t="s">
        <v>239</v>
      </c>
      <c r="G62" s="2" t="s">
        <v>15</v>
      </c>
      <c r="H62" s="3" t="s">
        <v>238</v>
      </c>
      <c r="I62" s="4">
        <v>1366700000</v>
      </c>
      <c r="J62" s="4">
        <v>1000000</v>
      </c>
      <c r="K62" s="4">
        <v>1365700000</v>
      </c>
      <c r="L62" s="5">
        <f t="shared" si="17"/>
        <v>0.99926831052901144</v>
      </c>
      <c r="M62" s="4">
        <v>1365700000</v>
      </c>
      <c r="N62" s="5">
        <f t="shared" si="18"/>
        <v>0.99926831052901144</v>
      </c>
      <c r="O62" s="4">
        <v>1141400610</v>
      </c>
      <c r="P62" s="5">
        <f t="shared" si="19"/>
        <v>0.83515080851686541</v>
      </c>
      <c r="Q62" s="4">
        <v>0</v>
      </c>
      <c r="R62" s="4">
        <v>0</v>
      </c>
      <c r="S62" s="4">
        <f t="shared" si="7"/>
        <v>224299390</v>
      </c>
    </row>
    <row r="63" spans="1:19" ht="126" x14ac:dyDescent="0.25">
      <c r="A63" s="2" t="s">
        <v>50</v>
      </c>
      <c r="B63" s="2" t="s">
        <v>51</v>
      </c>
      <c r="C63" s="2" t="s">
        <v>52</v>
      </c>
      <c r="D63" s="2" t="s">
        <v>62</v>
      </c>
      <c r="E63" s="2" t="s">
        <v>99</v>
      </c>
      <c r="F63" s="2" t="s">
        <v>237</v>
      </c>
      <c r="G63" s="2" t="s">
        <v>15</v>
      </c>
      <c r="H63" s="3" t="s">
        <v>236</v>
      </c>
      <c r="I63" s="4">
        <v>3035300000</v>
      </c>
      <c r="J63" s="4">
        <v>336206166</v>
      </c>
      <c r="K63" s="4">
        <v>2699093834</v>
      </c>
      <c r="L63" s="5">
        <f t="shared" si="17"/>
        <v>0.88923461733601294</v>
      </c>
      <c r="M63" s="4">
        <v>2652199963</v>
      </c>
      <c r="N63" s="5">
        <f t="shared" si="18"/>
        <v>0.87378511613349585</v>
      </c>
      <c r="O63" s="4">
        <v>2457599963</v>
      </c>
      <c r="P63" s="5">
        <f t="shared" si="19"/>
        <v>0.80967283728132311</v>
      </c>
      <c r="Q63" s="4">
        <v>46893871</v>
      </c>
      <c r="R63" s="4">
        <v>0</v>
      </c>
      <c r="S63" s="4">
        <f t="shared" si="7"/>
        <v>194600000</v>
      </c>
    </row>
    <row r="64" spans="1:19" ht="94.5" x14ac:dyDescent="0.25">
      <c r="A64" s="2" t="s">
        <v>50</v>
      </c>
      <c r="B64" s="2" t="s">
        <v>51</v>
      </c>
      <c r="C64" s="2" t="s">
        <v>52</v>
      </c>
      <c r="D64" s="2" t="s">
        <v>62</v>
      </c>
      <c r="E64" s="2" t="s">
        <v>99</v>
      </c>
      <c r="F64" s="2" t="s">
        <v>235</v>
      </c>
      <c r="G64" s="2" t="s">
        <v>15</v>
      </c>
      <c r="H64" s="3" t="s">
        <v>234</v>
      </c>
      <c r="I64" s="4">
        <v>2550000000</v>
      </c>
      <c r="J64" s="4">
        <v>13203980</v>
      </c>
      <c r="K64" s="4">
        <v>2536796020</v>
      </c>
      <c r="L64" s="5">
        <f t="shared" si="17"/>
        <v>0.99482196862745098</v>
      </c>
      <c r="M64" s="4">
        <v>2453188064</v>
      </c>
      <c r="N64" s="5">
        <f t="shared" si="18"/>
        <v>0.96203453490196078</v>
      </c>
      <c r="O64" s="4">
        <v>1842590588</v>
      </c>
      <c r="P64" s="5">
        <f t="shared" si="19"/>
        <v>0.72258454431372554</v>
      </c>
      <c r="Q64" s="4">
        <v>83607956</v>
      </c>
      <c r="R64" s="4">
        <v>0</v>
      </c>
      <c r="S64" s="4">
        <f t="shared" si="7"/>
        <v>610597476</v>
      </c>
    </row>
    <row r="65" spans="1:19" ht="47.25" x14ac:dyDescent="0.25">
      <c r="A65" s="6" t="s">
        <v>50</v>
      </c>
      <c r="B65" s="6" t="s">
        <v>51</v>
      </c>
      <c r="C65" s="6" t="s">
        <v>52</v>
      </c>
      <c r="D65" s="6" t="s">
        <v>64</v>
      </c>
      <c r="E65" s="6"/>
      <c r="F65" s="6"/>
      <c r="G65" s="6"/>
      <c r="H65" s="7" t="s">
        <v>65</v>
      </c>
      <c r="I65" s="8">
        <v>18906530800</v>
      </c>
      <c r="J65" s="8">
        <v>0</v>
      </c>
      <c r="K65" s="8">
        <v>18906530800</v>
      </c>
      <c r="L65" s="5">
        <f t="shared" si="17"/>
        <v>1</v>
      </c>
      <c r="M65" s="8">
        <v>15870166237</v>
      </c>
      <c r="N65" s="5">
        <f t="shared" si="18"/>
        <v>0.83940128439639494</v>
      </c>
      <c r="O65" s="4">
        <v>15870166237</v>
      </c>
      <c r="P65" s="5">
        <f t="shared" si="19"/>
        <v>0.83940128439639494</v>
      </c>
      <c r="Q65" s="8">
        <v>3036364563</v>
      </c>
      <c r="R65" s="8">
        <v>0</v>
      </c>
      <c r="S65" s="8">
        <f t="shared" si="7"/>
        <v>0</v>
      </c>
    </row>
    <row r="66" spans="1:19" ht="78.75" x14ac:dyDescent="0.25">
      <c r="A66" s="2" t="s">
        <v>50</v>
      </c>
      <c r="B66" s="2" t="s">
        <v>51</v>
      </c>
      <c r="C66" s="2" t="s">
        <v>52</v>
      </c>
      <c r="D66" s="2" t="s">
        <v>64</v>
      </c>
      <c r="E66" s="2" t="s">
        <v>99</v>
      </c>
      <c r="F66" s="2" t="s">
        <v>233</v>
      </c>
      <c r="G66" s="2" t="s">
        <v>20</v>
      </c>
      <c r="H66" s="3" t="s">
        <v>232</v>
      </c>
      <c r="I66" s="4">
        <v>12534636748</v>
      </c>
      <c r="J66" s="4">
        <v>0</v>
      </c>
      <c r="K66" s="4">
        <v>12534636748</v>
      </c>
      <c r="L66" s="5">
        <f t="shared" si="17"/>
        <v>1</v>
      </c>
      <c r="M66" s="4">
        <v>12534636748</v>
      </c>
      <c r="N66" s="5">
        <f t="shared" si="18"/>
        <v>1</v>
      </c>
      <c r="O66" s="4">
        <v>12534636748</v>
      </c>
      <c r="P66" s="5">
        <f t="shared" si="19"/>
        <v>1</v>
      </c>
      <c r="Q66" s="4">
        <v>0</v>
      </c>
      <c r="R66" s="4">
        <v>0</v>
      </c>
      <c r="S66" s="4">
        <f t="shared" si="7"/>
        <v>0</v>
      </c>
    </row>
    <row r="67" spans="1:19" ht="63" x14ac:dyDescent="0.25">
      <c r="A67" s="2" t="s">
        <v>50</v>
      </c>
      <c r="B67" s="2" t="s">
        <v>51</v>
      </c>
      <c r="C67" s="2" t="s">
        <v>52</v>
      </c>
      <c r="D67" s="2" t="s">
        <v>64</v>
      </c>
      <c r="E67" s="2" t="s">
        <v>99</v>
      </c>
      <c r="F67" s="2" t="s">
        <v>231</v>
      </c>
      <c r="G67" s="2" t="s">
        <v>20</v>
      </c>
      <c r="H67" s="3" t="s">
        <v>230</v>
      </c>
      <c r="I67" s="4">
        <v>6371894052</v>
      </c>
      <c r="J67" s="4">
        <v>0</v>
      </c>
      <c r="K67" s="4">
        <v>6371894052</v>
      </c>
      <c r="L67" s="5">
        <f t="shared" si="17"/>
        <v>1</v>
      </c>
      <c r="M67" s="4">
        <v>3335529489</v>
      </c>
      <c r="N67" s="5">
        <f t="shared" si="18"/>
        <v>0.52347535313350813</v>
      </c>
      <c r="O67" s="4">
        <v>3335529489</v>
      </c>
      <c r="P67" s="5">
        <f t="shared" si="19"/>
        <v>0.52347535313350813</v>
      </c>
      <c r="Q67" s="4">
        <v>3036364563</v>
      </c>
      <c r="R67" s="4">
        <v>0</v>
      </c>
      <c r="S67" s="4">
        <f t="shared" si="7"/>
        <v>0</v>
      </c>
    </row>
    <row r="68" spans="1:19" ht="78.75" x14ac:dyDescent="0.25">
      <c r="A68" s="6" t="s">
        <v>50</v>
      </c>
      <c r="B68" s="6" t="s">
        <v>51</v>
      </c>
      <c r="C68" s="6" t="s">
        <v>52</v>
      </c>
      <c r="D68" s="6" t="s">
        <v>66</v>
      </c>
      <c r="E68" s="6"/>
      <c r="F68" s="6"/>
      <c r="G68" s="6"/>
      <c r="H68" s="7" t="s">
        <v>67</v>
      </c>
      <c r="I68" s="8">
        <v>30150665460</v>
      </c>
      <c r="J68" s="8">
        <v>580309473.78999996</v>
      </c>
      <c r="K68" s="8">
        <v>29570355986.209999</v>
      </c>
      <c r="L68" s="5">
        <f t="shared" si="17"/>
        <v>0.98075301274660487</v>
      </c>
      <c r="M68" s="8">
        <v>29266548412.209999</v>
      </c>
      <c r="N68" s="5">
        <f t="shared" si="18"/>
        <v>0.97067669869632123</v>
      </c>
      <c r="O68" s="4">
        <v>29229806828.209999</v>
      </c>
      <c r="P68" s="5">
        <f t="shared" si="19"/>
        <v>0.96945809925781978</v>
      </c>
      <c r="Q68" s="8">
        <v>295874241</v>
      </c>
      <c r="R68" s="8">
        <f>SUM(R69:R72)</f>
        <v>7933333</v>
      </c>
      <c r="S68" s="8">
        <f t="shared" si="7"/>
        <v>36741584</v>
      </c>
    </row>
    <row r="69" spans="1:19" ht="110.25" x14ac:dyDescent="0.25">
      <c r="A69" s="2" t="s">
        <v>50</v>
      </c>
      <c r="B69" s="2" t="s">
        <v>51</v>
      </c>
      <c r="C69" s="2" t="s">
        <v>52</v>
      </c>
      <c r="D69" s="2" t="s">
        <v>66</v>
      </c>
      <c r="E69" s="2" t="s">
        <v>99</v>
      </c>
      <c r="F69" s="2" t="s">
        <v>227</v>
      </c>
      <c r="G69" s="2" t="s">
        <v>15</v>
      </c>
      <c r="H69" s="3" t="s">
        <v>229</v>
      </c>
      <c r="I69" s="4">
        <v>3681523735</v>
      </c>
      <c r="J69" s="4">
        <v>151190625.79000002</v>
      </c>
      <c r="K69" s="4">
        <v>3530333109.21</v>
      </c>
      <c r="L69" s="5">
        <f t="shared" si="17"/>
        <v>0.95893259512287243</v>
      </c>
      <c r="M69" s="4">
        <v>3398991662.21</v>
      </c>
      <c r="N69" s="5">
        <f t="shared" si="18"/>
        <v>0.92325675640659699</v>
      </c>
      <c r="O69" s="4">
        <v>3391991662.21</v>
      </c>
      <c r="P69" s="5">
        <f t="shared" si="19"/>
        <v>0.92135536977870391</v>
      </c>
      <c r="Q69" s="4">
        <v>123408114</v>
      </c>
      <c r="R69" s="4">
        <v>7933333</v>
      </c>
      <c r="S69" s="4">
        <f t="shared" si="7"/>
        <v>7000000</v>
      </c>
    </row>
    <row r="70" spans="1:19" ht="141.75" x14ac:dyDescent="0.25">
      <c r="A70" s="2" t="s">
        <v>50</v>
      </c>
      <c r="B70" s="2" t="s">
        <v>51</v>
      </c>
      <c r="C70" s="2" t="s">
        <v>52</v>
      </c>
      <c r="D70" s="2" t="s">
        <v>66</v>
      </c>
      <c r="E70" s="2" t="s">
        <v>99</v>
      </c>
      <c r="F70" s="2" t="s">
        <v>209</v>
      </c>
      <c r="G70" s="2" t="s">
        <v>15</v>
      </c>
      <c r="H70" s="3" t="s">
        <v>228</v>
      </c>
      <c r="I70" s="4">
        <v>16889102841</v>
      </c>
      <c r="J70" s="4">
        <v>140118848</v>
      </c>
      <c r="K70" s="4">
        <v>16748983993</v>
      </c>
      <c r="L70" s="5">
        <f t="shared" si="17"/>
        <v>0.99170359436382571</v>
      </c>
      <c r="M70" s="4">
        <v>16576517866</v>
      </c>
      <c r="N70" s="5">
        <f t="shared" si="18"/>
        <v>0.98149191357629917</v>
      </c>
      <c r="O70" s="4">
        <v>16546776282</v>
      </c>
      <c r="P70" s="5">
        <f t="shared" si="19"/>
        <v>0.97973092104282955</v>
      </c>
      <c r="Q70" s="4">
        <v>172466127</v>
      </c>
      <c r="R70" s="4">
        <v>0</v>
      </c>
      <c r="S70" s="4">
        <f t="shared" si="7"/>
        <v>29741584</v>
      </c>
    </row>
    <row r="71" spans="1:19" ht="110.25" x14ac:dyDescent="0.25">
      <c r="A71" s="2" t="s">
        <v>50</v>
      </c>
      <c r="B71" s="2" t="s">
        <v>51</v>
      </c>
      <c r="C71" s="2" t="s">
        <v>52</v>
      </c>
      <c r="D71" s="2" t="s">
        <v>66</v>
      </c>
      <c r="E71" s="2" t="s">
        <v>99</v>
      </c>
      <c r="F71" s="2" t="s">
        <v>227</v>
      </c>
      <c r="G71" s="2" t="s">
        <v>20</v>
      </c>
      <c r="H71" s="3" t="s">
        <v>226</v>
      </c>
      <c r="I71" s="4">
        <v>8020815206</v>
      </c>
      <c r="J71" s="4">
        <v>0</v>
      </c>
      <c r="K71" s="4">
        <v>8020815206</v>
      </c>
      <c r="L71" s="5">
        <f t="shared" si="17"/>
        <v>1</v>
      </c>
      <c r="M71" s="4">
        <v>8020815206</v>
      </c>
      <c r="N71" s="5">
        <f t="shared" si="18"/>
        <v>1</v>
      </c>
      <c r="O71" s="4">
        <v>8020815206</v>
      </c>
      <c r="P71" s="5">
        <f t="shared" si="19"/>
        <v>1</v>
      </c>
      <c r="Q71" s="4">
        <v>0</v>
      </c>
      <c r="R71" s="4">
        <v>0</v>
      </c>
      <c r="S71" s="4">
        <f t="shared" si="7"/>
        <v>0</v>
      </c>
    </row>
    <row r="72" spans="1:19" ht="141.75" x14ac:dyDescent="0.25">
      <c r="A72" s="2" t="s">
        <v>50</v>
      </c>
      <c r="B72" s="2" t="s">
        <v>51</v>
      </c>
      <c r="C72" s="2" t="s">
        <v>52</v>
      </c>
      <c r="D72" s="2" t="s">
        <v>66</v>
      </c>
      <c r="E72" s="2" t="s">
        <v>99</v>
      </c>
      <c r="F72" s="2" t="s">
        <v>209</v>
      </c>
      <c r="G72" s="2" t="s">
        <v>20</v>
      </c>
      <c r="H72" s="3" t="s">
        <v>225</v>
      </c>
      <c r="I72" s="4">
        <v>1270223678</v>
      </c>
      <c r="J72" s="4">
        <v>0</v>
      </c>
      <c r="K72" s="4">
        <v>1270223678</v>
      </c>
      <c r="L72" s="5">
        <f t="shared" si="17"/>
        <v>1</v>
      </c>
      <c r="M72" s="4">
        <v>1270223678</v>
      </c>
      <c r="N72" s="5">
        <f t="shared" si="18"/>
        <v>1</v>
      </c>
      <c r="O72" s="4">
        <v>1270223678</v>
      </c>
      <c r="P72" s="5">
        <f t="shared" si="19"/>
        <v>1</v>
      </c>
      <c r="Q72" s="4">
        <v>0</v>
      </c>
      <c r="R72" s="4">
        <v>0</v>
      </c>
      <c r="S72" s="4">
        <f t="shared" si="7"/>
        <v>0</v>
      </c>
    </row>
    <row r="73" spans="1:19" ht="110.25" x14ac:dyDescent="0.25">
      <c r="A73" s="6" t="s">
        <v>50</v>
      </c>
      <c r="B73" s="6" t="s">
        <v>51</v>
      </c>
      <c r="C73" s="6" t="s">
        <v>52</v>
      </c>
      <c r="D73" s="6" t="s">
        <v>68</v>
      </c>
      <c r="E73" s="6"/>
      <c r="F73" s="6"/>
      <c r="G73" s="6"/>
      <c r="H73" s="7" t="s">
        <v>69</v>
      </c>
      <c r="I73" s="8">
        <v>0</v>
      </c>
      <c r="J73" s="8">
        <v>0</v>
      </c>
      <c r="K73" s="8">
        <v>0</v>
      </c>
      <c r="L73" s="5">
        <v>0</v>
      </c>
      <c r="M73" s="8">
        <v>0</v>
      </c>
      <c r="N73" s="5">
        <v>0</v>
      </c>
      <c r="O73" s="4">
        <v>0</v>
      </c>
      <c r="P73" s="5">
        <v>0</v>
      </c>
      <c r="Q73" s="8">
        <v>0</v>
      </c>
      <c r="R73" s="8">
        <v>0</v>
      </c>
      <c r="S73" s="8">
        <f t="shared" ref="S73:S136" si="20">+M73-O73</f>
        <v>0</v>
      </c>
    </row>
    <row r="74" spans="1:19" ht="63" x14ac:dyDescent="0.25">
      <c r="A74" s="6" t="s">
        <v>50</v>
      </c>
      <c r="B74" s="6" t="s">
        <v>51</v>
      </c>
      <c r="C74" s="6" t="s">
        <v>52</v>
      </c>
      <c r="D74" s="6" t="s">
        <v>17</v>
      </c>
      <c r="E74" s="6"/>
      <c r="F74" s="6"/>
      <c r="G74" s="6"/>
      <c r="H74" s="7" t="s">
        <v>70</v>
      </c>
      <c r="I74" s="8">
        <v>203776757187</v>
      </c>
      <c r="J74" s="8">
        <v>49815710</v>
      </c>
      <c r="K74" s="8">
        <v>203726941477</v>
      </c>
      <c r="L74" s="5">
        <f t="shared" ref="L74:L105" si="21">+K74/I74</f>
        <v>0.99975553782144899</v>
      </c>
      <c r="M74" s="8">
        <v>202990291893</v>
      </c>
      <c r="N74" s="5">
        <f t="shared" ref="N74:N105" si="22">+M74/I74</f>
        <v>0.99614055447315675</v>
      </c>
      <c r="O74" s="4">
        <v>201614353531</v>
      </c>
      <c r="P74" s="5">
        <f t="shared" ref="P74:P105" si="23">+O74/I74</f>
        <v>0.98938836947917652</v>
      </c>
      <c r="Q74" s="8">
        <v>221134616</v>
      </c>
      <c r="R74" s="8">
        <f>SUM(R75:R76)</f>
        <v>515514968</v>
      </c>
      <c r="S74" s="8">
        <f t="shared" si="20"/>
        <v>1375938362</v>
      </c>
    </row>
    <row r="75" spans="1:19" ht="126" x14ac:dyDescent="0.25">
      <c r="A75" s="2" t="s">
        <v>50</v>
      </c>
      <c r="B75" s="2" t="s">
        <v>51</v>
      </c>
      <c r="C75" s="2" t="s">
        <v>52</v>
      </c>
      <c r="D75" s="2" t="s">
        <v>17</v>
      </c>
      <c r="E75" s="2" t="s">
        <v>99</v>
      </c>
      <c r="F75" s="2" t="s">
        <v>223</v>
      </c>
      <c r="G75" s="2" t="s">
        <v>15</v>
      </c>
      <c r="H75" s="3" t="s">
        <v>224</v>
      </c>
      <c r="I75" s="4">
        <v>9429105126</v>
      </c>
      <c r="J75" s="4">
        <v>49268238</v>
      </c>
      <c r="K75" s="4">
        <v>9379836888</v>
      </c>
      <c r="L75" s="5">
        <f t="shared" si="21"/>
        <v>0.99477487658249275</v>
      </c>
      <c r="M75" s="4">
        <v>9158702272</v>
      </c>
      <c r="N75" s="5">
        <f t="shared" si="22"/>
        <v>0.9713225326914231</v>
      </c>
      <c r="O75" s="4">
        <v>7930616128</v>
      </c>
      <c r="P75" s="5">
        <f t="shared" si="23"/>
        <v>0.84107834434170881</v>
      </c>
      <c r="Q75" s="4">
        <v>221134616</v>
      </c>
      <c r="R75" s="4">
        <v>0</v>
      </c>
      <c r="S75" s="4">
        <f t="shared" si="20"/>
        <v>1228086144</v>
      </c>
    </row>
    <row r="76" spans="1:19" ht="126" x14ac:dyDescent="0.25">
      <c r="A76" s="2" t="s">
        <v>50</v>
      </c>
      <c r="B76" s="2" t="s">
        <v>51</v>
      </c>
      <c r="C76" s="2" t="s">
        <v>52</v>
      </c>
      <c r="D76" s="2" t="s">
        <v>17</v>
      </c>
      <c r="E76" s="2" t="s">
        <v>99</v>
      </c>
      <c r="F76" s="2" t="s">
        <v>223</v>
      </c>
      <c r="G76" s="2" t="s">
        <v>20</v>
      </c>
      <c r="H76" s="3" t="s">
        <v>222</v>
      </c>
      <c r="I76" s="4">
        <v>194347652061</v>
      </c>
      <c r="J76" s="4">
        <v>547472</v>
      </c>
      <c r="K76" s="4">
        <v>194347104589</v>
      </c>
      <c r="L76" s="5">
        <f t="shared" si="21"/>
        <v>0.99999718302745522</v>
      </c>
      <c r="M76" s="4">
        <v>193831589621</v>
      </c>
      <c r="N76" s="5">
        <f t="shared" si="22"/>
        <v>0.99734464278560964</v>
      </c>
      <c r="O76" s="4">
        <v>193683737403</v>
      </c>
      <c r="P76" s="5">
        <f t="shared" si="23"/>
        <v>0.99658388125115283</v>
      </c>
      <c r="Q76" s="4">
        <v>0</v>
      </c>
      <c r="R76" s="4">
        <v>515514968</v>
      </c>
      <c r="S76" s="4">
        <f t="shared" si="20"/>
        <v>147852218</v>
      </c>
    </row>
    <row r="77" spans="1:19" ht="31.5" x14ac:dyDescent="0.25">
      <c r="A77" s="6" t="s">
        <v>50</v>
      </c>
      <c r="B77" s="6" t="s">
        <v>51</v>
      </c>
      <c r="C77" s="6" t="s">
        <v>52</v>
      </c>
      <c r="D77" s="6" t="s">
        <v>36</v>
      </c>
      <c r="E77" s="6"/>
      <c r="F77" s="6"/>
      <c r="G77" s="6"/>
      <c r="H77" s="7" t="s">
        <v>71</v>
      </c>
      <c r="I77" s="8">
        <v>75173394309</v>
      </c>
      <c r="J77" s="8">
        <v>22024980946</v>
      </c>
      <c r="K77" s="8">
        <v>53148413363</v>
      </c>
      <c r="L77" s="5">
        <f t="shared" si="21"/>
        <v>0.70701095582479112</v>
      </c>
      <c r="M77" s="8">
        <v>51534733268</v>
      </c>
      <c r="N77" s="5">
        <f t="shared" si="22"/>
        <v>0.68554484923437997</v>
      </c>
      <c r="O77" s="4">
        <v>1598883144</v>
      </c>
      <c r="P77" s="5">
        <f t="shared" si="23"/>
        <v>2.1269268984021074E-2</v>
      </c>
      <c r="Q77" s="8">
        <v>1613680095</v>
      </c>
      <c r="R77" s="8">
        <v>0</v>
      </c>
      <c r="S77" s="8">
        <f t="shared" si="20"/>
        <v>49935850124</v>
      </c>
    </row>
    <row r="78" spans="1:19" ht="63" x14ac:dyDescent="0.25">
      <c r="A78" s="2" t="s">
        <v>50</v>
      </c>
      <c r="B78" s="2" t="s">
        <v>51</v>
      </c>
      <c r="C78" s="2" t="s">
        <v>52</v>
      </c>
      <c r="D78" s="2" t="s">
        <v>36</v>
      </c>
      <c r="E78" s="2" t="s">
        <v>99</v>
      </c>
      <c r="F78" s="2" t="s">
        <v>220</v>
      </c>
      <c r="G78" s="2" t="s">
        <v>15</v>
      </c>
      <c r="H78" s="3" t="s">
        <v>221</v>
      </c>
      <c r="I78" s="4">
        <v>3998439408</v>
      </c>
      <c r="J78" s="4">
        <v>317713547</v>
      </c>
      <c r="K78" s="4">
        <v>3680725861</v>
      </c>
      <c r="L78" s="5">
        <f t="shared" si="21"/>
        <v>0.9205406123288189</v>
      </c>
      <c r="M78" s="4">
        <v>2067045766</v>
      </c>
      <c r="N78" s="5">
        <f t="shared" si="22"/>
        <v>0.51696313363266055</v>
      </c>
      <c r="O78" s="4">
        <v>1598883144</v>
      </c>
      <c r="P78" s="5">
        <f t="shared" si="23"/>
        <v>0.39987679713264773</v>
      </c>
      <c r="Q78" s="4">
        <v>1613680095</v>
      </c>
      <c r="R78" s="4">
        <v>0</v>
      </c>
      <c r="S78" s="4">
        <f t="shared" si="20"/>
        <v>468162622</v>
      </c>
    </row>
    <row r="79" spans="1:19" ht="63" x14ac:dyDescent="0.25">
      <c r="A79" s="2" t="s">
        <v>50</v>
      </c>
      <c r="B79" s="2" t="s">
        <v>51</v>
      </c>
      <c r="C79" s="2" t="s">
        <v>52</v>
      </c>
      <c r="D79" s="2" t="s">
        <v>36</v>
      </c>
      <c r="E79" s="2" t="s">
        <v>99</v>
      </c>
      <c r="F79" s="2" t="s">
        <v>220</v>
      </c>
      <c r="G79" s="2" t="s">
        <v>20</v>
      </c>
      <c r="H79" s="3" t="s">
        <v>219</v>
      </c>
      <c r="I79" s="4">
        <v>71174954901</v>
      </c>
      <c r="J79" s="4">
        <v>21707267399</v>
      </c>
      <c r="K79" s="4">
        <v>49467687502</v>
      </c>
      <c r="L79" s="5">
        <f t="shared" si="21"/>
        <v>0.69501536840882472</v>
      </c>
      <c r="M79" s="4">
        <v>49467687502</v>
      </c>
      <c r="N79" s="5">
        <f t="shared" si="22"/>
        <v>0.69501536840882472</v>
      </c>
      <c r="O79" s="4">
        <v>0</v>
      </c>
      <c r="P79" s="5">
        <f t="shared" si="23"/>
        <v>0</v>
      </c>
      <c r="Q79" s="4">
        <v>0</v>
      </c>
      <c r="R79" s="4">
        <v>0</v>
      </c>
      <c r="S79" s="4">
        <f t="shared" si="20"/>
        <v>49467687502</v>
      </c>
    </row>
    <row r="80" spans="1:19" ht="63" x14ac:dyDescent="0.25">
      <c r="A80" s="6" t="s">
        <v>50</v>
      </c>
      <c r="B80" s="6" t="s">
        <v>51</v>
      </c>
      <c r="C80" s="6" t="s">
        <v>52</v>
      </c>
      <c r="D80" s="6" t="s">
        <v>72</v>
      </c>
      <c r="E80" s="6" t="s">
        <v>0</v>
      </c>
      <c r="F80" s="6" t="s">
        <v>0</v>
      </c>
      <c r="G80" s="6" t="s">
        <v>0</v>
      </c>
      <c r="H80" s="7" t="s">
        <v>73</v>
      </c>
      <c r="I80" s="8">
        <v>15473887000</v>
      </c>
      <c r="J80" s="8">
        <v>2937094.48</v>
      </c>
      <c r="K80" s="8">
        <v>15470949905.52</v>
      </c>
      <c r="L80" s="5">
        <f t="shared" si="21"/>
        <v>0.99981019025924134</v>
      </c>
      <c r="M80" s="8">
        <v>15470949905.52</v>
      </c>
      <c r="N80" s="5">
        <f t="shared" si="22"/>
        <v>0.99981019025924134</v>
      </c>
      <c r="O80" s="4">
        <v>15470949905.52</v>
      </c>
      <c r="P80" s="5">
        <f t="shared" si="23"/>
        <v>0.99981019025924134</v>
      </c>
      <c r="Q80" s="8">
        <v>0</v>
      </c>
      <c r="R80" s="8">
        <v>0</v>
      </c>
      <c r="S80" s="8">
        <f t="shared" si="20"/>
        <v>0</v>
      </c>
    </row>
    <row r="81" spans="1:19" ht="126" x14ac:dyDescent="0.25">
      <c r="A81" s="2" t="s">
        <v>50</v>
      </c>
      <c r="B81" s="2" t="s">
        <v>51</v>
      </c>
      <c r="C81" s="2" t="s">
        <v>52</v>
      </c>
      <c r="D81" s="2" t="s">
        <v>72</v>
      </c>
      <c r="E81" s="2" t="s">
        <v>99</v>
      </c>
      <c r="F81" s="2" t="s">
        <v>218</v>
      </c>
      <c r="G81" s="2" t="s">
        <v>15</v>
      </c>
      <c r="H81" s="3" t="s">
        <v>217</v>
      </c>
      <c r="I81" s="4">
        <v>887000</v>
      </c>
      <c r="J81" s="4">
        <v>887000</v>
      </c>
      <c r="K81" s="4">
        <v>0</v>
      </c>
      <c r="L81" s="5">
        <f t="shared" si="21"/>
        <v>0</v>
      </c>
      <c r="M81" s="4">
        <v>0</v>
      </c>
      <c r="N81" s="5">
        <f t="shared" si="22"/>
        <v>0</v>
      </c>
      <c r="O81" s="4">
        <v>0</v>
      </c>
      <c r="P81" s="5">
        <f t="shared" si="23"/>
        <v>0</v>
      </c>
      <c r="Q81" s="4">
        <v>0</v>
      </c>
      <c r="R81" s="4">
        <v>0</v>
      </c>
      <c r="S81" s="4">
        <f t="shared" si="20"/>
        <v>0</v>
      </c>
    </row>
    <row r="82" spans="1:19" ht="126" x14ac:dyDescent="0.25">
      <c r="A82" s="2" t="s">
        <v>50</v>
      </c>
      <c r="B82" s="2" t="s">
        <v>51</v>
      </c>
      <c r="C82" s="2" t="s">
        <v>52</v>
      </c>
      <c r="D82" s="2" t="s">
        <v>72</v>
      </c>
      <c r="E82" s="2" t="s">
        <v>99</v>
      </c>
      <c r="F82" s="2" t="s">
        <v>216</v>
      </c>
      <c r="G82" s="2" t="s">
        <v>20</v>
      </c>
      <c r="H82" s="3" t="s">
        <v>215</v>
      </c>
      <c r="I82" s="4">
        <v>15473000000</v>
      </c>
      <c r="J82" s="4">
        <v>2050094.48</v>
      </c>
      <c r="K82" s="4">
        <v>15470949905.52</v>
      </c>
      <c r="L82" s="5">
        <f t="shared" si="21"/>
        <v>0.99986750504233179</v>
      </c>
      <c r="M82" s="4">
        <v>15470949905.52</v>
      </c>
      <c r="N82" s="5">
        <f t="shared" si="22"/>
        <v>0.99986750504233179</v>
      </c>
      <c r="O82" s="4">
        <v>15470949905.52</v>
      </c>
      <c r="P82" s="5">
        <f t="shared" si="23"/>
        <v>0.99986750504233179</v>
      </c>
      <c r="Q82" s="4">
        <v>0</v>
      </c>
      <c r="R82" s="4">
        <v>0</v>
      </c>
      <c r="S82" s="4">
        <f t="shared" si="20"/>
        <v>0</v>
      </c>
    </row>
    <row r="83" spans="1:19" ht="78.75" x14ac:dyDescent="0.25">
      <c r="A83" s="6" t="s">
        <v>50</v>
      </c>
      <c r="B83" s="6" t="s">
        <v>51</v>
      </c>
      <c r="C83" s="6" t="s">
        <v>52</v>
      </c>
      <c r="D83" s="6" t="s">
        <v>74</v>
      </c>
      <c r="E83" s="6" t="s">
        <v>0</v>
      </c>
      <c r="F83" s="6" t="s">
        <v>0</v>
      </c>
      <c r="G83" s="6" t="s">
        <v>0</v>
      </c>
      <c r="H83" s="7" t="s">
        <v>75</v>
      </c>
      <c r="I83" s="8">
        <v>18175933575</v>
      </c>
      <c r="J83" s="8">
        <v>800374</v>
      </c>
      <c r="K83" s="8">
        <v>18175133201</v>
      </c>
      <c r="L83" s="5">
        <f t="shared" si="21"/>
        <v>0.99995596517798124</v>
      </c>
      <c r="M83" s="8">
        <v>18175133201</v>
      </c>
      <c r="N83" s="5">
        <f t="shared" si="22"/>
        <v>0.99995596517798124</v>
      </c>
      <c r="O83" s="4">
        <v>17928000000</v>
      </c>
      <c r="P83" s="5">
        <f t="shared" si="23"/>
        <v>0.98635923849650187</v>
      </c>
      <c r="Q83" s="8">
        <v>0</v>
      </c>
      <c r="R83" s="8">
        <v>0</v>
      </c>
      <c r="S83" s="8">
        <f t="shared" si="20"/>
        <v>247133201</v>
      </c>
    </row>
    <row r="84" spans="1:19" ht="141.75" x14ac:dyDescent="0.25">
      <c r="A84" s="2" t="s">
        <v>50</v>
      </c>
      <c r="B84" s="2" t="s">
        <v>51</v>
      </c>
      <c r="C84" s="2" t="s">
        <v>52</v>
      </c>
      <c r="D84" s="2" t="s">
        <v>74</v>
      </c>
      <c r="E84" s="2" t="s">
        <v>99</v>
      </c>
      <c r="F84" s="2" t="s">
        <v>209</v>
      </c>
      <c r="G84" s="2" t="s">
        <v>15</v>
      </c>
      <c r="H84" s="3" t="s">
        <v>214</v>
      </c>
      <c r="I84" s="4">
        <v>178718658</v>
      </c>
      <c r="J84" s="4">
        <v>0</v>
      </c>
      <c r="K84" s="4">
        <v>178718658</v>
      </c>
      <c r="L84" s="5">
        <f t="shared" si="21"/>
        <v>1</v>
      </c>
      <c r="M84" s="4">
        <v>178718658</v>
      </c>
      <c r="N84" s="5">
        <f t="shared" si="22"/>
        <v>1</v>
      </c>
      <c r="O84" s="4">
        <v>0</v>
      </c>
      <c r="P84" s="5">
        <f t="shared" si="23"/>
        <v>0</v>
      </c>
      <c r="Q84" s="4">
        <v>0</v>
      </c>
      <c r="R84" s="4">
        <v>0</v>
      </c>
      <c r="S84" s="4">
        <f t="shared" si="20"/>
        <v>178718658</v>
      </c>
    </row>
    <row r="85" spans="1:19" ht="141.75" x14ac:dyDescent="0.25">
      <c r="A85" s="2" t="s">
        <v>50</v>
      </c>
      <c r="B85" s="2" t="s">
        <v>51</v>
      </c>
      <c r="C85" s="2" t="s">
        <v>52</v>
      </c>
      <c r="D85" s="2" t="s">
        <v>74</v>
      </c>
      <c r="E85" s="2" t="s">
        <v>99</v>
      </c>
      <c r="F85" s="2" t="s">
        <v>211</v>
      </c>
      <c r="G85" s="2" t="s">
        <v>15</v>
      </c>
      <c r="H85" s="3" t="s">
        <v>213</v>
      </c>
      <c r="I85" s="4">
        <v>69214917</v>
      </c>
      <c r="J85" s="4">
        <v>800374</v>
      </c>
      <c r="K85" s="4">
        <v>68414543</v>
      </c>
      <c r="L85" s="5">
        <f t="shared" si="21"/>
        <v>0.98843639442636333</v>
      </c>
      <c r="M85" s="4">
        <v>68414543</v>
      </c>
      <c r="N85" s="5">
        <f t="shared" si="22"/>
        <v>0.98843639442636333</v>
      </c>
      <c r="O85" s="4">
        <v>0</v>
      </c>
      <c r="P85" s="5">
        <f t="shared" si="23"/>
        <v>0</v>
      </c>
      <c r="Q85" s="4">
        <v>0</v>
      </c>
      <c r="R85" s="4">
        <v>0</v>
      </c>
      <c r="S85" s="4">
        <f t="shared" si="20"/>
        <v>68414543</v>
      </c>
    </row>
    <row r="86" spans="1:19" ht="141.75" x14ac:dyDescent="0.25">
      <c r="A86" s="2" t="s">
        <v>50</v>
      </c>
      <c r="B86" s="2" t="s">
        <v>51</v>
      </c>
      <c r="C86" s="2" t="s">
        <v>52</v>
      </c>
      <c r="D86" s="2" t="s">
        <v>74</v>
      </c>
      <c r="E86" s="2" t="s">
        <v>99</v>
      </c>
      <c r="F86" s="2" t="s">
        <v>209</v>
      </c>
      <c r="G86" s="2" t="s">
        <v>20</v>
      </c>
      <c r="H86" s="3" t="s">
        <v>212</v>
      </c>
      <c r="I86" s="4">
        <v>17928000000</v>
      </c>
      <c r="J86" s="4">
        <v>0</v>
      </c>
      <c r="K86" s="4">
        <v>17928000000</v>
      </c>
      <c r="L86" s="5">
        <f t="shared" si="21"/>
        <v>1</v>
      </c>
      <c r="M86" s="4">
        <v>17928000000</v>
      </c>
      <c r="N86" s="5">
        <f t="shared" si="22"/>
        <v>1</v>
      </c>
      <c r="O86" s="4">
        <v>17928000000</v>
      </c>
      <c r="P86" s="5">
        <f t="shared" si="23"/>
        <v>1</v>
      </c>
      <c r="Q86" s="4">
        <v>0</v>
      </c>
      <c r="R86" s="4">
        <v>0</v>
      </c>
      <c r="S86" s="4">
        <f t="shared" si="20"/>
        <v>0</v>
      </c>
    </row>
    <row r="87" spans="1:19" ht="63" x14ac:dyDescent="0.25">
      <c r="A87" s="6" t="s">
        <v>50</v>
      </c>
      <c r="B87" s="6" t="s">
        <v>51</v>
      </c>
      <c r="C87" s="6" t="s">
        <v>52</v>
      </c>
      <c r="D87" s="6" t="s">
        <v>76</v>
      </c>
      <c r="E87" s="6"/>
      <c r="F87" s="6"/>
      <c r="G87" s="6"/>
      <c r="H87" s="7" t="s">
        <v>77</v>
      </c>
      <c r="I87" s="8">
        <v>8761290971</v>
      </c>
      <c r="J87" s="8">
        <v>748530</v>
      </c>
      <c r="K87" s="8">
        <v>8760542441</v>
      </c>
      <c r="L87" s="5">
        <f t="shared" si="21"/>
        <v>0.99991456396066769</v>
      </c>
      <c r="M87" s="8">
        <v>8677865149</v>
      </c>
      <c r="N87" s="5">
        <f t="shared" si="22"/>
        <v>0.99047790761930621</v>
      </c>
      <c r="O87" s="4">
        <v>0</v>
      </c>
      <c r="P87" s="5">
        <f t="shared" si="23"/>
        <v>0</v>
      </c>
      <c r="Q87" s="8">
        <v>82677292</v>
      </c>
      <c r="R87" s="8">
        <v>0</v>
      </c>
      <c r="S87" s="8">
        <f t="shared" si="20"/>
        <v>8677865149</v>
      </c>
    </row>
    <row r="88" spans="1:19" ht="141.75" x14ac:dyDescent="0.25">
      <c r="A88" s="2" t="s">
        <v>50</v>
      </c>
      <c r="B88" s="2" t="s">
        <v>51</v>
      </c>
      <c r="C88" s="2" t="s">
        <v>52</v>
      </c>
      <c r="D88" s="2" t="s">
        <v>76</v>
      </c>
      <c r="E88" s="2" t="s">
        <v>99</v>
      </c>
      <c r="F88" s="2" t="s">
        <v>209</v>
      </c>
      <c r="G88" s="2" t="s">
        <v>15</v>
      </c>
      <c r="H88" s="3" t="s">
        <v>208</v>
      </c>
      <c r="I88" s="4">
        <v>389983</v>
      </c>
      <c r="J88" s="4">
        <v>389983</v>
      </c>
      <c r="K88" s="4">
        <v>0</v>
      </c>
      <c r="L88" s="5">
        <f t="shared" si="21"/>
        <v>0</v>
      </c>
      <c r="M88" s="4">
        <v>0</v>
      </c>
      <c r="N88" s="5">
        <f t="shared" si="22"/>
        <v>0</v>
      </c>
      <c r="O88" s="4">
        <v>0</v>
      </c>
      <c r="P88" s="5">
        <f t="shared" si="23"/>
        <v>0</v>
      </c>
      <c r="Q88" s="4">
        <v>0</v>
      </c>
      <c r="R88" s="4">
        <v>0</v>
      </c>
      <c r="S88" s="4">
        <f t="shared" si="20"/>
        <v>0</v>
      </c>
    </row>
    <row r="89" spans="1:19" ht="141.75" x14ac:dyDescent="0.25">
      <c r="A89" s="2" t="s">
        <v>50</v>
      </c>
      <c r="B89" s="2" t="s">
        <v>51</v>
      </c>
      <c r="C89" s="2" t="s">
        <v>52</v>
      </c>
      <c r="D89" s="2" t="s">
        <v>76</v>
      </c>
      <c r="E89" s="2" t="s">
        <v>99</v>
      </c>
      <c r="F89" s="2" t="s">
        <v>206</v>
      </c>
      <c r="G89" s="2" t="s">
        <v>15</v>
      </c>
      <c r="H89" s="3" t="s">
        <v>207</v>
      </c>
      <c r="I89" s="4">
        <v>99571298</v>
      </c>
      <c r="J89" s="4">
        <v>358547</v>
      </c>
      <c r="K89" s="4">
        <v>99212751</v>
      </c>
      <c r="L89" s="5">
        <f t="shared" si="21"/>
        <v>0.99639909283898254</v>
      </c>
      <c r="M89" s="4">
        <v>16535459</v>
      </c>
      <c r="N89" s="5">
        <f t="shared" si="22"/>
        <v>0.16606652049469114</v>
      </c>
      <c r="O89" s="4">
        <v>0</v>
      </c>
      <c r="P89" s="5">
        <f t="shared" si="23"/>
        <v>0</v>
      </c>
      <c r="Q89" s="4">
        <v>82677292</v>
      </c>
      <c r="R89" s="4">
        <v>0</v>
      </c>
      <c r="S89" s="4">
        <f t="shared" si="20"/>
        <v>16535459</v>
      </c>
    </row>
    <row r="90" spans="1:19" ht="141.75" x14ac:dyDescent="0.25">
      <c r="A90" s="2" t="s">
        <v>50</v>
      </c>
      <c r="B90" s="2" t="s">
        <v>51</v>
      </c>
      <c r="C90" s="2" t="s">
        <v>52</v>
      </c>
      <c r="D90" s="2" t="s">
        <v>76</v>
      </c>
      <c r="E90" s="2" t="s">
        <v>99</v>
      </c>
      <c r="F90" s="2" t="s">
        <v>206</v>
      </c>
      <c r="G90" s="2" t="s">
        <v>20</v>
      </c>
      <c r="H90" s="3" t="s">
        <v>205</v>
      </c>
      <c r="I90" s="4">
        <v>8661329690</v>
      </c>
      <c r="J90" s="4">
        <v>0</v>
      </c>
      <c r="K90" s="4">
        <v>8661329690</v>
      </c>
      <c r="L90" s="5">
        <f t="shared" si="21"/>
        <v>1</v>
      </c>
      <c r="M90" s="4">
        <v>8661329690</v>
      </c>
      <c r="N90" s="5">
        <f t="shared" si="22"/>
        <v>1</v>
      </c>
      <c r="O90" s="4">
        <v>0</v>
      </c>
      <c r="P90" s="5">
        <f t="shared" si="23"/>
        <v>0</v>
      </c>
      <c r="Q90" s="4">
        <v>0</v>
      </c>
      <c r="R90" s="4">
        <v>0</v>
      </c>
      <c r="S90" s="4">
        <f t="shared" si="20"/>
        <v>8661329690</v>
      </c>
    </row>
    <row r="91" spans="1:19" ht="47.25" x14ac:dyDescent="0.25">
      <c r="A91" s="6" t="s">
        <v>50</v>
      </c>
      <c r="B91" s="6" t="s">
        <v>78</v>
      </c>
      <c r="C91" s="6" t="s">
        <v>52</v>
      </c>
      <c r="D91" s="6" t="s">
        <v>58</v>
      </c>
      <c r="E91" s="6"/>
      <c r="F91" s="6"/>
      <c r="G91" s="6"/>
      <c r="H91" s="7" t="s">
        <v>79</v>
      </c>
      <c r="I91" s="8">
        <v>32120927725</v>
      </c>
      <c r="J91" s="8">
        <v>145401175</v>
      </c>
      <c r="K91" s="8">
        <v>31975526550</v>
      </c>
      <c r="L91" s="5">
        <f t="shared" si="21"/>
        <v>0.99547331956770246</v>
      </c>
      <c r="M91" s="8">
        <v>31975526550</v>
      </c>
      <c r="N91" s="5">
        <f t="shared" si="22"/>
        <v>0.99547331956770246</v>
      </c>
      <c r="O91" s="4">
        <v>31588859883</v>
      </c>
      <c r="P91" s="5">
        <f t="shared" si="23"/>
        <v>0.98343547712708534</v>
      </c>
      <c r="Q91" s="8">
        <v>0</v>
      </c>
      <c r="R91" s="8">
        <v>0</v>
      </c>
      <c r="S91" s="8">
        <f t="shared" si="20"/>
        <v>386666667</v>
      </c>
    </row>
    <row r="92" spans="1:19" ht="126" x14ac:dyDescent="0.25">
      <c r="A92" s="2" t="s">
        <v>50</v>
      </c>
      <c r="B92" s="2" t="s">
        <v>78</v>
      </c>
      <c r="C92" s="2" t="s">
        <v>52</v>
      </c>
      <c r="D92" s="2" t="s">
        <v>58</v>
      </c>
      <c r="E92" s="2" t="s">
        <v>99</v>
      </c>
      <c r="F92" s="2" t="s">
        <v>201</v>
      </c>
      <c r="G92" s="2" t="s">
        <v>15</v>
      </c>
      <c r="H92" s="3" t="s">
        <v>204</v>
      </c>
      <c r="I92" s="4">
        <v>150000000</v>
      </c>
      <c r="J92" s="4">
        <v>0</v>
      </c>
      <c r="K92" s="4">
        <v>150000000</v>
      </c>
      <c r="L92" s="5">
        <f t="shared" si="21"/>
        <v>1</v>
      </c>
      <c r="M92" s="4">
        <v>150000000</v>
      </c>
      <c r="N92" s="5">
        <f t="shared" si="22"/>
        <v>1</v>
      </c>
      <c r="O92" s="4">
        <v>150000000</v>
      </c>
      <c r="P92" s="5">
        <f t="shared" si="23"/>
        <v>1</v>
      </c>
      <c r="Q92" s="4">
        <v>0</v>
      </c>
      <c r="R92" s="4">
        <v>0</v>
      </c>
      <c r="S92" s="4">
        <f t="shared" si="20"/>
        <v>0</v>
      </c>
    </row>
    <row r="93" spans="1:19" ht="110.25" x14ac:dyDescent="0.25">
      <c r="A93" s="2" t="s">
        <v>50</v>
      </c>
      <c r="B93" s="2" t="s">
        <v>78</v>
      </c>
      <c r="C93" s="2" t="s">
        <v>52</v>
      </c>
      <c r="D93" s="2" t="s">
        <v>58</v>
      </c>
      <c r="E93" s="2" t="s">
        <v>99</v>
      </c>
      <c r="F93" s="2" t="s">
        <v>128</v>
      </c>
      <c r="G93" s="2" t="s">
        <v>15</v>
      </c>
      <c r="H93" s="3" t="s">
        <v>203</v>
      </c>
      <c r="I93" s="4">
        <v>546866666</v>
      </c>
      <c r="J93" s="4">
        <v>145399999</v>
      </c>
      <c r="K93" s="4">
        <v>401466667</v>
      </c>
      <c r="L93" s="5">
        <f t="shared" si="21"/>
        <v>0.73412166431076642</v>
      </c>
      <c r="M93" s="4">
        <v>401466667</v>
      </c>
      <c r="N93" s="5">
        <f t="shared" si="22"/>
        <v>0.73412166431076642</v>
      </c>
      <c r="O93" s="4">
        <v>14800000</v>
      </c>
      <c r="P93" s="5">
        <f t="shared" si="23"/>
        <v>2.7063269568527698E-2</v>
      </c>
      <c r="Q93" s="4">
        <v>0</v>
      </c>
      <c r="R93" s="4">
        <v>0</v>
      </c>
      <c r="S93" s="4">
        <f t="shared" si="20"/>
        <v>386666667</v>
      </c>
    </row>
    <row r="94" spans="1:19" ht="110.25" x14ac:dyDescent="0.25">
      <c r="A94" s="2" t="s">
        <v>50</v>
      </c>
      <c r="B94" s="2" t="s">
        <v>78</v>
      </c>
      <c r="C94" s="2" t="s">
        <v>52</v>
      </c>
      <c r="D94" s="2" t="s">
        <v>58</v>
      </c>
      <c r="E94" s="2" t="s">
        <v>99</v>
      </c>
      <c r="F94" s="2" t="s">
        <v>130</v>
      </c>
      <c r="G94" s="2" t="s">
        <v>15</v>
      </c>
      <c r="H94" s="3" t="s">
        <v>202</v>
      </c>
      <c r="I94" s="4">
        <v>28945977657</v>
      </c>
      <c r="J94" s="4">
        <v>1176</v>
      </c>
      <c r="K94" s="4">
        <v>28945976481</v>
      </c>
      <c r="L94" s="5">
        <f t="shared" si="21"/>
        <v>0.99999995937259356</v>
      </c>
      <c r="M94" s="4">
        <v>28945976481</v>
      </c>
      <c r="N94" s="5">
        <f t="shared" si="22"/>
        <v>0.99999995937259356</v>
      </c>
      <c r="O94" s="4">
        <v>28945976481</v>
      </c>
      <c r="P94" s="5">
        <f t="shared" si="23"/>
        <v>0.99999995937259356</v>
      </c>
      <c r="Q94" s="4">
        <v>0</v>
      </c>
      <c r="R94" s="4">
        <v>0</v>
      </c>
      <c r="S94" s="4">
        <f t="shared" si="20"/>
        <v>0</v>
      </c>
    </row>
    <row r="95" spans="1:19" ht="126" x14ac:dyDescent="0.25">
      <c r="A95" s="2" t="s">
        <v>50</v>
      </c>
      <c r="B95" s="2" t="s">
        <v>78</v>
      </c>
      <c r="C95" s="2" t="s">
        <v>52</v>
      </c>
      <c r="D95" s="2" t="s">
        <v>58</v>
      </c>
      <c r="E95" s="2" t="s">
        <v>99</v>
      </c>
      <c r="F95" s="2" t="s">
        <v>201</v>
      </c>
      <c r="G95" s="2" t="s">
        <v>20</v>
      </c>
      <c r="H95" s="3" t="s">
        <v>200</v>
      </c>
      <c r="I95" s="4">
        <v>400000000</v>
      </c>
      <c r="J95" s="4">
        <v>0</v>
      </c>
      <c r="K95" s="4">
        <v>400000000</v>
      </c>
      <c r="L95" s="5">
        <f t="shared" si="21"/>
        <v>1</v>
      </c>
      <c r="M95" s="4">
        <v>400000000</v>
      </c>
      <c r="N95" s="5">
        <f t="shared" si="22"/>
        <v>1</v>
      </c>
      <c r="O95" s="4">
        <v>400000000</v>
      </c>
      <c r="P95" s="5">
        <f t="shared" si="23"/>
        <v>1</v>
      </c>
      <c r="Q95" s="4">
        <v>0</v>
      </c>
      <c r="R95" s="4">
        <v>0</v>
      </c>
      <c r="S95" s="4">
        <f t="shared" si="20"/>
        <v>0</v>
      </c>
    </row>
    <row r="96" spans="1:19" ht="110.25" x14ac:dyDescent="0.25">
      <c r="A96" s="2" t="s">
        <v>50</v>
      </c>
      <c r="B96" s="2" t="s">
        <v>78</v>
      </c>
      <c r="C96" s="2" t="s">
        <v>52</v>
      </c>
      <c r="D96" s="2" t="s">
        <v>58</v>
      </c>
      <c r="E96" s="2" t="s">
        <v>99</v>
      </c>
      <c r="F96" s="2" t="s">
        <v>128</v>
      </c>
      <c r="G96" s="2" t="s">
        <v>20</v>
      </c>
      <c r="H96" s="3" t="s">
        <v>199</v>
      </c>
      <c r="I96" s="4">
        <v>1277286902</v>
      </c>
      <c r="J96" s="4">
        <v>0</v>
      </c>
      <c r="K96" s="4">
        <v>1277286902</v>
      </c>
      <c r="L96" s="5">
        <f t="shared" si="21"/>
        <v>1</v>
      </c>
      <c r="M96" s="4">
        <v>1277286902</v>
      </c>
      <c r="N96" s="5">
        <f t="shared" si="22"/>
        <v>1</v>
      </c>
      <c r="O96" s="4">
        <v>1277286902</v>
      </c>
      <c r="P96" s="5">
        <f t="shared" si="23"/>
        <v>1</v>
      </c>
      <c r="Q96" s="4">
        <v>0</v>
      </c>
      <c r="R96" s="4">
        <v>0</v>
      </c>
      <c r="S96" s="4">
        <f t="shared" si="20"/>
        <v>0</v>
      </c>
    </row>
    <row r="97" spans="1:19" ht="110.25" x14ac:dyDescent="0.25">
      <c r="A97" s="2" t="s">
        <v>50</v>
      </c>
      <c r="B97" s="2" t="s">
        <v>78</v>
      </c>
      <c r="C97" s="2" t="s">
        <v>52</v>
      </c>
      <c r="D97" s="2" t="s">
        <v>58</v>
      </c>
      <c r="E97" s="2" t="s">
        <v>99</v>
      </c>
      <c r="F97" s="2" t="s">
        <v>130</v>
      </c>
      <c r="G97" s="2" t="s">
        <v>20</v>
      </c>
      <c r="H97" s="3" t="s">
        <v>198</v>
      </c>
      <c r="I97" s="4">
        <v>800796500</v>
      </c>
      <c r="J97" s="4">
        <v>0</v>
      </c>
      <c r="K97" s="4">
        <v>800796500</v>
      </c>
      <c r="L97" s="5">
        <f t="shared" si="21"/>
        <v>1</v>
      </c>
      <c r="M97" s="4">
        <v>800796500</v>
      </c>
      <c r="N97" s="5">
        <f t="shared" si="22"/>
        <v>1</v>
      </c>
      <c r="O97" s="4">
        <v>800796500</v>
      </c>
      <c r="P97" s="5">
        <f t="shared" si="23"/>
        <v>1</v>
      </c>
      <c r="Q97" s="4">
        <v>0</v>
      </c>
      <c r="R97" s="4">
        <v>0</v>
      </c>
      <c r="S97" s="4">
        <f t="shared" si="20"/>
        <v>0</v>
      </c>
    </row>
    <row r="98" spans="1:19" ht="47.25" x14ac:dyDescent="0.25">
      <c r="A98" s="6" t="s">
        <v>50</v>
      </c>
      <c r="B98" s="6" t="s">
        <v>78</v>
      </c>
      <c r="C98" s="6" t="s">
        <v>52</v>
      </c>
      <c r="D98" s="6" t="s">
        <v>60</v>
      </c>
      <c r="E98" s="6"/>
      <c r="F98" s="6"/>
      <c r="G98" s="6"/>
      <c r="H98" s="7" t="s">
        <v>80</v>
      </c>
      <c r="I98" s="8">
        <v>24192834492</v>
      </c>
      <c r="J98" s="8">
        <v>1068644884</v>
      </c>
      <c r="K98" s="8">
        <v>23124189608</v>
      </c>
      <c r="L98" s="5">
        <f t="shared" si="21"/>
        <v>0.95582804138335353</v>
      </c>
      <c r="M98" s="8">
        <v>23083055940</v>
      </c>
      <c r="N98" s="5">
        <f t="shared" si="22"/>
        <v>0.9541277996025237</v>
      </c>
      <c r="O98" s="4">
        <v>20981862467</v>
      </c>
      <c r="P98" s="5">
        <f t="shared" si="23"/>
        <v>0.86727590658871356</v>
      </c>
      <c r="Q98" s="8">
        <v>41133668</v>
      </c>
      <c r="R98" s="8">
        <v>0</v>
      </c>
      <c r="S98" s="8">
        <f t="shared" si="20"/>
        <v>2101193473</v>
      </c>
    </row>
    <row r="99" spans="1:19" ht="110.25" x14ac:dyDescent="0.25">
      <c r="A99" s="2" t="s">
        <v>50</v>
      </c>
      <c r="B99" s="2" t="s">
        <v>78</v>
      </c>
      <c r="C99" s="2" t="s">
        <v>52</v>
      </c>
      <c r="D99" s="2" t="s">
        <v>60</v>
      </c>
      <c r="E99" s="2" t="s">
        <v>99</v>
      </c>
      <c r="F99" s="2" t="s">
        <v>197</v>
      </c>
      <c r="G99" s="2" t="s">
        <v>15</v>
      </c>
      <c r="H99" s="3" t="s">
        <v>196</v>
      </c>
      <c r="I99" s="4">
        <v>2566000000</v>
      </c>
      <c r="J99" s="4">
        <v>0</v>
      </c>
      <c r="K99" s="4">
        <v>2566000000</v>
      </c>
      <c r="L99" s="5">
        <f t="shared" si="21"/>
        <v>1</v>
      </c>
      <c r="M99" s="4">
        <v>2566000000</v>
      </c>
      <c r="N99" s="5">
        <f t="shared" si="22"/>
        <v>1</v>
      </c>
      <c r="O99" s="4">
        <v>850576233</v>
      </c>
      <c r="P99" s="5">
        <f t="shared" si="23"/>
        <v>0.33147943608729541</v>
      </c>
      <c r="Q99" s="4">
        <v>0</v>
      </c>
      <c r="R99" s="4">
        <v>0</v>
      </c>
      <c r="S99" s="4">
        <f t="shared" si="20"/>
        <v>1715423767</v>
      </c>
    </row>
    <row r="100" spans="1:19" ht="94.5" x14ac:dyDescent="0.25">
      <c r="A100" s="2" t="s">
        <v>50</v>
      </c>
      <c r="B100" s="2" t="s">
        <v>78</v>
      </c>
      <c r="C100" s="2" t="s">
        <v>52</v>
      </c>
      <c r="D100" s="2" t="s">
        <v>60</v>
      </c>
      <c r="E100" s="2" t="s">
        <v>99</v>
      </c>
      <c r="F100" s="2" t="s">
        <v>194</v>
      </c>
      <c r="G100" s="2" t="s">
        <v>15</v>
      </c>
      <c r="H100" s="3" t="s">
        <v>195</v>
      </c>
      <c r="I100" s="4">
        <v>2196834492</v>
      </c>
      <c r="J100" s="4">
        <v>65278304</v>
      </c>
      <c r="K100" s="4">
        <v>2131556188</v>
      </c>
      <c r="L100" s="5">
        <f t="shared" si="21"/>
        <v>0.97028528810990644</v>
      </c>
      <c r="M100" s="4">
        <v>2090422520</v>
      </c>
      <c r="N100" s="5">
        <f t="shared" si="22"/>
        <v>0.95156122484988737</v>
      </c>
      <c r="O100" s="4">
        <v>2004652814</v>
      </c>
      <c r="P100" s="5">
        <f t="shared" si="23"/>
        <v>0.91251881800843471</v>
      </c>
      <c r="Q100" s="4">
        <v>41133668</v>
      </c>
      <c r="R100" s="4">
        <v>0</v>
      </c>
      <c r="S100" s="4">
        <f t="shared" si="20"/>
        <v>85769706</v>
      </c>
    </row>
    <row r="101" spans="1:19" ht="94.5" x14ac:dyDescent="0.25">
      <c r="A101" s="2" t="s">
        <v>50</v>
      </c>
      <c r="B101" s="2" t="s">
        <v>78</v>
      </c>
      <c r="C101" s="2" t="s">
        <v>52</v>
      </c>
      <c r="D101" s="2" t="s">
        <v>60</v>
      </c>
      <c r="E101" s="2" t="s">
        <v>99</v>
      </c>
      <c r="F101" s="2" t="s">
        <v>194</v>
      </c>
      <c r="G101" s="2" t="s">
        <v>20</v>
      </c>
      <c r="H101" s="3" t="s">
        <v>193</v>
      </c>
      <c r="I101" s="4">
        <v>18430000000</v>
      </c>
      <c r="J101" s="4">
        <v>1000000000</v>
      </c>
      <c r="K101" s="4">
        <v>17430000000</v>
      </c>
      <c r="L101" s="5">
        <f t="shared" si="21"/>
        <v>0.94574064026044491</v>
      </c>
      <c r="M101" s="4">
        <v>17430000000</v>
      </c>
      <c r="N101" s="5">
        <f t="shared" si="22"/>
        <v>0.94574064026044491</v>
      </c>
      <c r="O101" s="4">
        <v>17130000000</v>
      </c>
      <c r="P101" s="5">
        <f t="shared" si="23"/>
        <v>0.9294628323385784</v>
      </c>
      <c r="Q101" s="4">
        <v>0</v>
      </c>
      <c r="R101" s="4">
        <v>0</v>
      </c>
      <c r="S101" s="4">
        <f t="shared" si="20"/>
        <v>300000000</v>
      </c>
    </row>
    <row r="102" spans="1:19" ht="126" x14ac:dyDescent="0.25">
      <c r="A102" s="2" t="s">
        <v>50</v>
      </c>
      <c r="B102" s="2" t="s">
        <v>78</v>
      </c>
      <c r="C102" s="2" t="s">
        <v>52</v>
      </c>
      <c r="D102" s="2" t="s">
        <v>60</v>
      </c>
      <c r="E102" s="2" t="s">
        <v>99</v>
      </c>
      <c r="F102" s="2" t="s">
        <v>192</v>
      </c>
      <c r="G102" s="2" t="s">
        <v>20</v>
      </c>
      <c r="H102" s="3" t="s">
        <v>191</v>
      </c>
      <c r="I102" s="4">
        <v>1000000000</v>
      </c>
      <c r="J102" s="4">
        <v>3366580</v>
      </c>
      <c r="K102" s="4">
        <v>996633420</v>
      </c>
      <c r="L102" s="5">
        <f t="shared" si="21"/>
        <v>0.99663341999999999</v>
      </c>
      <c r="M102" s="4">
        <v>996633420</v>
      </c>
      <c r="N102" s="5">
        <f t="shared" si="22"/>
        <v>0.99663341999999999</v>
      </c>
      <c r="O102" s="4">
        <v>996633420</v>
      </c>
      <c r="P102" s="5">
        <f t="shared" si="23"/>
        <v>0.99663341999999999</v>
      </c>
      <c r="Q102" s="4">
        <v>0</v>
      </c>
      <c r="R102" s="4">
        <v>0</v>
      </c>
      <c r="S102" s="4">
        <f t="shared" si="20"/>
        <v>0</v>
      </c>
    </row>
    <row r="103" spans="1:19" ht="63" x14ac:dyDescent="0.25">
      <c r="A103" s="6" t="s">
        <v>50</v>
      </c>
      <c r="B103" s="6" t="s">
        <v>78</v>
      </c>
      <c r="C103" s="6" t="s">
        <v>52</v>
      </c>
      <c r="D103" s="6" t="s">
        <v>62</v>
      </c>
      <c r="E103" s="6"/>
      <c r="F103" s="6"/>
      <c r="G103" s="6"/>
      <c r="H103" s="7" t="s">
        <v>81</v>
      </c>
      <c r="I103" s="8">
        <v>55408992633</v>
      </c>
      <c r="J103" s="8">
        <v>1386395114.99</v>
      </c>
      <c r="K103" s="8">
        <v>54022597518.010002</v>
      </c>
      <c r="L103" s="5">
        <f t="shared" si="21"/>
        <v>0.97497887889475365</v>
      </c>
      <c r="M103" s="8">
        <v>51409660114.410004</v>
      </c>
      <c r="N103" s="5">
        <f t="shared" si="22"/>
        <v>0.9278215984708571</v>
      </c>
      <c r="O103" s="4">
        <v>43469134964.199997</v>
      </c>
      <c r="P103" s="5">
        <f t="shared" si="23"/>
        <v>0.78451408153396085</v>
      </c>
      <c r="Q103" s="8">
        <v>2612937403.5999985</v>
      </c>
      <c r="R103" s="8">
        <v>0</v>
      </c>
      <c r="S103" s="8">
        <f t="shared" si="20"/>
        <v>7940525150.2100067</v>
      </c>
    </row>
    <row r="104" spans="1:19" ht="126" x14ac:dyDescent="0.25">
      <c r="A104" s="2" t="s">
        <v>50</v>
      </c>
      <c r="B104" s="2" t="s">
        <v>78</v>
      </c>
      <c r="C104" s="2" t="s">
        <v>52</v>
      </c>
      <c r="D104" s="2" t="s">
        <v>62</v>
      </c>
      <c r="E104" s="2" t="s">
        <v>99</v>
      </c>
      <c r="F104" s="2" t="s">
        <v>176</v>
      </c>
      <c r="G104" s="2" t="s">
        <v>15</v>
      </c>
      <c r="H104" s="3" t="s">
        <v>190</v>
      </c>
      <c r="I104" s="4">
        <v>3479989567</v>
      </c>
      <c r="J104" s="4">
        <v>1328112573</v>
      </c>
      <c r="K104" s="4">
        <v>2151876994</v>
      </c>
      <c r="L104" s="5">
        <f t="shared" si="21"/>
        <v>0.61835731187409049</v>
      </c>
      <c r="M104" s="4">
        <v>1991000623</v>
      </c>
      <c r="N104" s="5">
        <f t="shared" si="22"/>
        <v>0.57212833103875793</v>
      </c>
      <c r="O104" s="4">
        <v>1991000623</v>
      </c>
      <c r="P104" s="5">
        <f t="shared" si="23"/>
        <v>0.57212833103875793</v>
      </c>
      <c r="Q104" s="4">
        <v>160876371</v>
      </c>
      <c r="R104" s="4">
        <v>0</v>
      </c>
      <c r="S104" s="4">
        <f t="shared" si="20"/>
        <v>0</v>
      </c>
    </row>
    <row r="105" spans="1:19" ht="110.25" x14ac:dyDescent="0.25">
      <c r="A105" s="2" t="s">
        <v>50</v>
      </c>
      <c r="B105" s="2" t="s">
        <v>78</v>
      </c>
      <c r="C105" s="2" t="s">
        <v>52</v>
      </c>
      <c r="D105" s="2" t="s">
        <v>62</v>
      </c>
      <c r="E105" s="2" t="s">
        <v>99</v>
      </c>
      <c r="F105" s="2" t="s">
        <v>180</v>
      </c>
      <c r="G105" s="2" t="s">
        <v>15</v>
      </c>
      <c r="H105" s="3" t="s">
        <v>189</v>
      </c>
      <c r="I105" s="4">
        <v>489488248</v>
      </c>
      <c r="J105" s="4">
        <v>2784438</v>
      </c>
      <c r="K105" s="4">
        <v>486703810</v>
      </c>
      <c r="L105" s="5">
        <f t="shared" si="21"/>
        <v>0.99431153248034665</v>
      </c>
      <c r="M105" s="4">
        <v>475342530</v>
      </c>
      <c r="N105" s="5">
        <f t="shared" si="22"/>
        <v>0.9711010058815549</v>
      </c>
      <c r="O105" s="4">
        <v>475342530</v>
      </c>
      <c r="P105" s="5">
        <f t="shared" si="23"/>
        <v>0.9711010058815549</v>
      </c>
      <c r="Q105" s="4">
        <v>11361280</v>
      </c>
      <c r="R105" s="4">
        <v>0</v>
      </c>
      <c r="S105" s="4">
        <f t="shared" si="20"/>
        <v>0</v>
      </c>
    </row>
    <row r="106" spans="1:19" ht="126" x14ac:dyDescent="0.25">
      <c r="A106" s="2" t="s">
        <v>50</v>
      </c>
      <c r="B106" s="2" t="s">
        <v>78</v>
      </c>
      <c r="C106" s="2" t="s">
        <v>52</v>
      </c>
      <c r="D106" s="2" t="s">
        <v>62</v>
      </c>
      <c r="E106" s="2" t="s">
        <v>99</v>
      </c>
      <c r="F106" s="2" t="s">
        <v>178</v>
      </c>
      <c r="G106" s="2" t="s">
        <v>15</v>
      </c>
      <c r="H106" s="3" t="s">
        <v>188</v>
      </c>
      <c r="I106" s="4">
        <v>15871375827</v>
      </c>
      <c r="J106" s="4">
        <v>4079537.99</v>
      </c>
      <c r="K106" s="4">
        <v>15867296289.01</v>
      </c>
      <c r="L106" s="5">
        <f t="shared" ref="L106:L137" si="24">+K106/I106</f>
        <v>0.99974296254877537</v>
      </c>
      <c r="M106" s="4">
        <v>13649904143.41</v>
      </c>
      <c r="N106" s="5">
        <f t="shared" ref="N106:N137" si="25">+M106/I106</f>
        <v>0.86003282211924648</v>
      </c>
      <c r="O106" s="4">
        <v>6729900005.1999998</v>
      </c>
      <c r="P106" s="5">
        <f t="shared" ref="P106:P137" si="26">+O106/I106</f>
        <v>0.42402751207940381</v>
      </c>
      <c r="Q106" s="4">
        <v>2217392145.6000004</v>
      </c>
      <c r="R106" s="4">
        <v>0</v>
      </c>
      <c r="S106" s="4">
        <f t="shared" si="20"/>
        <v>6920004138.21</v>
      </c>
    </row>
    <row r="107" spans="1:19" ht="141.75" x14ac:dyDescent="0.25">
      <c r="A107" s="2" t="s">
        <v>50</v>
      </c>
      <c r="B107" s="2" t="s">
        <v>78</v>
      </c>
      <c r="C107" s="2" t="s">
        <v>52</v>
      </c>
      <c r="D107" s="2" t="s">
        <v>62</v>
      </c>
      <c r="E107" s="2" t="s">
        <v>99</v>
      </c>
      <c r="F107" s="2" t="s">
        <v>187</v>
      </c>
      <c r="G107" s="2" t="s">
        <v>15</v>
      </c>
      <c r="H107" s="3" t="s">
        <v>186</v>
      </c>
      <c r="I107" s="4">
        <v>2923180224</v>
      </c>
      <c r="J107" s="4">
        <v>11908191</v>
      </c>
      <c r="K107" s="4">
        <v>2911272033</v>
      </c>
      <c r="L107" s="5">
        <f t="shared" si="24"/>
        <v>0.9959262891482944</v>
      </c>
      <c r="M107" s="4">
        <v>2791564459</v>
      </c>
      <c r="N107" s="5">
        <f t="shared" si="25"/>
        <v>0.95497514524783544</v>
      </c>
      <c r="O107" s="4">
        <v>1952747233</v>
      </c>
      <c r="P107" s="5">
        <f t="shared" si="26"/>
        <v>0.66802149828720248</v>
      </c>
      <c r="Q107" s="4">
        <v>119707574</v>
      </c>
      <c r="R107" s="4">
        <v>0</v>
      </c>
      <c r="S107" s="4">
        <f t="shared" si="20"/>
        <v>838817226</v>
      </c>
    </row>
    <row r="108" spans="1:19" ht="126" x14ac:dyDescent="0.25">
      <c r="A108" s="2" t="s">
        <v>50</v>
      </c>
      <c r="B108" s="2" t="s">
        <v>78</v>
      </c>
      <c r="C108" s="2" t="s">
        <v>52</v>
      </c>
      <c r="D108" s="2" t="s">
        <v>62</v>
      </c>
      <c r="E108" s="2" t="s">
        <v>99</v>
      </c>
      <c r="F108" s="2" t="s">
        <v>185</v>
      </c>
      <c r="G108" s="2" t="s">
        <v>15</v>
      </c>
      <c r="H108" s="3" t="s">
        <v>184</v>
      </c>
      <c r="I108" s="4">
        <v>3639667795</v>
      </c>
      <c r="J108" s="4">
        <v>30535740</v>
      </c>
      <c r="K108" s="4">
        <v>3609132055</v>
      </c>
      <c r="L108" s="5">
        <f t="shared" si="24"/>
        <v>0.99161029475218909</v>
      </c>
      <c r="M108" s="4">
        <v>3559985385</v>
      </c>
      <c r="N108" s="5">
        <f t="shared" si="25"/>
        <v>0.97810722997591593</v>
      </c>
      <c r="O108" s="4">
        <v>3378281599</v>
      </c>
      <c r="P108" s="5">
        <f t="shared" si="26"/>
        <v>0.92818405120404679</v>
      </c>
      <c r="Q108" s="4">
        <v>49146670</v>
      </c>
      <c r="R108" s="4">
        <v>0</v>
      </c>
      <c r="S108" s="4">
        <f t="shared" si="20"/>
        <v>181703786</v>
      </c>
    </row>
    <row r="109" spans="1:19" ht="110.25" x14ac:dyDescent="0.25">
      <c r="A109" s="2" t="s">
        <v>50</v>
      </c>
      <c r="B109" s="2" t="s">
        <v>78</v>
      </c>
      <c r="C109" s="2" t="s">
        <v>52</v>
      </c>
      <c r="D109" s="2" t="s">
        <v>62</v>
      </c>
      <c r="E109" s="2" t="s">
        <v>99</v>
      </c>
      <c r="F109" s="2" t="s">
        <v>182</v>
      </c>
      <c r="G109" s="2" t="s">
        <v>15</v>
      </c>
      <c r="H109" s="3" t="s">
        <v>183</v>
      </c>
      <c r="I109" s="4">
        <v>1276789155</v>
      </c>
      <c r="J109" s="4">
        <v>8974635</v>
      </c>
      <c r="K109" s="4">
        <v>1267814520</v>
      </c>
      <c r="L109" s="5">
        <f t="shared" si="24"/>
        <v>0.99297093418685878</v>
      </c>
      <c r="M109" s="4">
        <v>1213361157</v>
      </c>
      <c r="N109" s="5">
        <f t="shared" si="25"/>
        <v>0.95032226131338027</v>
      </c>
      <c r="O109" s="4">
        <v>1213361157</v>
      </c>
      <c r="P109" s="5">
        <f t="shared" si="26"/>
        <v>0.95032226131338027</v>
      </c>
      <c r="Q109" s="4">
        <v>54453363</v>
      </c>
      <c r="R109" s="4">
        <v>0</v>
      </c>
      <c r="S109" s="4">
        <f t="shared" si="20"/>
        <v>0</v>
      </c>
    </row>
    <row r="110" spans="1:19" ht="110.25" x14ac:dyDescent="0.25">
      <c r="A110" s="2" t="s">
        <v>50</v>
      </c>
      <c r="B110" s="2" t="s">
        <v>78</v>
      </c>
      <c r="C110" s="2" t="s">
        <v>52</v>
      </c>
      <c r="D110" s="2" t="s">
        <v>62</v>
      </c>
      <c r="E110" s="2" t="s">
        <v>99</v>
      </c>
      <c r="F110" s="2" t="s">
        <v>182</v>
      </c>
      <c r="G110" s="2" t="s">
        <v>20</v>
      </c>
      <c r="H110" s="3" t="s">
        <v>181</v>
      </c>
      <c r="I110" s="4">
        <v>3041727457</v>
      </c>
      <c r="J110" s="4">
        <v>0</v>
      </c>
      <c r="K110" s="4">
        <v>3041727457</v>
      </c>
      <c r="L110" s="5">
        <f t="shared" si="24"/>
        <v>1</v>
      </c>
      <c r="M110" s="4">
        <v>3041727457</v>
      </c>
      <c r="N110" s="5">
        <f t="shared" si="25"/>
        <v>1</v>
      </c>
      <c r="O110" s="4">
        <v>3041727457</v>
      </c>
      <c r="P110" s="5">
        <f t="shared" si="26"/>
        <v>1</v>
      </c>
      <c r="Q110" s="4">
        <v>0</v>
      </c>
      <c r="R110" s="4">
        <v>0</v>
      </c>
      <c r="S110" s="4">
        <f t="shared" si="20"/>
        <v>0</v>
      </c>
    </row>
    <row r="111" spans="1:19" ht="110.25" x14ac:dyDescent="0.25">
      <c r="A111" s="2" t="s">
        <v>50</v>
      </c>
      <c r="B111" s="2" t="s">
        <v>78</v>
      </c>
      <c r="C111" s="2" t="s">
        <v>52</v>
      </c>
      <c r="D111" s="2" t="s">
        <v>62</v>
      </c>
      <c r="E111" s="2" t="s">
        <v>99</v>
      </c>
      <c r="F111" s="2" t="s">
        <v>180</v>
      </c>
      <c r="G111" s="2" t="s">
        <v>20</v>
      </c>
      <c r="H111" s="3" t="s">
        <v>179</v>
      </c>
      <c r="I111" s="4">
        <v>400000000</v>
      </c>
      <c r="J111" s="4">
        <v>0</v>
      </c>
      <c r="K111" s="4">
        <v>400000000</v>
      </c>
      <c r="L111" s="5">
        <f t="shared" si="24"/>
        <v>1</v>
      </c>
      <c r="M111" s="4">
        <v>400000000</v>
      </c>
      <c r="N111" s="5">
        <f t="shared" si="25"/>
        <v>1</v>
      </c>
      <c r="O111" s="4">
        <v>400000000</v>
      </c>
      <c r="P111" s="5">
        <f t="shared" si="26"/>
        <v>1</v>
      </c>
      <c r="Q111" s="4">
        <v>0</v>
      </c>
      <c r="R111" s="4">
        <v>0</v>
      </c>
      <c r="S111" s="4">
        <f t="shared" si="20"/>
        <v>0</v>
      </c>
    </row>
    <row r="112" spans="1:19" ht="126" x14ac:dyDescent="0.25">
      <c r="A112" s="2" t="s">
        <v>50</v>
      </c>
      <c r="B112" s="2" t="s">
        <v>78</v>
      </c>
      <c r="C112" s="2" t="s">
        <v>52</v>
      </c>
      <c r="D112" s="2" t="s">
        <v>62</v>
      </c>
      <c r="E112" s="2" t="s">
        <v>99</v>
      </c>
      <c r="F112" s="2" t="s">
        <v>178</v>
      </c>
      <c r="G112" s="2" t="s">
        <v>20</v>
      </c>
      <c r="H112" s="3" t="s">
        <v>177</v>
      </c>
      <c r="I112" s="4">
        <v>10786774360</v>
      </c>
      <c r="J112" s="4">
        <v>0</v>
      </c>
      <c r="K112" s="4">
        <v>10786774360</v>
      </c>
      <c r="L112" s="5">
        <f t="shared" si="24"/>
        <v>1</v>
      </c>
      <c r="M112" s="4">
        <v>10786774360</v>
      </c>
      <c r="N112" s="5">
        <f t="shared" si="25"/>
        <v>1</v>
      </c>
      <c r="O112" s="4">
        <v>10786774360</v>
      </c>
      <c r="P112" s="5">
        <f t="shared" si="26"/>
        <v>1</v>
      </c>
      <c r="Q112" s="4">
        <v>0</v>
      </c>
      <c r="R112" s="4">
        <v>0</v>
      </c>
      <c r="S112" s="4">
        <f t="shared" si="20"/>
        <v>0</v>
      </c>
    </row>
    <row r="113" spans="1:19" ht="126" x14ac:dyDescent="0.25">
      <c r="A113" s="2" t="s">
        <v>50</v>
      </c>
      <c r="B113" s="2" t="s">
        <v>78</v>
      </c>
      <c r="C113" s="2" t="s">
        <v>52</v>
      </c>
      <c r="D113" s="2" t="s">
        <v>62</v>
      </c>
      <c r="E113" s="2" t="s">
        <v>99</v>
      </c>
      <c r="F113" s="2" t="s">
        <v>176</v>
      </c>
      <c r="G113" s="2" t="s">
        <v>20</v>
      </c>
      <c r="H113" s="3" t="s">
        <v>175</v>
      </c>
      <c r="I113" s="4">
        <v>13500000000</v>
      </c>
      <c r="J113" s="4">
        <v>0</v>
      </c>
      <c r="K113" s="4">
        <v>13500000000</v>
      </c>
      <c r="L113" s="5">
        <f t="shared" si="24"/>
        <v>1</v>
      </c>
      <c r="M113" s="4">
        <v>13500000000</v>
      </c>
      <c r="N113" s="5">
        <f t="shared" si="25"/>
        <v>1</v>
      </c>
      <c r="O113" s="4">
        <v>13500000000</v>
      </c>
      <c r="P113" s="5">
        <f t="shared" si="26"/>
        <v>1</v>
      </c>
      <c r="Q113" s="4">
        <v>0</v>
      </c>
      <c r="R113" s="4">
        <v>0</v>
      </c>
      <c r="S113" s="4">
        <f t="shared" si="20"/>
        <v>0</v>
      </c>
    </row>
    <row r="114" spans="1:19" ht="31.5" x14ac:dyDescent="0.25">
      <c r="A114" s="6" t="s">
        <v>50</v>
      </c>
      <c r="B114" s="6" t="s">
        <v>78</v>
      </c>
      <c r="C114" s="6" t="s">
        <v>52</v>
      </c>
      <c r="D114" s="6" t="s">
        <v>64</v>
      </c>
      <c r="E114" s="6"/>
      <c r="F114" s="6"/>
      <c r="G114" s="6"/>
      <c r="H114" s="7" t="s">
        <v>82</v>
      </c>
      <c r="I114" s="8">
        <v>4109988338</v>
      </c>
      <c r="J114" s="8">
        <v>0</v>
      </c>
      <c r="K114" s="8">
        <v>4109988338</v>
      </c>
      <c r="L114" s="5">
        <f t="shared" si="24"/>
        <v>1</v>
      </c>
      <c r="M114" s="8">
        <v>4109988338</v>
      </c>
      <c r="N114" s="5">
        <f t="shared" si="25"/>
        <v>1</v>
      </c>
      <c r="O114" s="4">
        <v>4109988338</v>
      </c>
      <c r="P114" s="5">
        <f t="shared" si="26"/>
        <v>1</v>
      </c>
      <c r="Q114" s="8">
        <v>0</v>
      </c>
      <c r="R114" s="8">
        <v>0</v>
      </c>
      <c r="S114" s="8">
        <f t="shared" si="20"/>
        <v>0</v>
      </c>
    </row>
    <row r="115" spans="1:19" ht="78.75" x14ac:dyDescent="0.25">
      <c r="A115" s="2" t="s">
        <v>50</v>
      </c>
      <c r="B115" s="2" t="s">
        <v>78</v>
      </c>
      <c r="C115" s="2" t="s">
        <v>52</v>
      </c>
      <c r="D115" s="2" t="s">
        <v>64</v>
      </c>
      <c r="E115" s="2" t="s">
        <v>99</v>
      </c>
      <c r="F115" s="2" t="s">
        <v>174</v>
      </c>
      <c r="G115" s="2" t="s">
        <v>20</v>
      </c>
      <c r="H115" s="3" t="s">
        <v>173</v>
      </c>
      <c r="I115" s="4">
        <v>692250000</v>
      </c>
      <c r="J115" s="4">
        <v>0</v>
      </c>
      <c r="K115" s="4">
        <v>692250000</v>
      </c>
      <c r="L115" s="5">
        <f t="shared" si="24"/>
        <v>1</v>
      </c>
      <c r="M115" s="4">
        <v>692250000</v>
      </c>
      <c r="N115" s="5">
        <f t="shared" si="25"/>
        <v>1</v>
      </c>
      <c r="O115" s="4">
        <v>692250000</v>
      </c>
      <c r="P115" s="5">
        <f t="shared" si="26"/>
        <v>1</v>
      </c>
      <c r="Q115" s="4">
        <v>0</v>
      </c>
      <c r="R115" s="4">
        <v>0</v>
      </c>
      <c r="S115" s="4">
        <f t="shared" si="20"/>
        <v>0</v>
      </c>
    </row>
    <row r="116" spans="1:19" ht="63" x14ac:dyDescent="0.25">
      <c r="A116" s="2" t="s">
        <v>50</v>
      </c>
      <c r="B116" s="2" t="s">
        <v>78</v>
      </c>
      <c r="C116" s="2" t="s">
        <v>52</v>
      </c>
      <c r="D116" s="2" t="s">
        <v>64</v>
      </c>
      <c r="E116" s="2" t="s">
        <v>99</v>
      </c>
      <c r="F116" s="2" t="s">
        <v>172</v>
      </c>
      <c r="G116" s="2" t="s">
        <v>20</v>
      </c>
      <c r="H116" s="3" t="s">
        <v>171</v>
      </c>
      <c r="I116" s="4">
        <v>3417738338</v>
      </c>
      <c r="J116" s="4">
        <v>0</v>
      </c>
      <c r="K116" s="4">
        <v>3417738338</v>
      </c>
      <c r="L116" s="5">
        <f t="shared" si="24"/>
        <v>1</v>
      </c>
      <c r="M116" s="4">
        <v>3417738338</v>
      </c>
      <c r="N116" s="5">
        <f t="shared" si="25"/>
        <v>1</v>
      </c>
      <c r="O116" s="4">
        <v>3417738338</v>
      </c>
      <c r="P116" s="5">
        <f t="shared" si="26"/>
        <v>1</v>
      </c>
      <c r="Q116" s="4">
        <v>0</v>
      </c>
      <c r="R116" s="4">
        <v>0</v>
      </c>
      <c r="S116" s="4">
        <f t="shared" si="20"/>
        <v>0</v>
      </c>
    </row>
    <row r="117" spans="1:19" ht="31.5" x14ac:dyDescent="0.25">
      <c r="A117" s="6" t="s">
        <v>50</v>
      </c>
      <c r="B117" s="6" t="s">
        <v>78</v>
      </c>
      <c r="C117" s="6" t="s">
        <v>52</v>
      </c>
      <c r="D117" s="6" t="s">
        <v>66</v>
      </c>
      <c r="E117" s="6"/>
      <c r="F117" s="6"/>
      <c r="G117" s="6"/>
      <c r="H117" s="7" t="s">
        <v>83</v>
      </c>
      <c r="I117" s="8">
        <v>58449255107</v>
      </c>
      <c r="J117" s="8">
        <v>1407483574</v>
      </c>
      <c r="K117" s="8">
        <v>57041771533</v>
      </c>
      <c r="L117" s="5">
        <f t="shared" si="24"/>
        <v>0.97591956353552511</v>
      </c>
      <c r="M117" s="8">
        <v>56509413783</v>
      </c>
      <c r="N117" s="5">
        <f t="shared" si="25"/>
        <v>0.9668115304386885</v>
      </c>
      <c r="O117" s="4">
        <v>56011065197</v>
      </c>
      <c r="P117" s="5">
        <f t="shared" si="26"/>
        <v>0.95828535529603354</v>
      </c>
      <c r="Q117" s="8">
        <v>20594000</v>
      </c>
      <c r="R117" s="8">
        <f>SUM(R118:R124)</f>
        <v>511763750</v>
      </c>
      <c r="S117" s="8">
        <f t="shared" si="20"/>
        <v>498348586</v>
      </c>
    </row>
    <row r="118" spans="1:19" ht="94.5" x14ac:dyDescent="0.25">
      <c r="A118" s="2" t="s">
        <v>50</v>
      </c>
      <c r="B118" s="2" t="s">
        <v>78</v>
      </c>
      <c r="C118" s="2" t="s">
        <v>52</v>
      </c>
      <c r="D118" s="2" t="s">
        <v>66</v>
      </c>
      <c r="E118" s="2" t="s">
        <v>99</v>
      </c>
      <c r="F118" s="2" t="s">
        <v>165</v>
      </c>
      <c r="G118" s="2" t="s">
        <v>15</v>
      </c>
      <c r="H118" s="3" t="s">
        <v>170</v>
      </c>
      <c r="I118" s="4">
        <v>1218681618</v>
      </c>
      <c r="J118" s="4">
        <v>631924</v>
      </c>
      <c r="K118" s="4">
        <v>1218049694</v>
      </c>
      <c r="L118" s="5">
        <f t="shared" si="24"/>
        <v>0.99948146916252245</v>
      </c>
      <c r="M118" s="4">
        <v>1214959694</v>
      </c>
      <c r="N118" s="5">
        <f t="shared" si="25"/>
        <v>0.99694594228301558</v>
      </c>
      <c r="O118" s="4">
        <v>1214959694</v>
      </c>
      <c r="P118" s="5">
        <f t="shared" si="26"/>
        <v>0.99694594228301558</v>
      </c>
      <c r="Q118" s="4">
        <v>3090000</v>
      </c>
      <c r="R118" s="4">
        <v>0</v>
      </c>
      <c r="S118" s="4">
        <f t="shared" si="20"/>
        <v>0</v>
      </c>
    </row>
    <row r="119" spans="1:19" ht="78.75" x14ac:dyDescent="0.25">
      <c r="A119" s="2" t="s">
        <v>50</v>
      </c>
      <c r="B119" s="2" t="s">
        <v>78</v>
      </c>
      <c r="C119" s="2" t="s">
        <v>52</v>
      </c>
      <c r="D119" s="2" t="s">
        <v>66</v>
      </c>
      <c r="E119" s="2" t="s">
        <v>99</v>
      </c>
      <c r="F119" s="2" t="s">
        <v>161</v>
      </c>
      <c r="G119" s="2" t="s">
        <v>15</v>
      </c>
      <c r="H119" s="3" t="s">
        <v>169</v>
      </c>
      <c r="I119" s="4">
        <v>915824000</v>
      </c>
      <c r="J119" s="4">
        <v>0</v>
      </c>
      <c r="K119" s="4">
        <v>915824000</v>
      </c>
      <c r="L119" s="5">
        <f t="shared" si="24"/>
        <v>1</v>
      </c>
      <c r="M119" s="4">
        <v>915824000</v>
      </c>
      <c r="N119" s="5">
        <f t="shared" si="25"/>
        <v>1</v>
      </c>
      <c r="O119" s="4">
        <v>915824000</v>
      </c>
      <c r="P119" s="5">
        <f t="shared" si="26"/>
        <v>1</v>
      </c>
      <c r="Q119" s="4">
        <v>0</v>
      </c>
      <c r="R119" s="4">
        <v>0</v>
      </c>
      <c r="S119" s="4">
        <f t="shared" si="20"/>
        <v>0</v>
      </c>
    </row>
    <row r="120" spans="1:19" ht="126" x14ac:dyDescent="0.25">
      <c r="A120" s="2" t="s">
        <v>50</v>
      </c>
      <c r="B120" s="2" t="s">
        <v>78</v>
      </c>
      <c r="C120" s="2" t="s">
        <v>52</v>
      </c>
      <c r="D120" s="2" t="s">
        <v>66</v>
      </c>
      <c r="E120" s="2" t="s">
        <v>99</v>
      </c>
      <c r="F120" s="2" t="s">
        <v>163</v>
      </c>
      <c r="G120" s="2" t="s">
        <v>15</v>
      </c>
      <c r="H120" s="3" t="s">
        <v>168</v>
      </c>
      <c r="I120" s="4">
        <v>2830051941</v>
      </c>
      <c r="J120" s="4">
        <v>4056666</v>
      </c>
      <c r="K120" s="4">
        <v>2825995275</v>
      </c>
      <c r="L120" s="5">
        <f t="shared" si="24"/>
        <v>0.99856657542526706</v>
      </c>
      <c r="M120" s="4">
        <v>2812425275</v>
      </c>
      <c r="N120" s="5">
        <f t="shared" si="25"/>
        <v>0.99377161042713169</v>
      </c>
      <c r="O120" s="4">
        <v>2472846251</v>
      </c>
      <c r="P120" s="5">
        <f t="shared" si="26"/>
        <v>0.87378122471003794</v>
      </c>
      <c r="Q120" s="4">
        <v>13570000</v>
      </c>
      <c r="R120" s="4">
        <v>0</v>
      </c>
      <c r="S120" s="4">
        <f t="shared" si="20"/>
        <v>339579024</v>
      </c>
    </row>
    <row r="121" spans="1:19" ht="63" x14ac:dyDescent="0.25">
      <c r="A121" s="2" t="s">
        <v>50</v>
      </c>
      <c r="B121" s="2" t="s">
        <v>78</v>
      </c>
      <c r="C121" s="2" t="s">
        <v>52</v>
      </c>
      <c r="D121" s="2" t="s">
        <v>66</v>
      </c>
      <c r="E121" s="2" t="s">
        <v>99</v>
      </c>
      <c r="F121" s="2" t="s">
        <v>167</v>
      </c>
      <c r="G121" s="2" t="s">
        <v>15</v>
      </c>
      <c r="H121" s="3" t="s">
        <v>166</v>
      </c>
      <c r="I121" s="4">
        <v>852124465</v>
      </c>
      <c r="J121" s="4">
        <v>34134443</v>
      </c>
      <c r="K121" s="4">
        <v>817990022</v>
      </c>
      <c r="L121" s="5">
        <f t="shared" si="24"/>
        <v>0.95994195167251772</v>
      </c>
      <c r="M121" s="4">
        <v>695056022</v>
      </c>
      <c r="N121" s="5">
        <f t="shared" si="25"/>
        <v>0.81567429471702824</v>
      </c>
      <c r="O121" s="4">
        <v>536286460</v>
      </c>
      <c r="P121" s="5">
        <f t="shared" si="26"/>
        <v>0.62935226252423115</v>
      </c>
      <c r="Q121" s="4">
        <v>3934000</v>
      </c>
      <c r="R121" s="4">
        <v>119000000</v>
      </c>
      <c r="S121" s="4">
        <f t="shared" si="20"/>
        <v>158769562</v>
      </c>
    </row>
    <row r="122" spans="1:19" ht="94.5" x14ac:dyDescent="0.25">
      <c r="A122" s="2" t="s">
        <v>50</v>
      </c>
      <c r="B122" s="2" t="s">
        <v>78</v>
      </c>
      <c r="C122" s="2" t="s">
        <v>52</v>
      </c>
      <c r="D122" s="2" t="s">
        <v>66</v>
      </c>
      <c r="E122" s="2" t="s">
        <v>99</v>
      </c>
      <c r="F122" s="2" t="s">
        <v>165</v>
      </c>
      <c r="G122" s="2" t="s">
        <v>20</v>
      </c>
      <c r="H122" s="3" t="s">
        <v>164</v>
      </c>
      <c r="I122" s="4">
        <v>29346186845</v>
      </c>
      <c r="J122" s="4">
        <v>618453328</v>
      </c>
      <c r="K122" s="4">
        <v>28727733517</v>
      </c>
      <c r="L122" s="5">
        <f t="shared" si="24"/>
        <v>0.97892559836592974</v>
      </c>
      <c r="M122" s="4">
        <v>28727733517</v>
      </c>
      <c r="N122" s="5">
        <f t="shared" si="25"/>
        <v>0.97892559836592974</v>
      </c>
      <c r="O122" s="4">
        <v>28727733517</v>
      </c>
      <c r="P122" s="5">
        <f t="shared" si="26"/>
        <v>0.97892559836592974</v>
      </c>
      <c r="Q122" s="4">
        <v>0</v>
      </c>
      <c r="R122" s="4">
        <v>0</v>
      </c>
      <c r="S122" s="4">
        <f t="shared" si="20"/>
        <v>0</v>
      </c>
    </row>
    <row r="123" spans="1:19" ht="126" x14ac:dyDescent="0.25">
      <c r="A123" s="2" t="s">
        <v>50</v>
      </c>
      <c r="B123" s="2" t="s">
        <v>78</v>
      </c>
      <c r="C123" s="2" t="s">
        <v>52</v>
      </c>
      <c r="D123" s="2" t="s">
        <v>66</v>
      </c>
      <c r="E123" s="2" t="s">
        <v>99</v>
      </c>
      <c r="F123" s="2" t="s">
        <v>163</v>
      </c>
      <c r="G123" s="2" t="s">
        <v>20</v>
      </c>
      <c r="H123" s="3" t="s">
        <v>162</v>
      </c>
      <c r="I123" s="4">
        <v>12362003025</v>
      </c>
      <c r="J123" s="4">
        <v>750000000</v>
      </c>
      <c r="K123" s="4">
        <v>11612003025</v>
      </c>
      <c r="L123" s="5">
        <f t="shared" si="24"/>
        <v>0.9393302203143572</v>
      </c>
      <c r="M123" s="4">
        <v>11219239275</v>
      </c>
      <c r="N123" s="5">
        <f t="shared" si="25"/>
        <v>0.90755836673968138</v>
      </c>
      <c r="O123" s="4">
        <v>11219239275</v>
      </c>
      <c r="P123" s="5">
        <f t="shared" si="26"/>
        <v>0.90755836673968138</v>
      </c>
      <c r="Q123" s="4">
        <v>0</v>
      </c>
      <c r="R123" s="4">
        <v>392763750</v>
      </c>
      <c r="S123" s="4">
        <f t="shared" si="20"/>
        <v>0</v>
      </c>
    </row>
    <row r="124" spans="1:19" ht="78.75" x14ac:dyDescent="0.25">
      <c r="A124" s="2" t="s">
        <v>50</v>
      </c>
      <c r="B124" s="2" t="s">
        <v>78</v>
      </c>
      <c r="C124" s="2" t="s">
        <v>52</v>
      </c>
      <c r="D124" s="2" t="s">
        <v>66</v>
      </c>
      <c r="E124" s="2" t="s">
        <v>99</v>
      </c>
      <c r="F124" s="2" t="s">
        <v>161</v>
      </c>
      <c r="G124" s="2" t="s">
        <v>20</v>
      </c>
      <c r="H124" s="3" t="s">
        <v>160</v>
      </c>
      <c r="I124" s="4">
        <v>10924383213</v>
      </c>
      <c r="J124" s="4">
        <v>207213</v>
      </c>
      <c r="K124" s="4">
        <v>10924176000</v>
      </c>
      <c r="L124" s="5">
        <f t="shared" si="24"/>
        <v>0.99998103206414868</v>
      </c>
      <c r="M124" s="4">
        <v>10924176000</v>
      </c>
      <c r="N124" s="5">
        <f t="shared" si="25"/>
        <v>0.99998103206414868</v>
      </c>
      <c r="O124" s="4">
        <v>10924176000</v>
      </c>
      <c r="P124" s="5">
        <f t="shared" si="26"/>
        <v>0.99998103206414868</v>
      </c>
      <c r="Q124" s="4">
        <v>0</v>
      </c>
      <c r="R124" s="4">
        <v>0</v>
      </c>
      <c r="S124" s="4">
        <f t="shared" si="20"/>
        <v>0</v>
      </c>
    </row>
    <row r="125" spans="1:19" ht="110.25" x14ac:dyDescent="0.25">
      <c r="A125" s="6" t="s">
        <v>50</v>
      </c>
      <c r="B125" s="6" t="s">
        <v>78</v>
      </c>
      <c r="C125" s="6" t="s">
        <v>52</v>
      </c>
      <c r="D125" s="6" t="s">
        <v>68</v>
      </c>
      <c r="E125" s="6"/>
      <c r="F125" s="6"/>
      <c r="G125" s="6"/>
      <c r="H125" s="7" t="s">
        <v>84</v>
      </c>
      <c r="I125" s="8">
        <v>27143566351</v>
      </c>
      <c r="J125" s="8">
        <v>17198626.949999999</v>
      </c>
      <c r="K125" s="8">
        <v>27126367724.049999</v>
      </c>
      <c r="L125" s="5">
        <f t="shared" si="24"/>
        <v>0.99936638293112989</v>
      </c>
      <c r="M125" s="8">
        <v>27102387599.049999</v>
      </c>
      <c r="N125" s="5">
        <f t="shared" si="25"/>
        <v>0.99848292772521086</v>
      </c>
      <c r="O125" s="4">
        <v>22954779991.049999</v>
      </c>
      <c r="P125" s="5">
        <f t="shared" si="26"/>
        <v>0.84568032417760453</v>
      </c>
      <c r="Q125" s="8">
        <v>23980125</v>
      </c>
      <c r="R125" s="8">
        <v>0</v>
      </c>
      <c r="S125" s="8">
        <f t="shared" si="20"/>
        <v>4147607608</v>
      </c>
    </row>
    <row r="126" spans="1:19" ht="126" x14ac:dyDescent="0.25">
      <c r="A126" s="2" t="s">
        <v>50</v>
      </c>
      <c r="B126" s="2" t="s">
        <v>78</v>
      </c>
      <c r="C126" s="2" t="s">
        <v>52</v>
      </c>
      <c r="D126" s="2" t="s">
        <v>68</v>
      </c>
      <c r="E126" s="2" t="s">
        <v>99</v>
      </c>
      <c r="F126" s="2" t="s">
        <v>124</v>
      </c>
      <c r="G126" s="2" t="s">
        <v>15</v>
      </c>
      <c r="H126" s="3" t="s">
        <v>159</v>
      </c>
      <c r="I126" s="4">
        <v>2717011297</v>
      </c>
      <c r="J126" s="4">
        <v>17198626</v>
      </c>
      <c r="K126" s="4">
        <v>2699812671</v>
      </c>
      <c r="L126" s="5">
        <f t="shared" si="24"/>
        <v>0.99367002043054076</v>
      </c>
      <c r="M126" s="4">
        <v>2675832546</v>
      </c>
      <c r="N126" s="5">
        <f t="shared" si="25"/>
        <v>0.98484410018998902</v>
      </c>
      <c r="O126" s="4">
        <v>2593796351</v>
      </c>
      <c r="P126" s="5">
        <f t="shared" si="26"/>
        <v>0.95465055808341748</v>
      </c>
      <c r="Q126" s="4">
        <v>23980125</v>
      </c>
      <c r="R126" s="4">
        <v>0</v>
      </c>
      <c r="S126" s="4">
        <f t="shared" si="20"/>
        <v>82036195</v>
      </c>
    </row>
    <row r="127" spans="1:19" ht="141.75" x14ac:dyDescent="0.25">
      <c r="A127" s="2" t="s">
        <v>50</v>
      </c>
      <c r="B127" s="2" t="s">
        <v>78</v>
      </c>
      <c r="C127" s="2" t="s">
        <v>52</v>
      </c>
      <c r="D127" s="2" t="s">
        <v>68</v>
      </c>
      <c r="E127" s="2" t="s">
        <v>99</v>
      </c>
      <c r="F127" s="2" t="s">
        <v>158</v>
      </c>
      <c r="G127" s="2" t="s">
        <v>15</v>
      </c>
      <c r="H127" s="3" t="s">
        <v>157</v>
      </c>
      <c r="I127" s="4">
        <v>2135448900</v>
      </c>
      <c r="J127" s="4">
        <v>0</v>
      </c>
      <c r="K127" s="4">
        <v>2135448900</v>
      </c>
      <c r="L127" s="5">
        <f t="shared" si="24"/>
        <v>1</v>
      </c>
      <c r="M127" s="4">
        <v>2135448900</v>
      </c>
      <c r="N127" s="5">
        <f t="shared" si="25"/>
        <v>1</v>
      </c>
      <c r="O127" s="4">
        <v>2135448900</v>
      </c>
      <c r="P127" s="5">
        <f t="shared" si="26"/>
        <v>1</v>
      </c>
      <c r="Q127" s="4">
        <v>0</v>
      </c>
      <c r="R127" s="4">
        <v>0</v>
      </c>
      <c r="S127" s="4">
        <f t="shared" si="20"/>
        <v>0</v>
      </c>
    </row>
    <row r="128" spans="1:19" ht="141.75" x14ac:dyDescent="0.25">
      <c r="A128" s="2" t="s">
        <v>50</v>
      </c>
      <c r="B128" s="2" t="s">
        <v>78</v>
      </c>
      <c r="C128" s="2" t="s">
        <v>52</v>
      </c>
      <c r="D128" s="2" t="s">
        <v>68</v>
      </c>
      <c r="E128" s="2" t="s">
        <v>99</v>
      </c>
      <c r="F128" s="2" t="s">
        <v>145</v>
      </c>
      <c r="G128" s="2" t="s">
        <v>15</v>
      </c>
      <c r="H128" s="3" t="s">
        <v>156</v>
      </c>
      <c r="I128" s="4">
        <v>2059126536</v>
      </c>
      <c r="J128" s="4">
        <v>0</v>
      </c>
      <c r="K128" s="4">
        <v>2059126536</v>
      </c>
      <c r="L128" s="5">
        <f t="shared" si="24"/>
        <v>1</v>
      </c>
      <c r="M128" s="4">
        <v>2059126536</v>
      </c>
      <c r="N128" s="5">
        <f t="shared" si="25"/>
        <v>1</v>
      </c>
      <c r="O128" s="4">
        <v>1929491436</v>
      </c>
      <c r="P128" s="5">
        <f t="shared" si="26"/>
        <v>0.93704364557807829</v>
      </c>
      <c r="Q128" s="4">
        <v>0</v>
      </c>
      <c r="R128" s="4">
        <v>0</v>
      </c>
      <c r="S128" s="4">
        <f t="shared" si="20"/>
        <v>129635100</v>
      </c>
    </row>
    <row r="129" spans="1:19" ht="141.75" x14ac:dyDescent="0.25">
      <c r="A129" s="2" t="s">
        <v>50</v>
      </c>
      <c r="B129" s="2" t="s">
        <v>78</v>
      </c>
      <c r="C129" s="2" t="s">
        <v>52</v>
      </c>
      <c r="D129" s="2" t="s">
        <v>68</v>
      </c>
      <c r="E129" s="2" t="s">
        <v>99</v>
      </c>
      <c r="F129" s="2" t="s">
        <v>152</v>
      </c>
      <c r="G129" s="2" t="s">
        <v>15</v>
      </c>
      <c r="H129" s="3" t="s">
        <v>155</v>
      </c>
      <c r="I129" s="4">
        <v>9737476982</v>
      </c>
      <c r="J129" s="4">
        <v>0</v>
      </c>
      <c r="K129" s="4">
        <v>9737476982</v>
      </c>
      <c r="L129" s="5">
        <f t="shared" si="24"/>
        <v>1</v>
      </c>
      <c r="M129" s="4">
        <v>9737476982</v>
      </c>
      <c r="N129" s="5">
        <f t="shared" si="25"/>
        <v>1</v>
      </c>
      <c r="O129" s="4">
        <v>5828353169</v>
      </c>
      <c r="P129" s="5">
        <f t="shared" si="26"/>
        <v>0.59854859526485915</v>
      </c>
      <c r="Q129" s="4">
        <v>0</v>
      </c>
      <c r="R129" s="4">
        <v>0</v>
      </c>
      <c r="S129" s="4">
        <f t="shared" si="20"/>
        <v>3909123813</v>
      </c>
    </row>
    <row r="130" spans="1:19" ht="141.75" x14ac:dyDescent="0.25">
      <c r="A130" s="2" t="s">
        <v>50</v>
      </c>
      <c r="B130" s="2" t="s">
        <v>78</v>
      </c>
      <c r="C130" s="2" t="s">
        <v>52</v>
      </c>
      <c r="D130" s="2" t="s">
        <v>68</v>
      </c>
      <c r="E130" s="2" t="s">
        <v>99</v>
      </c>
      <c r="F130" s="2" t="s">
        <v>154</v>
      </c>
      <c r="G130" s="2" t="s">
        <v>20</v>
      </c>
      <c r="H130" s="3" t="s">
        <v>153</v>
      </c>
      <c r="I130" s="4">
        <v>550000000</v>
      </c>
      <c r="J130" s="4">
        <v>0</v>
      </c>
      <c r="K130" s="4">
        <v>550000000</v>
      </c>
      <c r="L130" s="5">
        <f t="shared" si="24"/>
        <v>1</v>
      </c>
      <c r="M130" s="4">
        <v>550000000</v>
      </c>
      <c r="N130" s="5">
        <f t="shared" si="25"/>
        <v>1</v>
      </c>
      <c r="O130" s="4">
        <v>550000000</v>
      </c>
      <c r="P130" s="5">
        <f t="shared" si="26"/>
        <v>1</v>
      </c>
      <c r="Q130" s="4">
        <v>0</v>
      </c>
      <c r="R130" s="4">
        <v>0</v>
      </c>
      <c r="S130" s="4">
        <f t="shared" si="20"/>
        <v>0</v>
      </c>
    </row>
    <row r="131" spans="1:19" ht="141.75" x14ac:dyDescent="0.25">
      <c r="A131" s="2" t="s">
        <v>50</v>
      </c>
      <c r="B131" s="2" t="s">
        <v>78</v>
      </c>
      <c r="C131" s="2" t="s">
        <v>52</v>
      </c>
      <c r="D131" s="2" t="s">
        <v>68</v>
      </c>
      <c r="E131" s="2" t="s">
        <v>99</v>
      </c>
      <c r="F131" s="2" t="s">
        <v>152</v>
      </c>
      <c r="G131" s="2" t="s">
        <v>20</v>
      </c>
      <c r="H131" s="3" t="s">
        <v>151</v>
      </c>
      <c r="I131" s="4">
        <v>2771812563</v>
      </c>
      <c r="J131" s="4">
        <v>0</v>
      </c>
      <c r="K131" s="4">
        <v>2771812563</v>
      </c>
      <c r="L131" s="5">
        <f t="shared" si="24"/>
        <v>1</v>
      </c>
      <c r="M131" s="4">
        <v>2771812563</v>
      </c>
      <c r="N131" s="5">
        <f t="shared" si="25"/>
        <v>1</v>
      </c>
      <c r="O131" s="4">
        <v>2771812563</v>
      </c>
      <c r="P131" s="5">
        <f t="shared" si="26"/>
        <v>1</v>
      </c>
      <c r="Q131" s="4">
        <v>0</v>
      </c>
      <c r="R131" s="4">
        <v>0</v>
      </c>
      <c r="S131" s="4">
        <f t="shared" si="20"/>
        <v>0</v>
      </c>
    </row>
    <row r="132" spans="1:19" ht="126" x14ac:dyDescent="0.25">
      <c r="A132" s="2" t="s">
        <v>50</v>
      </c>
      <c r="B132" s="2" t="s">
        <v>78</v>
      </c>
      <c r="C132" s="2" t="s">
        <v>52</v>
      </c>
      <c r="D132" s="2" t="s">
        <v>68</v>
      </c>
      <c r="E132" s="2" t="s">
        <v>99</v>
      </c>
      <c r="F132" s="2" t="s">
        <v>150</v>
      </c>
      <c r="G132" s="2" t="s">
        <v>20</v>
      </c>
      <c r="H132" s="3" t="s">
        <v>149</v>
      </c>
      <c r="I132" s="4">
        <v>1250000000</v>
      </c>
      <c r="J132" s="4">
        <v>0</v>
      </c>
      <c r="K132" s="4">
        <v>1250000000</v>
      </c>
      <c r="L132" s="5">
        <f t="shared" si="24"/>
        <v>1</v>
      </c>
      <c r="M132" s="4">
        <v>1250000000</v>
      </c>
      <c r="N132" s="5">
        <f t="shared" si="25"/>
        <v>1</v>
      </c>
      <c r="O132" s="4">
        <v>1250000000</v>
      </c>
      <c r="P132" s="5">
        <f t="shared" si="26"/>
        <v>1</v>
      </c>
      <c r="Q132" s="4">
        <v>0</v>
      </c>
      <c r="R132" s="4">
        <v>0</v>
      </c>
      <c r="S132" s="4">
        <f t="shared" si="20"/>
        <v>0</v>
      </c>
    </row>
    <row r="133" spans="1:19" ht="141.75" x14ac:dyDescent="0.25">
      <c r="A133" s="2" t="s">
        <v>50</v>
      </c>
      <c r="B133" s="2" t="s">
        <v>78</v>
      </c>
      <c r="C133" s="2" t="s">
        <v>52</v>
      </c>
      <c r="D133" s="2" t="s">
        <v>68</v>
      </c>
      <c r="E133" s="2" t="s">
        <v>99</v>
      </c>
      <c r="F133" s="2" t="s">
        <v>148</v>
      </c>
      <c r="G133" s="2" t="s">
        <v>20</v>
      </c>
      <c r="H133" s="3" t="s">
        <v>147</v>
      </c>
      <c r="I133" s="4">
        <v>3300000000</v>
      </c>
      <c r="J133" s="4">
        <v>0.95</v>
      </c>
      <c r="K133" s="4">
        <v>3299999999.0500002</v>
      </c>
      <c r="L133" s="5">
        <f t="shared" si="24"/>
        <v>0.99999999971212128</v>
      </c>
      <c r="M133" s="4">
        <v>3299999999.0500002</v>
      </c>
      <c r="N133" s="5">
        <f t="shared" si="25"/>
        <v>0.99999999971212128</v>
      </c>
      <c r="O133" s="4">
        <v>3299999999.0500002</v>
      </c>
      <c r="P133" s="5">
        <f t="shared" si="26"/>
        <v>0.99999999971212128</v>
      </c>
      <c r="Q133" s="4">
        <v>0</v>
      </c>
      <c r="R133" s="4">
        <v>0</v>
      </c>
      <c r="S133" s="4">
        <f t="shared" si="20"/>
        <v>0</v>
      </c>
    </row>
    <row r="134" spans="1:19" ht="126" x14ac:dyDescent="0.25">
      <c r="A134" s="2" t="s">
        <v>50</v>
      </c>
      <c r="B134" s="2" t="s">
        <v>78</v>
      </c>
      <c r="C134" s="2" t="s">
        <v>52</v>
      </c>
      <c r="D134" s="2" t="s">
        <v>68</v>
      </c>
      <c r="E134" s="2" t="s">
        <v>99</v>
      </c>
      <c r="F134" s="2" t="s">
        <v>124</v>
      </c>
      <c r="G134" s="2" t="s">
        <v>20</v>
      </c>
      <c r="H134" s="3" t="s">
        <v>146</v>
      </c>
      <c r="I134" s="4">
        <v>299750296</v>
      </c>
      <c r="J134" s="4">
        <v>0</v>
      </c>
      <c r="K134" s="4">
        <v>299750296</v>
      </c>
      <c r="L134" s="5">
        <f t="shared" si="24"/>
        <v>1</v>
      </c>
      <c r="M134" s="4">
        <v>299750296</v>
      </c>
      <c r="N134" s="5">
        <f t="shared" si="25"/>
        <v>1</v>
      </c>
      <c r="O134" s="4">
        <v>299750296</v>
      </c>
      <c r="P134" s="5">
        <f t="shared" si="26"/>
        <v>1</v>
      </c>
      <c r="Q134" s="4">
        <v>0</v>
      </c>
      <c r="R134" s="4">
        <v>0</v>
      </c>
      <c r="S134" s="4">
        <f t="shared" si="20"/>
        <v>0</v>
      </c>
    </row>
    <row r="135" spans="1:19" ht="141.75" x14ac:dyDescent="0.25">
      <c r="A135" s="2" t="s">
        <v>50</v>
      </c>
      <c r="B135" s="2" t="s">
        <v>78</v>
      </c>
      <c r="C135" s="2" t="s">
        <v>52</v>
      </c>
      <c r="D135" s="2" t="s">
        <v>68</v>
      </c>
      <c r="E135" s="2" t="s">
        <v>99</v>
      </c>
      <c r="F135" s="2" t="s">
        <v>145</v>
      </c>
      <c r="G135" s="2" t="s">
        <v>20</v>
      </c>
      <c r="H135" s="3" t="s">
        <v>144</v>
      </c>
      <c r="I135" s="4">
        <v>942939777</v>
      </c>
      <c r="J135" s="4">
        <v>0</v>
      </c>
      <c r="K135" s="4">
        <v>942939777</v>
      </c>
      <c r="L135" s="5">
        <f t="shared" si="24"/>
        <v>1</v>
      </c>
      <c r="M135" s="4">
        <v>942939777</v>
      </c>
      <c r="N135" s="5">
        <f t="shared" si="25"/>
        <v>1</v>
      </c>
      <c r="O135" s="4">
        <v>942939777</v>
      </c>
      <c r="P135" s="5">
        <f t="shared" si="26"/>
        <v>1</v>
      </c>
      <c r="Q135" s="4">
        <v>0</v>
      </c>
      <c r="R135" s="4">
        <v>0</v>
      </c>
      <c r="S135" s="4">
        <f t="shared" si="20"/>
        <v>0</v>
      </c>
    </row>
    <row r="136" spans="1:19" ht="141.75" x14ac:dyDescent="0.25">
      <c r="A136" s="2" t="s">
        <v>50</v>
      </c>
      <c r="B136" s="2" t="s">
        <v>78</v>
      </c>
      <c r="C136" s="2" t="s">
        <v>52</v>
      </c>
      <c r="D136" s="2" t="s">
        <v>68</v>
      </c>
      <c r="E136" s="2" t="s">
        <v>99</v>
      </c>
      <c r="F136" s="2" t="s">
        <v>143</v>
      </c>
      <c r="G136" s="2" t="s">
        <v>20</v>
      </c>
      <c r="H136" s="3" t="s">
        <v>142</v>
      </c>
      <c r="I136" s="4">
        <v>1380000000</v>
      </c>
      <c r="J136" s="4">
        <v>0</v>
      </c>
      <c r="K136" s="4">
        <v>1380000000</v>
      </c>
      <c r="L136" s="5">
        <f t="shared" si="24"/>
        <v>1</v>
      </c>
      <c r="M136" s="4">
        <v>1380000000</v>
      </c>
      <c r="N136" s="5">
        <f t="shared" si="25"/>
        <v>1</v>
      </c>
      <c r="O136" s="4">
        <v>1353187500</v>
      </c>
      <c r="P136" s="5">
        <f t="shared" si="26"/>
        <v>0.98057065217391304</v>
      </c>
      <c r="Q136" s="4">
        <v>0</v>
      </c>
      <c r="R136" s="4">
        <v>0</v>
      </c>
      <c r="S136" s="4">
        <f t="shared" si="20"/>
        <v>26812500</v>
      </c>
    </row>
    <row r="137" spans="1:19" ht="63" x14ac:dyDescent="0.25">
      <c r="A137" s="6" t="s">
        <v>50</v>
      </c>
      <c r="B137" s="6" t="s">
        <v>78</v>
      </c>
      <c r="C137" s="6" t="s">
        <v>52</v>
      </c>
      <c r="D137" s="6" t="s">
        <v>17</v>
      </c>
      <c r="E137" s="6"/>
      <c r="F137" s="6"/>
      <c r="G137" s="6"/>
      <c r="H137" s="7" t="s">
        <v>85</v>
      </c>
      <c r="I137" s="8">
        <v>4418740110</v>
      </c>
      <c r="J137" s="8">
        <v>0</v>
      </c>
      <c r="K137" s="8">
        <v>4418740110</v>
      </c>
      <c r="L137" s="5">
        <f t="shared" si="24"/>
        <v>1</v>
      </c>
      <c r="M137" s="8">
        <v>4418740110</v>
      </c>
      <c r="N137" s="5">
        <f t="shared" si="25"/>
        <v>1</v>
      </c>
      <c r="O137" s="4">
        <v>4418740110</v>
      </c>
      <c r="P137" s="5">
        <f t="shared" si="26"/>
        <v>1</v>
      </c>
      <c r="Q137" s="8">
        <v>0</v>
      </c>
      <c r="R137" s="8">
        <v>0</v>
      </c>
      <c r="S137" s="8">
        <f t="shared" ref="S137:S167" si="27">+M137-O137</f>
        <v>0</v>
      </c>
    </row>
    <row r="138" spans="1:19" ht="94.5" x14ac:dyDescent="0.25">
      <c r="A138" s="2" t="s">
        <v>50</v>
      </c>
      <c r="B138" s="2" t="s">
        <v>78</v>
      </c>
      <c r="C138" s="2" t="s">
        <v>52</v>
      </c>
      <c r="D138" s="2" t="s">
        <v>17</v>
      </c>
      <c r="E138" s="2" t="s">
        <v>99</v>
      </c>
      <c r="F138" s="2" t="s">
        <v>124</v>
      </c>
      <c r="G138" s="2" t="s">
        <v>20</v>
      </c>
      <c r="H138" s="3" t="s">
        <v>141</v>
      </c>
      <c r="I138" s="4">
        <v>259440000</v>
      </c>
      <c r="J138" s="4">
        <v>0</v>
      </c>
      <c r="K138" s="4">
        <v>259440000</v>
      </c>
      <c r="L138" s="5">
        <f t="shared" ref="L138:L167" si="28">+K138/I138</f>
        <v>1</v>
      </c>
      <c r="M138" s="4">
        <v>259440000</v>
      </c>
      <c r="N138" s="5">
        <f t="shared" ref="N138:N167" si="29">+M138/I138</f>
        <v>1</v>
      </c>
      <c r="O138" s="4">
        <v>259440000</v>
      </c>
      <c r="P138" s="5">
        <f t="shared" ref="P138:P167" si="30">+O138/I138</f>
        <v>1</v>
      </c>
      <c r="Q138" s="4">
        <v>0</v>
      </c>
      <c r="R138" s="4">
        <v>0</v>
      </c>
      <c r="S138" s="4">
        <f t="shared" si="27"/>
        <v>0</v>
      </c>
    </row>
    <row r="139" spans="1:19" ht="126" x14ac:dyDescent="0.25">
      <c r="A139" s="2" t="s">
        <v>50</v>
      </c>
      <c r="B139" s="2" t="s">
        <v>78</v>
      </c>
      <c r="C139" s="2" t="s">
        <v>52</v>
      </c>
      <c r="D139" s="2" t="s">
        <v>17</v>
      </c>
      <c r="E139" s="2" t="s">
        <v>99</v>
      </c>
      <c r="F139" s="2" t="s">
        <v>140</v>
      </c>
      <c r="G139" s="2" t="s">
        <v>20</v>
      </c>
      <c r="H139" s="3" t="s">
        <v>139</v>
      </c>
      <c r="I139" s="4">
        <v>350000000</v>
      </c>
      <c r="J139" s="4">
        <v>0</v>
      </c>
      <c r="K139" s="4">
        <v>350000000</v>
      </c>
      <c r="L139" s="5">
        <f t="shared" si="28"/>
        <v>1</v>
      </c>
      <c r="M139" s="4">
        <v>350000000</v>
      </c>
      <c r="N139" s="5">
        <f t="shared" si="29"/>
        <v>1</v>
      </c>
      <c r="O139" s="4">
        <v>350000000</v>
      </c>
      <c r="P139" s="5">
        <f t="shared" si="30"/>
        <v>1</v>
      </c>
      <c r="Q139" s="4">
        <v>0</v>
      </c>
      <c r="R139" s="4">
        <v>0</v>
      </c>
      <c r="S139" s="4">
        <f t="shared" si="27"/>
        <v>0</v>
      </c>
    </row>
    <row r="140" spans="1:19" ht="126" x14ac:dyDescent="0.25">
      <c r="A140" s="2" t="s">
        <v>50</v>
      </c>
      <c r="B140" s="2" t="s">
        <v>78</v>
      </c>
      <c r="C140" s="2" t="s">
        <v>52</v>
      </c>
      <c r="D140" s="2" t="s">
        <v>17</v>
      </c>
      <c r="E140" s="2" t="s">
        <v>99</v>
      </c>
      <c r="F140" s="2" t="s">
        <v>138</v>
      </c>
      <c r="G140" s="2" t="s">
        <v>20</v>
      </c>
      <c r="H140" s="3" t="s">
        <v>137</v>
      </c>
      <c r="I140" s="4">
        <v>256094094</v>
      </c>
      <c r="J140" s="4">
        <v>0</v>
      </c>
      <c r="K140" s="4">
        <v>256094094</v>
      </c>
      <c r="L140" s="5">
        <f t="shared" si="28"/>
        <v>1</v>
      </c>
      <c r="M140" s="4">
        <v>256094094</v>
      </c>
      <c r="N140" s="5">
        <f t="shared" si="29"/>
        <v>1</v>
      </c>
      <c r="O140" s="4">
        <v>256094094</v>
      </c>
      <c r="P140" s="5">
        <f t="shared" si="30"/>
        <v>1</v>
      </c>
      <c r="Q140" s="4">
        <v>0</v>
      </c>
      <c r="R140" s="4">
        <v>0</v>
      </c>
      <c r="S140" s="4">
        <f t="shared" si="27"/>
        <v>0</v>
      </c>
    </row>
    <row r="141" spans="1:19" ht="110.25" x14ac:dyDescent="0.25">
      <c r="A141" s="2" t="s">
        <v>50</v>
      </c>
      <c r="B141" s="2" t="s">
        <v>78</v>
      </c>
      <c r="C141" s="2" t="s">
        <v>52</v>
      </c>
      <c r="D141" s="2" t="s">
        <v>17</v>
      </c>
      <c r="E141" s="2" t="s">
        <v>99</v>
      </c>
      <c r="F141" s="2" t="s">
        <v>136</v>
      </c>
      <c r="G141" s="2" t="s">
        <v>20</v>
      </c>
      <c r="H141" s="3" t="s">
        <v>135</v>
      </c>
      <c r="I141" s="4">
        <v>301450034</v>
      </c>
      <c r="J141" s="4">
        <v>0</v>
      </c>
      <c r="K141" s="4">
        <v>301450034</v>
      </c>
      <c r="L141" s="5">
        <f t="shared" si="28"/>
        <v>1</v>
      </c>
      <c r="M141" s="4">
        <v>301450034</v>
      </c>
      <c r="N141" s="5">
        <f t="shared" si="29"/>
        <v>1</v>
      </c>
      <c r="O141" s="4">
        <v>301450034</v>
      </c>
      <c r="P141" s="5">
        <f t="shared" si="30"/>
        <v>1</v>
      </c>
      <c r="Q141" s="4">
        <v>0</v>
      </c>
      <c r="R141" s="4">
        <v>0</v>
      </c>
      <c r="S141" s="4">
        <f t="shared" si="27"/>
        <v>0</v>
      </c>
    </row>
    <row r="142" spans="1:19" ht="110.25" x14ac:dyDescent="0.25">
      <c r="A142" s="2" t="s">
        <v>50</v>
      </c>
      <c r="B142" s="2" t="s">
        <v>78</v>
      </c>
      <c r="C142" s="2" t="s">
        <v>52</v>
      </c>
      <c r="D142" s="2" t="s">
        <v>17</v>
      </c>
      <c r="E142" s="2" t="s">
        <v>99</v>
      </c>
      <c r="F142" s="2" t="s">
        <v>134</v>
      </c>
      <c r="G142" s="2" t="s">
        <v>20</v>
      </c>
      <c r="H142" s="3" t="s">
        <v>133</v>
      </c>
      <c r="I142" s="4">
        <v>1554392748</v>
      </c>
      <c r="J142" s="4">
        <v>0</v>
      </c>
      <c r="K142" s="4">
        <v>1554392748</v>
      </c>
      <c r="L142" s="5">
        <f t="shared" si="28"/>
        <v>1</v>
      </c>
      <c r="M142" s="4">
        <v>1554392748</v>
      </c>
      <c r="N142" s="5">
        <f t="shared" si="29"/>
        <v>1</v>
      </c>
      <c r="O142" s="4">
        <v>1554392748</v>
      </c>
      <c r="P142" s="5">
        <f t="shared" si="30"/>
        <v>1</v>
      </c>
      <c r="Q142" s="4">
        <v>0</v>
      </c>
      <c r="R142" s="4">
        <v>0</v>
      </c>
      <c r="S142" s="4">
        <f t="shared" si="27"/>
        <v>0</v>
      </c>
    </row>
    <row r="143" spans="1:19" ht="110.25" x14ac:dyDescent="0.25">
      <c r="A143" s="2" t="s">
        <v>50</v>
      </c>
      <c r="B143" s="2" t="s">
        <v>78</v>
      </c>
      <c r="C143" s="2" t="s">
        <v>52</v>
      </c>
      <c r="D143" s="2" t="s">
        <v>17</v>
      </c>
      <c r="E143" s="2" t="s">
        <v>99</v>
      </c>
      <c r="F143" s="2" t="s">
        <v>132</v>
      </c>
      <c r="G143" s="2" t="s">
        <v>20</v>
      </c>
      <c r="H143" s="3" t="s">
        <v>131</v>
      </c>
      <c r="I143" s="4">
        <v>1697363234</v>
      </c>
      <c r="J143" s="4">
        <v>0</v>
      </c>
      <c r="K143" s="4">
        <v>1697363234</v>
      </c>
      <c r="L143" s="5">
        <f t="shared" si="28"/>
        <v>1</v>
      </c>
      <c r="M143" s="4">
        <v>1697363234</v>
      </c>
      <c r="N143" s="5">
        <f t="shared" si="29"/>
        <v>1</v>
      </c>
      <c r="O143" s="4">
        <v>1697363234</v>
      </c>
      <c r="P143" s="5">
        <f t="shared" si="30"/>
        <v>1</v>
      </c>
      <c r="Q143" s="4">
        <v>0</v>
      </c>
      <c r="R143" s="4">
        <v>0</v>
      </c>
      <c r="S143" s="4">
        <f t="shared" si="27"/>
        <v>0</v>
      </c>
    </row>
    <row r="144" spans="1:19" ht="63" x14ac:dyDescent="0.25">
      <c r="A144" s="6" t="s">
        <v>50</v>
      </c>
      <c r="B144" s="6" t="s">
        <v>78</v>
      </c>
      <c r="C144" s="6" t="s">
        <v>52</v>
      </c>
      <c r="D144" s="6" t="s">
        <v>36</v>
      </c>
      <c r="E144" s="6"/>
      <c r="F144" s="6"/>
      <c r="G144" s="6"/>
      <c r="H144" s="7" t="s">
        <v>86</v>
      </c>
      <c r="I144" s="8">
        <v>3968615597</v>
      </c>
      <c r="J144" s="8">
        <v>0</v>
      </c>
      <c r="K144" s="8">
        <v>3968615597</v>
      </c>
      <c r="L144" s="5">
        <f t="shared" si="28"/>
        <v>1</v>
      </c>
      <c r="M144" s="8">
        <v>3968615597</v>
      </c>
      <c r="N144" s="5">
        <f t="shared" si="29"/>
        <v>1</v>
      </c>
      <c r="O144" s="4">
        <v>3968615597</v>
      </c>
      <c r="P144" s="5">
        <f t="shared" si="30"/>
        <v>1</v>
      </c>
      <c r="Q144" s="8">
        <v>0</v>
      </c>
      <c r="R144" s="8">
        <v>0</v>
      </c>
      <c r="S144" s="8">
        <f t="shared" si="27"/>
        <v>0</v>
      </c>
    </row>
    <row r="145" spans="1:19" ht="126" x14ac:dyDescent="0.25">
      <c r="A145" s="2" t="s">
        <v>50</v>
      </c>
      <c r="B145" s="2" t="s">
        <v>78</v>
      </c>
      <c r="C145" s="2" t="s">
        <v>52</v>
      </c>
      <c r="D145" s="2" t="s">
        <v>36</v>
      </c>
      <c r="E145" s="2" t="s">
        <v>99</v>
      </c>
      <c r="F145" s="2" t="s">
        <v>130</v>
      </c>
      <c r="G145" s="2" t="s">
        <v>20</v>
      </c>
      <c r="H145" s="3" t="s">
        <v>129</v>
      </c>
      <c r="I145" s="4">
        <v>3230431154</v>
      </c>
      <c r="J145" s="4">
        <v>0</v>
      </c>
      <c r="K145" s="4">
        <v>3230431154</v>
      </c>
      <c r="L145" s="5">
        <f t="shared" si="28"/>
        <v>1</v>
      </c>
      <c r="M145" s="4">
        <v>3230431154</v>
      </c>
      <c r="N145" s="5">
        <f t="shared" si="29"/>
        <v>1</v>
      </c>
      <c r="O145" s="4">
        <v>3230431154</v>
      </c>
      <c r="P145" s="5">
        <f t="shared" si="30"/>
        <v>1</v>
      </c>
      <c r="Q145" s="4">
        <v>0</v>
      </c>
      <c r="R145" s="4">
        <v>0</v>
      </c>
      <c r="S145" s="4">
        <f t="shared" si="27"/>
        <v>0</v>
      </c>
    </row>
    <row r="146" spans="1:19" ht="126" x14ac:dyDescent="0.25">
      <c r="A146" s="2" t="s">
        <v>50</v>
      </c>
      <c r="B146" s="2" t="s">
        <v>78</v>
      </c>
      <c r="C146" s="2" t="s">
        <v>52</v>
      </c>
      <c r="D146" s="2" t="s">
        <v>36</v>
      </c>
      <c r="E146" s="2" t="s">
        <v>99</v>
      </c>
      <c r="F146" s="2" t="s">
        <v>128</v>
      </c>
      <c r="G146" s="2" t="s">
        <v>20</v>
      </c>
      <c r="H146" s="3" t="s">
        <v>127</v>
      </c>
      <c r="I146" s="4">
        <v>96860166</v>
      </c>
      <c r="J146" s="4">
        <v>0</v>
      </c>
      <c r="K146" s="4">
        <v>96860166</v>
      </c>
      <c r="L146" s="5">
        <f t="shared" si="28"/>
        <v>1</v>
      </c>
      <c r="M146" s="4">
        <v>96860166</v>
      </c>
      <c r="N146" s="5">
        <f t="shared" si="29"/>
        <v>1</v>
      </c>
      <c r="O146" s="4">
        <v>96860166</v>
      </c>
      <c r="P146" s="5">
        <f t="shared" si="30"/>
        <v>1</v>
      </c>
      <c r="Q146" s="4">
        <v>0</v>
      </c>
      <c r="R146" s="4">
        <v>0</v>
      </c>
      <c r="S146" s="4">
        <f t="shared" si="27"/>
        <v>0</v>
      </c>
    </row>
    <row r="147" spans="1:19" ht="126" x14ac:dyDescent="0.25">
      <c r="A147" s="2" t="s">
        <v>50</v>
      </c>
      <c r="B147" s="2" t="s">
        <v>78</v>
      </c>
      <c r="C147" s="2" t="s">
        <v>52</v>
      </c>
      <c r="D147" s="2" t="s">
        <v>36</v>
      </c>
      <c r="E147" s="2" t="s">
        <v>99</v>
      </c>
      <c r="F147" s="2" t="s">
        <v>126</v>
      </c>
      <c r="G147" s="2" t="s">
        <v>20</v>
      </c>
      <c r="H147" s="3" t="s">
        <v>125</v>
      </c>
      <c r="I147" s="4">
        <v>641324277</v>
      </c>
      <c r="J147" s="4">
        <v>0</v>
      </c>
      <c r="K147" s="4">
        <v>641324277</v>
      </c>
      <c r="L147" s="5">
        <f t="shared" si="28"/>
        <v>1</v>
      </c>
      <c r="M147" s="4">
        <v>641324277</v>
      </c>
      <c r="N147" s="5">
        <f t="shared" si="29"/>
        <v>1</v>
      </c>
      <c r="O147" s="4">
        <v>641324277</v>
      </c>
      <c r="P147" s="5">
        <f t="shared" si="30"/>
        <v>1</v>
      </c>
      <c r="Q147" s="4">
        <v>0</v>
      </c>
      <c r="R147" s="4">
        <v>0</v>
      </c>
      <c r="S147" s="4">
        <f t="shared" si="27"/>
        <v>0</v>
      </c>
    </row>
    <row r="148" spans="1:19" ht="63" x14ac:dyDescent="0.25">
      <c r="A148" s="6" t="s">
        <v>50</v>
      </c>
      <c r="B148" s="6" t="s">
        <v>78</v>
      </c>
      <c r="C148" s="6" t="s">
        <v>52</v>
      </c>
      <c r="D148" s="6" t="s">
        <v>72</v>
      </c>
      <c r="E148" s="6"/>
      <c r="F148" s="6"/>
      <c r="G148" s="6"/>
      <c r="H148" s="7" t="s">
        <v>87</v>
      </c>
      <c r="I148" s="8">
        <v>16831971200</v>
      </c>
      <c r="J148" s="8">
        <v>0</v>
      </c>
      <c r="K148" s="8">
        <v>16831971200</v>
      </c>
      <c r="L148" s="5">
        <f t="shared" si="28"/>
        <v>1</v>
      </c>
      <c r="M148" s="8">
        <v>16831971200</v>
      </c>
      <c r="N148" s="5">
        <f t="shared" si="29"/>
        <v>1</v>
      </c>
      <c r="O148" s="4">
        <v>16831971200</v>
      </c>
      <c r="P148" s="5">
        <f t="shared" si="30"/>
        <v>1</v>
      </c>
      <c r="Q148" s="8">
        <v>0</v>
      </c>
      <c r="R148" s="8">
        <v>0</v>
      </c>
      <c r="S148" s="8">
        <f t="shared" si="27"/>
        <v>0</v>
      </c>
    </row>
    <row r="149" spans="1:19" ht="94.5" x14ac:dyDescent="0.25">
      <c r="A149" s="2" t="s">
        <v>50</v>
      </c>
      <c r="B149" s="2" t="s">
        <v>78</v>
      </c>
      <c r="C149" s="2" t="s">
        <v>52</v>
      </c>
      <c r="D149" s="2" t="s">
        <v>72</v>
      </c>
      <c r="E149" s="2" t="s">
        <v>99</v>
      </c>
      <c r="F149" s="2" t="s">
        <v>124</v>
      </c>
      <c r="G149" s="2" t="s">
        <v>20</v>
      </c>
      <c r="H149" s="3" t="s">
        <v>123</v>
      </c>
      <c r="I149" s="4">
        <v>1100000000</v>
      </c>
      <c r="J149" s="4">
        <v>0</v>
      </c>
      <c r="K149" s="4">
        <v>1100000000</v>
      </c>
      <c r="L149" s="5">
        <f t="shared" si="28"/>
        <v>1</v>
      </c>
      <c r="M149" s="4">
        <v>1100000000</v>
      </c>
      <c r="N149" s="5">
        <f t="shared" si="29"/>
        <v>1</v>
      </c>
      <c r="O149" s="4">
        <v>1100000000</v>
      </c>
      <c r="P149" s="5">
        <f t="shared" si="30"/>
        <v>1</v>
      </c>
      <c r="Q149" s="4">
        <v>0</v>
      </c>
      <c r="R149" s="4">
        <v>0</v>
      </c>
      <c r="S149" s="4">
        <f t="shared" si="27"/>
        <v>0</v>
      </c>
    </row>
    <row r="150" spans="1:19" ht="110.25" x14ac:dyDescent="0.25">
      <c r="A150" s="2" t="s">
        <v>50</v>
      </c>
      <c r="B150" s="2" t="s">
        <v>78</v>
      </c>
      <c r="C150" s="2" t="s">
        <v>52</v>
      </c>
      <c r="D150" s="2" t="s">
        <v>72</v>
      </c>
      <c r="E150" s="2" t="s">
        <v>99</v>
      </c>
      <c r="F150" s="2" t="s">
        <v>122</v>
      </c>
      <c r="G150" s="2" t="s">
        <v>20</v>
      </c>
      <c r="H150" s="3" t="s">
        <v>121</v>
      </c>
      <c r="I150" s="4">
        <v>1800000000</v>
      </c>
      <c r="J150" s="4">
        <v>0</v>
      </c>
      <c r="K150" s="4">
        <v>1800000000</v>
      </c>
      <c r="L150" s="5">
        <f t="shared" si="28"/>
        <v>1</v>
      </c>
      <c r="M150" s="4">
        <v>1800000000</v>
      </c>
      <c r="N150" s="5">
        <f t="shared" si="29"/>
        <v>1</v>
      </c>
      <c r="O150" s="4">
        <v>1800000000</v>
      </c>
      <c r="P150" s="5">
        <f t="shared" si="30"/>
        <v>1</v>
      </c>
      <c r="Q150" s="4">
        <v>0</v>
      </c>
      <c r="R150" s="4">
        <v>0</v>
      </c>
      <c r="S150" s="4">
        <f t="shared" si="27"/>
        <v>0</v>
      </c>
    </row>
    <row r="151" spans="1:19" ht="110.25" x14ac:dyDescent="0.25">
      <c r="A151" s="2" t="s">
        <v>50</v>
      </c>
      <c r="B151" s="2" t="s">
        <v>78</v>
      </c>
      <c r="C151" s="2" t="s">
        <v>52</v>
      </c>
      <c r="D151" s="2" t="s">
        <v>72</v>
      </c>
      <c r="E151" s="2" t="s">
        <v>99</v>
      </c>
      <c r="F151" s="2" t="s">
        <v>120</v>
      </c>
      <c r="G151" s="2" t="s">
        <v>20</v>
      </c>
      <c r="H151" s="3" t="s">
        <v>119</v>
      </c>
      <c r="I151" s="4">
        <v>13931971200</v>
      </c>
      <c r="J151" s="4">
        <v>0</v>
      </c>
      <c r="K151" s="4">
        <v>13931971200</v>
      </c>
      <c r="L151" s="5">
        <f t="shared" si="28"/>
        <v>1</v>
      </c>
      <c r="M151" s="4">
        <v>13931971200</v>
      </c>
      <c r="N151" s="5">
        <f t="shared" si="29"/>
        <v>1</v>
      </c>
      <c r="O151" s="4">
        <v>13931971200</v>
      </c>
      <c r="P151" s="5">
        <f t="shared" si="30"/>
        <v>1</v>
      </c>
      <c r="Q151" s="4">
        <v>0</v>
      </c>
      <c r="R151" s="4">
        <v>0</v>
      </c>
      <c r="S151" s="4">
        <f t="shared" si="27"/>
        <v>0</v>
      </c>
    </row>
    <row r="152" spans="1:19" ht="47.25" x14ac:dyDescent="0.25">
      <c r="A152" s="6" t="s">
        <v>50</v>
      </c>
      <c r="B152" s="6" t="s">
        <v>88</v>
      </c>
      <c r="C152" s="6" t="s">
        <v>52</v>
      </c>
      <c r="D152" s="6" t="s">
        <v>89</v>
      </c>
      <c r="E152" s="6"/>
      <c r="F152" s="6"/>
      <c r="G152" s="6"/>
      <c r="H152" s="7" t="s">
        <v>90</v>
      </c>
      <c r="I152" s="8">
        <v>2225630837</v>
      </c>
      <c r="J152" s="8">
        <v>760364193</v>
      </c>
      <c r="K152" s="8">
        <v>1465266644</v>
      </c>
      <c r="L152" s="5">
        <f t="shared" si="28"/>
        <v>0.65836014654392572</v>
      </c>
      <c r="M152" s="8">
        <v>1461009860</v>
      </c>
      <c r="N152" s="5">
        <f t="shared" si="29"/>
        <v>0.65644752746567014</v>
      </c>
      <c r="O152" s="4">
        <v>1261000647</v>
      </c>
      <c r="P152" s="5">
        <f t="shared" si="30"/>
        <v>0.56658122543797229</v>
      </c>
      <c r="Q152" s="8">
        <v>4256784</v>
      </c>
      <c r="R152" s="8">
        <v>0</v>
      </c>
      <c r="S152" s="8">
        <f t="shared" si="27"/>
        <v>200009213</v>
      </c>
    </row>
    <row r="153" spans="1:19" ht="78.75" x14ac:dyDescent="0.25">
      <c r="A153" s="2" t="s">
        <v>50</v>
      </c>
      <c r="B153" s="2" t="s">
        <v>88</v>
      </c>
      <c r="C153" s="2" t="s">
        <v>52</v>
      </c>
      <c r="D153" s="2" t="s">
        <v>89</v>
      </c>
      <c r="E153" s="2" t="s">
        <v>99</v>
      </c>
      <c r="F153" s="2" t="s">
        <v>118</v>
      </c>
      <c r="G153" s="2" t="s">
        <v>15</v>
      </c>
      <c r="H153" s="3" t="s">
        <v>117</v>
      </c>
      <c r="I153" s="4">
        <v>209738527</v>
      </c>
      <c r="J153" s="4">
        <v>6240333</v>
      </c>
      <c r="K153" s="4">
        <v>203498194</v>
      </c>
      <c r="L153" s="5">
        <f t="shared" si="28"/>
        <v>0.97024708293102491</v>
      </c>
      <c r="M153" s="4">
        <v>203498194</v>
      </c>
      <c r="N153" s="5">
        <f t="shared" si="29"/>
        <v>0.97024708293102491</v>
      </c>
      <c r="O153" s="4">
        <v>126616967</v>
      </c>
      <c r="P153" s="5">
        <f t="shared" si="30"/>
        <v>0.60368959776283737</v>
      </c>
      <c r="Q153" s="4">
        <v>0</v>
      </c>
      <c r="R153" s="4">
        <v>0</v>
      </c>
      <c r="S153" s="4">
        <f t="shared" si="27"/>
        <v>76881227</v>
      </c>
    </row>
    <row r="154" spans="1:19" ht="63" x14ac:dyDescent="0.25">
      <c r="A154" s="2" t="s">
        <v>50</v>
      </c>
      <c r="B154" s="2" t="s">
        <v>88</v>
      </c>
      <c r="C154" s="2" t="s">
        <v>52</v>
      </c>
      <c r="D154" s="2" t="s">
        <v>89</v>
      </c>
      <c r="E154" s="2" t="s">
        <v>99</v>
      </c>
      <c r="F154" s="2" t="s">
        <v>116</v>
      </c>
      <c r="G154" s="2" t="s">
        <v>15</v>
      </c>
      <c r="H154" s="3" t="s">
        <v>115</v>
      </c>
      <c r="I154" s="4">
        <v>1761286993</v>
      </c>
      <c r="J154" s="4">
        <v>737574514</v>
      </c>
      <c r="K154" s="4">
        <v>1023712479</v>
      </c>
      <c r="L154" s="5">
        <f t="shared" si="28"/>
        <v>0.58122979563728605</v>
      </c>
      <c r="M154" s="4">
        <v>1019455695</v>
      </c>
      <c r="N154" s="5">
        <f t="shared" si="29"/>
        <v>0.57881293568378722</v>
      </c>
      <c r="O154" s="4">
        <v>1015355695</v>
      </c>
      <c r="P154" s="5">
        <f t="shared" si="30"/>
        <v>0.57648509245534407</v>
      </c>
      <c r="Q154" s="4">
        <v>4256784</v>
      </c>
      <c r="R154" s="4">
        <v>0</v>
      </c>
      <c r="S154" s="4">
        <f t="shared" si="27"/>
        <v>4100000</v>
      </c>
    </row>
    <row r="155" spans="1:19" ht="78.75" x14ac:dyDescent="0.25">
      <c r="A155" s="2" t="s">
        <v>50</v>
      </c>
      <c r="B155" s="2" t="s">
        <v>88</v>
      </c>
      <c r="C155" s="2" t="s">
        <v>52</v>
      </c>
      <c r="D155" s="2" t="s">
        <v>89</v>
      </c>
      <c r="E155" s="2" t="s">
        <v>99</v>
      </c>
      <c r="F155" s="2" t="s">
        <v>114</v>
      </c>
      <c r="G155" s="2" t="s">
        <v>15</v>
      </c>
      <c r="H155" s="3" t="s">
        <v>113</v>
      </c>
      <c r="I155" s="4">
        <v>254605317</v>
      </c>
      <c r="J155" s="4">
        <v>16549346</v>
      </c>
      <c r="K155" s="4">
        <v>238055971</v>
      </c>
      <c r="L155" s="5">
        <f t="shared" si="28"/>
        <v>0.93499999844857917</v>
      </c>
      <c r="M155" s="4">
        <v>238055971</v>
      </c>
      <c r="N155" s="5">
        <f t="shared" si="29"/>
        <v>0.93499999844857917</v>
      </c>
      <c r="O155" s="4">
        <v>119027985</v>
      </c>
      <c r="P155" s="5">
        <f t="shared" si="30"/>
        <v>0.46749999726046571</v>
      </c>
      <c r="Q155" s="4">
        <v>0</v>
      </c>
      <c r="R155" s="4">
        <v>0</v>
      </c>
      <c r="S155" s="4">
        <f t="shared" si="27"/>
        <v>119027986</v>
      </c>
    </row>
    <row r="156" spans="1:19" ht="63" x14ac:dyDescent="0.25">
      <c r="A156" s="6" t="s">
        <v>50</v>
      </c>
      <c r="B156" s="6" t="s">
        <v>88</v>
      </c>
      <c r="C156" s="6" t="s">
        <v>52</v>
      </c>
      <c r="D156" s="6" t="s">
        <v>91</v>
      </c>
      <c r="E156" s="6"/>
      <c r="F156" s="6"/>
      <c r="G156" s="6"/>
      <c r="H156" s="7" t="s">
        <v>92</v>
      </c>
      <c r="I156" s="8">
        <v>3288000000</v>
      </c>
      <c r="J156" s="8">
        <v>1598248</v>
      </c>
      <c r="K156" s="8">
        <v>3286401752</v>
      </c>
      <c r="L156" s="5">
        <f t="shared" si="28"/>
        <v>0.99951391484184915</v>
      </c>
      <c r="M156" s="8">
        <v>3277548326</v>
      </c>
      <c r="N156" s="5">
        <f t="shared" si="29"/>
        <v>0.99682126703163021</v>
      </c>
      <c r="O156" s="4">
        <v>2229813479</v>
      </c>
      <c r="P156" s="5">
        <f t="shared" si="30"/>
        <v>0.67816711648418493</v>
      </c>
      <c r="Q156" s="8">
        <v>8853426</v>
      </c>
      <c r="R156" s="8">
        <v>0</v>
      </c>
      <c r="S156" s="8">
        <f t="shared" si="27"/>
        <v>1047734847</v>
      </c>
    </row>
    <row r="157" spans="1:19" ht="78.75" x14ac:dyDescent="0.25">
      <c r="A157" s="2" t="s">
        <v>50</v>
      </c>
      <c r="B157" s="2" t="s">
        <v>88</v>
      </c>
      <c r="C157" s="2" t="s">
        <v>52</v>
      </c>
      <c r="D157" s="2" t="s">
        <v>91</v>
      </c>
      <c r="E157" s="2" t="s">
        <v>99</v>
      </c>
      <c r="F157" s="2" t="s">
        <v>112</v>
      </c>
      <c r="G157" s="2" t="s">
        <v>15</v>
      </c>
      <c r="H157" s="3" t="s">
        <v>111</v>
      </c>
      <c r="I157" s="4">
        <v>3288000000</v>
      </c>
      <c r="J157" s="4">
        <v>1598248</v>
      </c>
      <c r="K157" s="4">
        <v>3286401752</v>
      </c>
      <c r="L157" s="5">
        <f t="shared" si="28"/>
        <v>0.99951391484184915</v>
      </c>
      <c r="M157" s="4">
        <v>3277548326</v>
      </c>
      <c r="N157" s="5">
        <f t="shared" si="29"/>
        <v>0.99682126703163021</v>
      </c>
      <c r="O157" s="4">
        <v>2229813479</v>
      </c>
      <c r="P157" s="5">
        <f t="shared" si="30"/>
        <v>0.67816711648418493</v>
      </c>
      <c r="Q157" s="4">
        <v>8853426</v>
      </c>
      <c r="R157" s="4">
        <v>0</v>
      </c>
      <c r="S157" s="4">
        <f t="shared" si="27"/>
        <v>1047734847</v>
      </c>
    </row>
    <row r="158" spans="1:19" ht="47.25" x14ac:dyDescent="0.25">
      <c r="A158" s="6" t="s">
        <v>50</v>
      </c>
      <c r="B158" s="6" t="s">
        <v>88</v>
      </c>
      <c r="C158" s="6" t="s">
        <v>52</v>
      </c>
      <c r="D158" s="6" t="s">
        <v>93</v>
      </c>
      <c r="E158" s="6"/>
      <c r="F158" s="6"/>
      <c r="G158" s="6"/>
      <c r="H158" s="7" t="s">
        <v>94</v>
      </c>
      <c r="I158" s="8">
        <v>1915332970</v>
      </c>
      <c r="J158" s="8">
        <v>123733714</v>
      </c>
      <c r="K158" s="8">
        <v>1791599256</v>
      </c>
      <c r="L158" s="5">
        <f t="shared" si="28"/>
        <v>0.93539832711176063</v>
      </c>
      <c r="M158" s="8">
        <v>1791599256</v>
      </c>
      <c r="N158" s="5">
        <f t="shared" si="29"/>
        <v>0.93539832711176063</v>
      </c>
      <c r="O158" s="4">
        <v>1791599256</v>
      </c>
      <c r="P158" s="5">
        <f t="shared" si="30"/>
        <v>0.93539832711176063</v>
      </c>
      <c r="Q158" s="8">
        <v>0</v>
      </c>
      <c r="R158" s="8">
        <v>0</v>
      </c>
      <c r="S158" s="8">
        <f t="shared" si="27"/>
        <v>0</v>
      </c>
    </row>
    <row r="159" spans="1:19" ht="78.75" x14ac:dyDescent="0.25">
      <c r="A159" s="2" t="s">
        <v>50</v>
      </c>
      <c r="B159" s="2" t="s">
        <v>88</v>
      </c>
      <c r="C159" s="2" t="s">
        <v>52</v>
      </c>
      <c r="D159" s="2" t="s">
        <v>93</v>
      </c>
      <c r="E159" s="2" t="s">
        <v>99</v>
      </c>
      <c r="F159" s="2" t="s">
        <v>109</v>
      </c>
      <c r="G159" s="2" t="s">
        <v>15</v>
      </c>
      <c r="H159" s="3" t="s">
        <v>110</v>
      </c>
      <c r="I159" s="4">
        <v>419740248</v>
      </c>
      <c r="J159" s="4">
        <v>7340992</v>
      </c>
      <c r="K159" s="4">
        <v>412399256</v>
      </c>
      <c r="L159" s="5">
        <f t="shared" si="28"/>
        <v>0.98251063119398552</v>
      </c>
      <c r="M159" s="4">
        <v>412399256</v>
      </c>
      <c r="N159" s="5">
        <f t="shared" si="29"/>
        <v>0.98251063119398552</v>
      </c>
      <c r="O159" s="4">
        <v>412399256</v>
      </c>
      <c r="P159" s="5">
        <f t="shared" si="30"/>
        <v>0.98251063119398552</v>
      </c>
      <c r="Q159" s="4">
        <v>0</v>
      </c>
      <c r="R159" s="4">
        <v>0</v>
      </c>
      <c r="S159" s="4">
        <f t="shared" si="27"/>
        <v>0</v>
      </c>
    </row>
    <row r="160" spans="1:19" ht="78.75" x14ac:dyDescent="0.25">
      <c r="A160" s="2" t="s">
        <v>50</v>
      </c>
      <c r="B160" s="2" t="s">
        <v>88</v>
      </c>
      <c r="C160" s="2" t="s">
        <v>52</v>
      </c>
      <c r="D160" s="2" t="s">
        <v>93</v>
      </c>
      <c r="E160" s="2" t="s">
        <v>99</v>
      </c>
      <c r="F160" s="2" t="s">
        <v>109</v>
      </c>
      <c r="G160" s="2" t="s">
        <v>20</v>
      </c>
      <c r="H160" s="3" t="s">
        <v>108</v>
      </c>
      <c r="I160" s="4">
        <v>1495592722</v>
      </c>
      <c r="J160" s="4">
        <v>116392722</v>
      </c>
      <c r="K160" s="4">
        <v>1379200000</v>
      </c>
      <c r="L160" s="5">
        <f t="shared" si="28"/>
        <v>0.92217619122647754</v>
      </c>
      <c r="M160" s="4">
        <v>1379200000</v>
      </c>
      <c r="N160" s="5">
        <f t="shared" si="29"/>
        <v>0.92217619122647754</v>
      </c>
      <c r="O160" s="4">
        <v>1379200000</v>
      </c>
      <c r="P160" s="5">
        <f t="shared" si="30"/>
        <v>0.92217619122647754</v>
      </c>
      <c r="Q160" s="4">
        <v>0</v>
      </c>
      <c r="R160" s="4">
        <v>0</v>
      </c>
      <c r="S160" s="4">
        <f t="shared" si="27"/>
        <v>0</v>
      </c>
    </row>
    <row r="161" spans="1:19" ht="63" x14ac:dyDescent="0.25">
      <c r="A161" s="6" t="s">
        <v>50</v>
      </c>
      <c r="B161" s="6" t="s">
        <v>88</v>
      </c>
      <c r="C161" s="6" t="s">
        <v>52</v>
      </c>
      <c r="D161" s="6" t="s">
        <v>39</v>
      </c>
      <c r="E161" s="6"/>
      <c r="F161" s="6"/>
      <c r="G161" s="6"/>
      <c r="H161" s="7" t="s">
        <v>95</v>
      </c>
      <c r="I161" s="8">
        <v>22330000000</v>
      </c>
      <c r="J161" s="8">
        <v>3163921786</v>
      </c>
      <c r="K161" s="8">
        <v>19166078214</v>
      </c>
      <c r="L161" s="5">
        <f t="shared" si="28"/>
        <v>0.85831071267353332</v>
      </c>
      <c r="M161" s="8">
        <v>17394289712</v>
      </c>
      <c r="N161" s="5">
        <f t="shared" si="29"/>
        <v>0.77896505651589787</v>
      </c>
      <c r="O161" s="4">
        <v>14395331110</v>
      </c>
      <c r="P161" s="5">
        <f t="shared" si="30"/>
        <v>0.64466328302731746</v>
      </c>
      <c r="Q161" s="8">
        <v>1164888502</v>
      </c>
      <c r="R161" s="8">
        <f>SUM(R162:R164)</f>
        <v>606900000</v>
      </c>
      <c r="S161" s="8">
        <f t="shared" si="27"/>
        <v>2998958602</v>
      </c>
    </row>
    <row r="162" spans="1:19" ht="110.25" x14ac:dyDescent="0.25">
      <c r="A162" s="2" t="s">
        <v>50</v>
      </c>
      <c r="B162" s="2" t="s">
        <v>88</v>
      </c>
      <c r="C162" s="2" t="s">
        <v>52</v>
      </c>
      <c r="D162" s="2" t="s">
        <v>39</v>
      </c>
      <c r="E162" s="2" t="s">
        <v>99</v>
      </c>
      <c r="F162" s="2" t="s">
        <v>107</v>
      </c>
      <c r="G162" s="2" t="s">
        <v>15</v>
      </c>
      <c r="H162" s="3" t="s">
        <v>106</v>
      </c>
      <c r="I162" s="4">
        <v>811407220</v>
      </c>
      <c r="J162" s="4">
        <v>123644199</v>
      </c>
      <c r="K162" s="4">
        <v>687763021</v>
      </c>
      <c r="L162" s="5">
        <f t="shared" si="28"/>
        <v>0.84761757604276677</v>
      </c>
      <c r="M162" s="4">
        <v>677369909</v>
      </c>
      <c r="N162" s="5">
        <f t="shared" si="29"/>
        <v>0.83480882632520825</v>
      </c>
      <c r="O162" s="4">
        <v>550631311</v>
      </c>
      <c r="P162" s="5">
        <f t="shared" si="30"/>
        <v>0.67861278212436904</v>
      </c>
      <c r="Q162" s="4">
        <v>10393112</v>
      </c>
      <c r="R162" s="4">
        <v>0</v>
      </c>
      <c r="S162" s="4">
        <f t="shared" si="27"/>
        <v>126738598</v>
      </c>
    </row>
    <row r="163" spans="1:19" ht="110.25" x14ac:dyDescent="0.25">
      <c r="A163" s="2" t="s">
        <v>50</v>
      </c>
      <c r="B163" s="2" t="s">
        <v>88</v>
      </c>
      <c r="C163" s="2" t="s">
        <v>52</v>
      </c>
      <c r="D163" s="2" t="s">
        <v>39</v>
      </c>
      <c r="E163" s="2" t="s">
        <v>99</v>
      </c>
      <c r="F163" s="2" t="s">
        <v>105</v>
      </c>
      <c r="G163" s="2" t="s">
        <v>15</v>
      </c>
      <c r="H163" s="3" t="s">
        <v>104</v>
      </c>
      <c r="I163" s="4">
        <v>20652593651</v>
      </c>
      <c r="J163" s="4">
        <v>2389532458</v>
      </c>
      <c r="K163" s="4">
        <v>18263061193</v>
      </c>
      <c r="L163" s="5">
        <f t="shared" si="28"/>
        <v>0.88429867461783429</v>
      </c>
      <c r="M163" s="4">
        <v>16506439853</v>
      </c>
      <c r="N163" s="5">
        <f t="shared" si="29"/>
        <v>0.7992429489455799</v>
      </c>
      <c r="O163" s="4">
        <v>13634219849</v>
      </c>
      <c r="P163" s="5">
        <f t="shared" si="30"/>
        <v>0.66016985950526508</v>
      </c>
      <c r="Q163" s="4">
        <v>1149721340</v>
      </c>
      <c r="R163" s="4">
        <v>606900000</v>
      </c>
      <c r="S163" s="4">
        <f t="shared" si="27"/>
        <v>2872220004</v>
      </c>
    </row>
    <row r="164" spans="1:19" ht="94.5" x14ac:dyDescent="0.25">
      <c r="A164" s="2" t="s">
        <v>50</v>
      </c>
      <c r="B164" s="2" t="s">
        <v>88</v>
      </c>
      <c r="C164" s="2" t="s">
        <v>52</v>
      </c>
      <c r="D164" s="2" t="s">
        <v>39</v>
      </c>
      <c r="E164" s="2" t="s">
        <v>99</v>
      </c>
      <c r="F164" s="2" t="s">
        <v>103</v>
      </c>
      <c r="G164" s="2" t="s">
        <v>15</v>
      </c>
      <c r="H164" s="3" t="s">
        <v>102</v>
      </c>
      <c r="I164" s="4">
        <v>865999129</v>
      </c>
      <c r="J164" s="4">
        <v>650745129</v>
      </c>
      <c r="K164" s="4">
        <v>215254000</v>
      </c>
      <c r="L164" s="5">
        <f t="shared" si="28"/>
        <v>0.24856145092035076</v>
      </c>
      <c r="M164" s="4">
        <v>210479950</v>
      </c>
      <c r="N164" s="5">
        <f t="shared" si="29"/>
        <v>0.24304868556051401</v>
      </c>
      <c r="O164" s="4">
        <v>210479950</v>
      </c>
      <c r="P164" s="5">
        <f t="shared" si="30"/>
        <v>0.24304868556051401</v>
      </c>
      <c r="Q164" s="4">
        <v>4774050</v>
      </c>
      <c r="R164" s="4">
        <v>0</v>
      </c>
      <c r="S164" s="4">
        <f t="shared" si="27"/>
        <v>0</v>
      </c>
    </row>
    <row r="165" spans="1:19" ht="78.75" x14ac:dyDescent="0.25">
      <c r="A165" s="6" t="s">
        <v>50</v>
      </c>
      <c r="B165" s="6" t="s">
        <v>88</v>
      </c>
      <c r="C165" s="6" t="s">
        <v>52</v>
      </c>
      <c r="D165" s="6" t="s">
        <v>42</v>
      </c>
      <c r="E165" s="6"/>
      <c r="F165" s="6"/>
      <c r="G165" s="6"/>
      <c r="H165" s="7" t="s">
        <v>96</v>
      </c>
      <c r="I165" s="8">
        <v>25239231363</v>
      </c>
      <c r="J165" s="8">
        <v>1945262348.3399999</v>
      </c>
      <c r="K165" s="8">
        <v>23293969014.66</v>
      </c>
      <c r="L165" s="5">
        <f t="shared" si="28"/>
        <v>0.9229270368672281</v>
      </c>
      <c r="M165" s="8">
        <v>22735930068.450001</v>
      </c>
      <c r="N165" s="5">
        <f t="shared" si="29"/>
        <v>0.90081705506215348</v>
      </c>
      <c r="O165" s="4">
        <v>15195471860.43</v>
      </c>
      <c r="P165" s="5">
        <f t="shared" si="30"/>
        <v>0.60205763170371873</v>
      </c>
      <c r="Q165" s="8">
        <v>558038946.20999908</v>
      </c>
      <c r="R165" s="8">
        <v>0</v>
      </c>
      <c r="S165" s="8">
        <f t="shared" si="27"/>
        <v>7540458208.0200005</v>
      </c>
    </row>
    <row r="166" spans="1:19" ht="110.25" x14ac:dyDescent="0.25">
      <c r="A166" s="2" t="s">
        <v>50</v>
      </c>
      <c r="B166" s="2" t="s">
        <v>88</v>
      </c>
      <c r="C166" s="2" t="s">
        <v>52</v>
      </c>
      <c r="D166" s="2" t="s">
        <v>42</v>
      </c>
      <c r="E166" s="2" t="s">
        <v>99</v>
      </c>
      <c r="F166" s="2" t="s">
        <v>101</v>
      </c>
      <c r="G166" s="2" t="s">
        <v>15</v>
      </c>
      <c r="H166" s="3" t="s">
        <v>100</v>
      </c>
      <c r="I166" s="4">
        <v>1763142634</v>
      </c>
      <c r="J166" s="4">
        <v>484787269</v>
      </c>
      <c r="K166" s="4">
        <v>1278355365</v>
      </c>
      <c r="L166" s="5">
        <f t="shared" si="28"/>
        <v>0.72504364669568755</v>
      </c>
      <c r="M166" s="4">
        <v>1275074565</v>
      </c>
      <c r="N166" s="5">
        <f t="shared" si="29"/>
        <v>0.7231828783512928</v>
      </c>
      <c r="O166" s="4">
        <v>1275074565</v>
      </c>
      <c r="P166" s="5">
        <f t="shared" si="30"/>
        <v>0.7231828783512928</v>
      </c>
      <c r="Q166" s="4">
        <v>3280800</v>
      </c>
      <c r="R166" s="4">
        <v>0</v>
      </c>
      <c r="S166" s="4">
        <f t="shared" si="27"/>
        <v>0</v>
      </c>
    </row>
    <row r="167" spans="1:19" ht="110.25" x14ac:dyDescent="0.25">
      <c r="A167" s="2" t="s">
        <v>50</v>
      </c>
      <c r="B167" s="2" t="s">
        <v>88</v>
      </c>
      <c r="C167" s="2" t="s">
        <v>52</v>
      </c>
      <c r="D167" s="2" t="s">
        <v>42</v>
      </c>
      <c r="E167" s="2" t="s">
        <v>99</v>
      </c>
      <c r="F167" s="2" t="s">
        <v>98</v>
      </c>
      <c r="G167" s="2" t="s">
        <v>15</v>
      </c>
      <c r="H167" s="3" t="s">
        <v>97</v>
      </c>
      <c r="I167" s="4">
        <v>23476088729</v>
      </c>
      <c r="J167" s="4">
        <v>1460475079.3399999</v>
      </c>
      <c r="K167" s="4">
        <v>22015613649.66</v>
      </c>
      <c r="L167" s="5">
        <f t="shared" si="28"/>
        <v>0.93778882435659416</v>
      </c>
      <c r="M167" s="4">
        <v>21460855503.450001</v>
      </c>
      <c r="N167" s="5">
        <f t="shared" si="29"/>
        <v>0.91415805039701603</v>
      </c>
      <c r="O167" s="4">
        <v>13920397295.43</v>
      </c>
      <c r="P167" s="5">
        <f t="shared" si="30"/>
        <v>0.59296066973175732</v>
      </c>
      <c r="Q167" s="4">
        <v>554758146.20999908</v>
      </c>
      <c r="R167" s="4">
        <v>0</v>
      </c>
      <c r="S167" s="4">
        <f t="shared" si="27"/>
        <v>7540458208.0200005</v>
      </c>
    </row>
    <row r="169" spans="1:19" x14ac:dyDescent="0.25">
      <c r="A169" s="18" t="s">
        <v>295</v>
      </c>
      <c r="B169" s="18"/>
      <c r="C169" s="18"/>
      <c r="D169" s="18"/>
      <c r="E169" s="18"/>
      <c r="F169" s="18"/>
      <c r="G169" s="18"/>
      <c r="H169" s="18"/>
    </row>
    <row r="170" spans="1:19" x14ac:dyDescent="0.25">
      <c r="A170" s="18"/>
      <c r="B170" s="18"/>
      <c r="C170" s="18"/>
      <c r="D170" s="18"/>
      <c r="E170" s="18"/>
      <c r="F170" s="18"/>
      <c r="G170" s="18"/>
      <c r="H170" s="18"/>
    </row>
  </sheetData>
  <mergeCells count="6">
    <mergeCell ref="A169:H170"/>
    <mergeCell ref="A1:S1"/>
    <mergeCell ref="A2:S2"/>
    <mergeCell ref="A3:S3"/>
    <mergeCell ref="A4:S4"/>
    <mergeCell ref="A5:S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2020-01-21T16:45:38Z</dcterms:created>
  <dcterms:modified xsi:type="dcterms:W3CDTF">2020-01-30T00:00:50Z</dcterms:modified>
</cp:coreProperties>
</file>