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endigana\Documents\Financiera\00 coordinación\Informes para publicación\2019\"/>
    </mc:Choice>
  </mc:AlternateContent>
  <xr:revisionPtr revIDLastSave="0" documentId="13_ncr:1_{7B21CC49-2722-4A40-958E-2F9EA4B076E9}" xr6:coauthVersionLast="41" xr6:coauthVersionMax="41" xr10:uidLastSave="{00000000-0000-0000-0000-000000000000}"/>
  <bookViews>
    <workbookView xWindow="20370" yWindow="-120" windowWidth="25440" windowHeight="15390" tabRatio="601" xr2:uid="{00000000-000D-0000-FFFF-FFFF00000000}"/>
  </bookViews>
  <sheets>
    <sheet name="Hoja1" sheetId="1" r:id="rId1"/>
    <sheet name="Hoja4" sheetId="4" r:id="rId2"/>
    <sheet name="Hoja2" sheetId="2" r:id="rId3"/>
    <sheet name="Hoja3" sheetId="3" r:id="rId4"/>
  </sheets>
  <definedNames>
    <definedName name="_xlnm.Print_Area" localSheetId="0">Hoja1!$A$13:$F$32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D28" i="1"/>
  <c r="E21" i="1"/>
  <c r="E20" i="1"/>
  <c r="F22" i="1" l="1"/>
  <c r="F21" i="1"/>
  <c r="F20" i="1"/>
  <c r="E19" i="1"/>
  <c r="E17" i="1" s="1"/>
  <c r="C19" i="1"/>
  <c r="C17" i="1" s="1"/>
  <c r="D19" i="1"/>
  <c r="D17" i="1" s="1"/>
  <c r="F19" i="1" l="1"/>
  <c r="F17" i="1" l="1"/>
  <c r="F26" i="1" l="1"/>
  <c r="C24" i="1" l="1"/>
  <c r="C15" i="1" s="1"/>
  <c r="E24" i="1" l="1"/>
  <c r="D24" i="1"/>
  <c r="F28" i="1" l="1"/>
  <c r="F27" i="1"/>
  <c r="F24" i="1" l="1"/>
  <c r="D15" i="1"/>
  <c r="D29" i="1" s="1"/>
  <c r="E15" i="1"/>
  <c r="C29" i="1"/>
  <c r="E29" i="1" l="1"/>
  <c r="F15" i="1"/>
  <c r="F29" i="1" l="1"/>
</calcChain>
</file>

<file path=xl/sharedStrings.xml><?xml version="1.0" encoding="utf-8"?>
<sst xmlns="http://schemas.openxmlformats.org/spreadsheetml/2006/main" count="43" uniqueCount="36">
  <si>
    <t>ACUMULADO</t>
  </si>
  <si>
    <t>B. RECURSOS DE CAPITAL</t>
  </si>
  <si>
    <t xml:space="preserve"> </t>
  </si>
  <si>
    <t>C O N C E P T O</t>
  </si>
  <si>
    <t>NUMERAL</t>
  </si>
  <si>
    <t>AFORO</t>
  </si>
  <si>
    <t>VIGENTE</t>
  </si>
  <si>
    <t>RECAUDO EFECTIVO</t>
  </si>
  <si>
    <t>TOTAL DE LA SECCION</t>
  </si>
  <si>
    <t>A. INGRESOS CORRIENTES</t>
  </si>
  <si>
    <t>SECCION:        2306</t>
  </si>
  <si>
    <t xml:space="preserve">DEVOLUCIONES </t>
  </si>
  <si>
    <t>3-1-01</t>
  </si>
  <si>
    <t>RECURSOS PROPIOS DE ESTABLECIMIENTOS PÚBLICOS</t>
  </si>
  <si>
    <t>3-1-01-1</t>
  </si>
  <si>
    <t>3-1-01-2</t>
  </si>
  <si>
    <t>3-1-01-2-13</t>
  </si>
  <si>
    <t>TASAS Y DERECHOS ADMINISTRATIVOS</t>
  </si>
  <si>
    <t>3-1-01-1-02-2</t>
  </si>
  <si>
    <t>3-1-01-1-02-3</t>
  </si>
  <si>
    <t>3-1-01-1-02</t>
  </si>
  <si>
    <t>INGRESOS NO TRIBUTARIOS</t>
  </si>
  <si>
    <t>3-1-01-1-02-5</t>
  </si>
  <si>
    <t>VENTA DE BIENES Y SERVICIOS</t>
  </si>
  <si>
    <t>3-1-01-2-05-1-02-01</t>
  </si>
  <si>
    <t>3-1-01-2-02-1</t>
  </si>
  <si>
    <t>FONDO UNICO DE TECNOLOGIA DE LA INFORMACION Y LA COMUNICACIONES</t>
  </si>
  <si>
    <t>REINTEGROS  RECURSOS NO APROPIADOS</t>
  </si>
  <si>
    <t>INFORME DE EJECUCION DE INGRESOS</t>
  </si>
  <si>
    <t>VIGENCIA FISCAL: 2019</t>
  </si>
  <si>
    <t>MULTAS, SANCIONES E INT. DE MORA</t>
  </si>
  <si>
    <t>Fuente: Subdirección Financiera/Coord. de Tesorería - Sistema SIIF Nación</t>
  </si>
  <si>
    <t>ESTABLECIMIENTOS PÚBLICOS  (EXC -FINAN)</t>
  </si>
  <si>
    <t xml:space="preserve">PAGADAS </t>
  </si>
  <si>
    <t>NETO</t>
  </si>
  <si>
    <t>INTERESES / DEPOSTOS EN INSTIT.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</si>
</sst>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* #,##0.00_);_(* \(#,##0.00\);_(* &quot;-&quot;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8"/>
      <name val="Bookman Old Style"/>
      <family val="1"/>
    </font>
    <font>
      <b/>
      <sz val="9"/>
      <name val="Bookman Old Style"/>
      <family val="1"/>
    </font>
    <font>
      <i/>
      <sz val="12"/>
      <name val="Bookman Old Style"/>
      <family val="1"/>
    </font>
    <font>
      <b/>
      <sz val="11"/>
      <name val="Bookman Old Style"/>
      <family val="1"/>
    </font>
    <font>
      <i/>
      <sz val="9"/>
      <name val="Arial"/>
      <family val="2"/>
    </font>
    <font>
      <b/>
      <sz val="14"/>
      <name val="Bookman Old Style"/>
      <family val="1"/>
    </font>
    <font>
      <b/>
      <i/>
      <sz val="9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 Narrow"/>
      <family val="2"/>
    </font>
    <font>
      <b/>
      <i/>
      <sz val="11"/>
      <color indexed="8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u/>
      <sz val="11"/>
      <color rgb="FF000000"/>
      <name val="Arial"/>
      <family val="2"/>
    </font>
    <font>
      <u/>
      <sz val="1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165" fontId="1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 applyBorder="1"/>
    <xf numFmtId="4" fontId="2" fillId="0" borderId="0" xfId="0" applyNumberFormat="1" applyFont="1" applyFill="1" applyBorder="1"/>
    <xf numFmtId="0" fontId="10" fillId="0" borderId="0" xfId="0" applyFont="1" applyFill="1" applyBorder="1"/>
    <xf numFmtId="0" fontId="2" fillId="0" borderId="0" xfId="0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left"/>
    </xf>
    <xf numFmtId="0" fontId="7" fillId="2" borderId="0" xfId="0" applyFont="1" applyFill="1" applyBorder="1"/>
    <xf numFmtId="0" fontId="7" fillId="2" borderId="0" xfId="0" applyFont="1" applyFill="1" applyBorder="1" applyAlignment="1"/>
    <xf numFmtId="0" fontId="9" fillId="2" borderId="0" xfId="0" applyFont="1" applyFill="1" applyBorder="1" applyAlignment="1"/>
    <xf numFmtId="0" fontId="6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/>
    <xf numFmtId="0" fontId="7" fillId="2" borderId="15" xfId="0" applyFont="1" applyFill="1" applyBorder="1"/>
    <xf numFmtId="0" fontId="8" fillId="0" borderId="0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12" fillId="0" borderId="14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3" fontId="13" fillId="0" borderId="15" xfId="0" applyNumberFormat="1" applyFont="1" applyFill="1" applyBorder="1" applyAlignment="1">
      <alignment horizontal="center"/>
    </xf>
    <xf numFmtId="3" fontId="18" fillId="0" borderId="1" xfId="0" applyNumberFormat="1" applyFont="1" applyFill="1" applyBorder="1"/>
    <xf numFmtId="3" fontId="18" fillId="0" borderId="16" xfId="0" applyNumberFormat="1" applyFont="1" applyFill="1" applyBorder="1"/>
    <xf numFmtId="0" fontId="14" fillId="0" borderId="5" xfId="0" applyFont="1" applyFill="1" applyBorder="1" applyAlignment="1">
      <alignment horizontal="left"/>
    </xf>
    <xf numFmtId="0" fontId="16" fillId="0" borderId="6" xfId="0" applyFont="1" applyFill="1" applyBorder="1" applyAlignment="1">
      <alignment horizontal="left"/>
    </xf>
    <xf numFmtId="49" fontId="14" fillId="0" borderId="5" xfId="0" applyNumberFormat="1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49" fontId="14" fillId="0" borderId="5" xfId="0" applyNumberFormat="1" applyFont="1" applyFill="1" applyBorder="1" applyAlignment="1"/>
    <xf numFmtId="0" fontId="18" fillId="0" borderId="8" xfId="0" applyFont="1" applyFill="1" applyBorder="1"/>
    <xf numFmtId="0" fontId="17" fillId="0" borderId="9" xfId="0" applyFont="1" applyFill="1" applyBorder="1"/>
    <xf numFmtId="0" fontId="18" fillId="0" borderId="20" xfId="0" applyFont="1" applyFill="1" applyBorder="1" applyAlignment="1"/>
    <xf numFmtId="0" fontId="18" fillId="0" borderId="21" xfId="0" applyFont="1" applyFill="1" applyBorder="1"/>
    <xf numFmtId="49" fontId="14" fillId="0" borderId="23" xfId="0" applyNumberFormat="1" applyFont="1" applyFill="1" applyBorder="1" applyAlignment="1"/>
    <xf numFmtId="0" fontId="17" fillId="0" borderId="24" xfId="0" applyFont="1" applyFill="1" applyBorder="1" applyAlignment="1">
      <alignment horizontal="left"/>
    </xf>
    <xf numFmtId="0" fontId="18" fillId="0" borderId="26" xfId="0" applyFont="1" applyFill="1" applyBorder="1"/>
    <xf numFmtId="3" fontId="21" fillId="0" borderId="6" xfId="0" applyNumberFormat="1" applyFont="1" applyFill="1" applyBorder="1" applyAlignment="1">
      <alignment horizontal="right"/>
    </xf>
    <xf numFmtId="3" fontId="21" fillId="0" borderId="7" xfId="0" applyNumberFormat="1" applyFont="1" applyFill="1" applyBorder="1" applyAlignment="1">
      <alignment horizontal="right"/>
    </xf>
    <xf numFmtId="3" fontId="22" fillId="0" borderId="6" xfId="0" applyNumberFormat="1" applyFont="1" applyFill="1" applyBorder="1"/>
    <xf numFmtId="3" fontId="22" fillId="0" borderId="7" xfId="0" applyNumberFormat="1" applyFont="1" applyFill="1" applyBorder="1"/>
    <xf numFmtId="3" fontId="23" fillId="0" borderId="7" xfId="0" applyNumberFormat="1" applyFont="1" applyFill="1" applyBorder="1"/>
    <xf numFmtId="3" fontId="23" fillId="0" borderId="6" xfId="1" applyNumberFormat="1" applyFont="1" applyFill="1" applyBorder="1"/>
    <xf numFmtId="3" fontId="22" fillId="0" borderId="24" xfId="0" applyNumberFormat="1" applyFont="1" applyFill="1" applyBorder="1"/>
    <xf numFmtId="3" fontId="22" fillId="0" borderId="25" xfId="0" applyNumberFormat="1" applyFont="1" applyFill="1" applyBorder="1"/>
    <xf numFmtId="3" fontId="23" fillId="0" borderId="21" xfId="0" applyNumberFormat="1" applyFont="1" applyFill="1" applyBorder="1"/>
    <xf numFmtId="0" fontId="23" fillId="0" borderId="21" xfId="0" applyFont="1" applyFill="1" applyBorder="1"/>
    <xf numFmtId="3" fontId="23" fillId="0" borderId="22" xfId="0" applyNumberFormat="1" applyFont="1" applyFill="1" applyBorder="1"/>
    <xf numFmtId="3" fontId="23" fillId="0" borderId="6" xfId="0" applyNumberFormat="1" applyFont="1" applyFill="1" applyBorder="1"/>
    <xf numFmtId="3" fontId="24" fillId="0" borderId="6" xfId="0" applyNumberFormat="1" applyFont="1" applyBorder="1" applyAlignment="1" applyProtection="1">
      <alignment vertical="top"/>
      <protection locked="0"/>
    </xf>
    <xf numFmtId="3" fontId="24" fillId="0" borderId="6" xfId="0" applyNumberFormat="1" applyFont="1" applyBorder="1" applyAlignment="1">
      <alignment vertical="top"/>
    </xf>
    <xf numFmtId="3" fontId="22" fillId="0" borderId="9" xfId="0" applyNumberFormat="1" applyFont="1" applyFill="1" applyBorder="1"/>
    <xf numFmtId="3" fontId="22" fillId="0" borderId="10" xfId="0" applyNumberFormat="1" applyFont="1" applyFill="1" applyBorder="1"/>
    <xf numFmtId="49" fontId="14" fillId="0" borderId="2" xfId="0" applyNumberFormat="1" applyFont="1" applyFill="1" applyBorder="1" applyAlignment="1">
      <alignment horizontal="left"/>
    </xf>
    <xf numFmtId="0" fontId="15" fillId="0" borderId="3" xfId="0" applyNumberFormat="1" applyFont="1" applyFill="1" applyBorder="1" applyAlignment="1">
      <alignment vertical="top" wrapText="1" readingOrder="1"/>
    </xf>
    <xf numFmtId="3" fontId="21" fillId="0" borderId="3" xfId="0" applyNumberFormat="1" applyFont="1" applyFill="1" applyBorder="1" applyAlignment="1">
      <alignment horizontal="right"/>
    </xf>
    <xf numFmtId="3" fontId="21" fillId="0" borderId="4" xfId="0" applyNumberFormat="1" applyFont="1" applyFill="1" applyBorder="1" applyAlignment="1">
      <alignment horizontal="right"/>
    </xf>
    <xf numFmtId="0" fontId="25" fillId="0" borderId="6" xfId="0" applyFont="1" applyFill="1" applyBorder="1" applyAlignment="1">
      <alignment horizontal="left"/>
    </xf>
    <xf numFmtId="0" fontId="19" fillId="0" borderId="1" xfId="0" applyNumberFormat="1" applyFont="1" applyFill="1" applyBorder="1" applyAlignment="1">
      <alignment vertical="top" wrapText="1" readingOrder="1"/>
    </xf>
    <xf numFmtId="0" fontId="20" fillId="0" borderId="1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6">
    <cellStyle name="Millares" xfId="1" builtinId="3"/>
    <cellStyle name="Millares 2" xfId="3" xr:uid="{00000000-0005-0000-0000-00002F000000}"/>
    <cellStyle name="Millares 3" xfId="5" xr:uid="{89322889-0545-48A0-9123-5178BBC1B907}"/>
    <cellStyle name="Moneda 2" xfId="4" xr:uid="{00000000-0005-0000-0000-000031000000}"/>
    <cellStyle name="Normal" xfId="0" builtinId="0"/>
    <cellStyle name="Normal 2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12</xdr:row>
      <xdr:rowOff>0</xdr:rowOff>
    </xdr:from>
    <xdr:to>
      <xdr:col>4</xdr:col>
      <xdr:colOff>1114425</xdr:colOff>
      <xdr:row>12</xdr:row>
      <xdr:rowOff>0</xdr:rowOff>
    </xdr:to>
    <xdr:sp macro="" textlink="">
      <xdr:nvSpPr>
        <xdr:cNvPr id="10" name="Line 2">
          <a:extLst>
            <a:ext uri="{FF2B5EF4-FFF2-40B4-BE49-F238E27FC236}">
              <a16:creationId xmlns:a16="http://schemas.microsoft.com/office/drawing/2014/main" id="{00000000-0008-0000-0000-0000A61D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171450</xdr:colOff>
      <xdr:row>12</xdr:row>
      <xdr:rowOff>0</xdr:rowOff>
    </xdr:from>
    <xdr:to>
      <xdr:col>4</xdr:col>
      <xdr:colOff>1114425</xdr:colOff>
      <xdr:row>12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115175" y="2038350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120100</xdr:colOff>
      <xdr:row>0</xdr:row>
      <xdr:rowOff>91131</xdr:rowOff>
    </xdr:from>
    <xdr:to>
      <xdr:col>1</xdr:col>
      <xdr:colOff>1077550</xdr:colOff>
      <xdr:row>6</xdr:row>
      <xdr:rowOff>58128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234654B-4A15-4BE9-8B78-3299B7A225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100" y="91131"/>
          <a:ext cx="2363578" cy="843297"/>
        </a:xfrm>
        <a:prstGeom prst="rect">
          <a:avLst/>
        </a:prstGeom>
      </xdr:spPr>
    </xdr:pic>
    <xdr:clientData/>
  </xdr:twoCellAnchor>
  <xdr:twoCellAnchor editAs="oneCell">
    <xdr:from>
      <xdr:col>4</xdr:col>
      <xdr:colOff>714547</xdr:colOff>
      <xdr:row>0</xdr:row>
      <xdr:rowOff>68764</xdr:rowOff>
    </xdr:from>
    <xdr:to>
      <xdr:col>5</xdr:col>
      <xdr:colOff>1385894</xdr:colOff>
      <xdr:row>3</xdr:row>
      <xdr:rowOff>97893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A50C0A1-F89A-4E9C-8948-53C5ED38C797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96422" y="68764"/>
          <a:ext cx="2020722" cy="5252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zoomScale="96" zoomScaleNormal="96" workbookViewId="0">
      <selection activeCell="A10" sqref="A10:B10"/>
    </sheetView>
  </sheetViews>
  <sheetFormatPr baseColWidth="10" defaultColWidth="11.5703125" defaultRowHeight="12" x14ac:dyDescent="0.2"/>
  <cols>
    <col min="1" max="1" width="20.140625" style="7" customWidth="1"/>
    <col min="2" max="2" width="49.5703125" style="7" customWidth="1"/>
    <col min="3" max="3" width="19" style="5" customWidth="1"/>
    <col min="4" max="4" width="22" style="5" customWidth="1"/>
    <col min="5" max="5" width="20.28515625" style="7" customWidth="1"/>
    <col min="6" max="6" width="23.5703125" style="5" customWidth="1"/>
    <col min="7" max="16384" width="11.5703125" style="7"/>
  </cols>
  <sheetData>
    <row r="1" spans="1:6" s="1" customFormat="1" ht="15.75" x14ac:dyDescent="0.25">
      <c r="A1" s="71" t="s">
        <v>2</v>
      </c>
      <c r="B1" s="72"/>
      <c r="C1" s="72"/>
      <c r="D1" s="73"/>
      <c r="E1" s="73"/>
      <c r="F1" s="13"/>
    </row>
    <row r="2" spans="1:6" s="1" customFormat="1" ht="15.75" x14ac:dyDescent="0.25">
      <c r="A2" s="74"/>
      <c r="B2" s="75"/>
      <c r="C2" s="75"/>
      <c r="D2" s="75"/>
      <c r="E2" s="75"/>
      <c r="F2" s="14"/>
    </row>
    <row r="3" spans="1:6" s="1" customFormat="1" ht="8.1" customHeight="1" x14ac:dyDescent="0.2">
      <c r="A3" s="15"/>
      <c r="B3" s="8"/>
      <c r="C3" s="8"/>
      <c r="D3" s="8"/>
      <c r="E3" s="8"/>
      <c r="F3" s="16"/>
    </row>
    <row r="4" spans="1:6" s="1" customFormat="1" ht="12.75" x14ac:dyDescent="0.2">
      <c r="A4" s="15"/>
      <c r="B4" s="8"/>
      <c r="C4" s="8"/>
      <c r="D4" s="8"/>
      <c r="E4" s="8"/>
      <c r="F4" s="16"/>
    </row>
    <row r="5" spans="1:6" s="1" customFormat="1" ht="12.75" x14ac:dyDescent="0.2">
      <c r="A5" s="15"/>
      <c r="B5" s="8"/>
      <c r="C5" s="8"/>
      <c r="D5" s="8"/>
      <c r="E5" s="8"/>
      <c r="F5" s="16"/>
    </row>
    <row r="6" spans="1:6" s="1" customFormat="1" ht="12.75" x14ac:dyDescent="0.2">
      <c r="A6" s="15"/>
      <c r="B6" s="8"/>
      <c r="C6" s="8"/>
      <c r="D6" s="8"/>
      <c r="E6" s="8"/>
      <c r="F6" s="16"/>
    </row>
    <row r="7" spans="1:6" s="1" customFormat="1" ht="12.75" x14ac:dyDescent="0.2">
      <c r="A7" s="15"/>
      <c r="B7" s="8"/>
      <c r="C7" s="8"/>
      <c r="D7" s="8"/>
      <c r="E7" s="8" t="s">
        <v>2</v>
      </c>
      <c r="F7" s="16"/>
    </row>
    <row r="8" spans="1:6" s="1" customFormat="1" ht="18" x14ac:dyDescent="0.25">
      <c r="A8" s="15"/>
      <c r="B8" s="12" t="s">
        <v>26</v>
      </c>
      <c r="C8" s="12"/>
      <c r="D8" s="12"/>
      <c r="E8" s="12"/>
      <c r="F8" s="16"/>
    </row>
    <row r="9" spans="1:6" s="1" customFormat="1" ht="18" x14ac:dyDescent="0.25">
      <c r="A9" s="15" t="s">
        <v>2</v>
      </c>
      <c r="B9" s="66" t="s">
        <v>28</v>
      </c>
      <c r="C9" s="66"/>
      <c r="D9" s="66"/>
      <c r="E9" s="66"/>
      <c r="F9" s="16"/>
    </row>
    <row r="10" spans="1:6" s="1" customFormat="1" ht="15" x14ac:dyDescent="0.25">
      <c r="A10" s="67" t="s">
        <v>10</v>
      </c>
      <c r="B10" s="68"/>
      <c r="C10" s="9"/>
      <c r="D10" s="10"/>
      <c r="E10" s="8"/>
      <c r="F10" s="17" t="s">
        <v>2</v>
      </c>
    </row>
    <row r="11" spans="1:6" s="1" customFormat="1" ht="15" x14ac:dyDescent="0.25">
      <c r="A11" s="69" t="s">
        <v>2</v>
      </c>
      <c r="B11" s="70"/>
      <c r="C11" s="9"/>
      <c r="D11" s="11"/>
      <c r="E11" s="64" t="s">
        <v>29</v>
      </c>
      <c r="F11" s="65"/>
    </row>
    <row r="12" spans="1:6" s="1" customFormat="1" ht="8.25" customHeight="1" thickBot="1" x14ac:dyDescent="0.25">
      <c r="A12" s="19"/>
      <c r="B12" s="20"/>
      <c r="C12" s="20"/>
      <c r="D12" s="21"/>
      <c r="E12" s="21"/>
      <c r="F12" s="22"/>
    </row>
    <row r="13" spans="1:6" ht="16.5" x14ac:dyDescent="0.3">
      <c r="A13" s="23"/>
      <c r="B13" s="24"/>
      <c r="C13" s="25" t="s">
        <v>5</v>
      </c>
      <c r="D13" s="25" t="s">
        <v>7</v>
      </c>
      <c r="E13" s="24" t="s">
        <v>11</v>
      </c>
      <c r="F13" s="26" t="s">
        <v>7</v>
      </c>
    </row>
    <row r="14" spans="1:6" ht="17.25" thickBot="1" x14ac:dyDescent="0.35">
      <c r="A14" s="23" t="s">
        <v>4</v>
      </c>
      <c r="B14" s="24" t="s">
        <v>3</v>
      </c>
      <c r="C14" s="25" t="s">
        <v>6</v>
      </c>
      <c r="D14" s="25" t="s">
        <v>0</v>
      </c>
      <c r="E14" s="24" t="s">
        <v>33</v>
      </c>
      <c r="F14" s="26" t="s">
        <v>34</v>
      </c>
    </row>
    <row r="15" spans="1:6" ht="18.75" customHeight="1" x14ac:dyDescent="0.25">
      <c r="A15" s="57" t="s">
        <v>12</v>
      </c>
      <c r="B15" s="58" t="s">
        <v>13</v>
      </c>
      <c r="C15" s="59">
        <f>+C17+C24</f>
        <v>1267219919943</v>
      </c>
      <c r="D15" s="59">
        <f>+D17+D24</f>
        <v>1375516791518.71</v>
      </c>
      <c r="E15" s="59">
        <f>+E17+E24</f>
        <v>228754000</v>
      </c>
      <c r="F15" s="60">
        <f>+F17+F24</f>
        <v>1375288037518.71</v>
      </c>
    </row>
    <row r="16" spans="1:6" ht="15.75" x14ac:dyDescent="0.25">
      <c r="A16" s="29"/>
      <c r="B16" s="30"/>
      <c r="C16" s="41"/>
      <c r="D16" s="41"/>
      <c r="E16" s="41"/>
      <c r="F16" s="42"/>
    </row>
    <row r="17" spans="1:6" ht="15.75" x14ac:dyDescent="0.25">
      <c r="A17" s="31" t="s">
        <v>14</v>
      </c>
      <c r="B17" s="32" t="s">
        <v>9</v>
      </c>
      <c r="C17" s="43">
        <f>C19</f>
        <v>1015482519943</v>
      </c>
      <c r="D17" s="43">
        <f>D19</f>
        <v>1090887431989.79</v>
      </c>
      <c r="E17" s="43">
        <f>E19</f>
        <v>228754000</v>
      </c>
      <c r="F17" s="44">
        <f>D17-E17</f>
        <v>1090658677989.79</v>
      </c>
    </row>
    <row r="18" spans="1:6" ht="15.75" x14ac:dyDescent="0.25">
      <c r="A18" s="31"/>
      <c r="B18" s="32"/>
      <c r="C18" s="43"/>
      <c r="D18" s="43"/>
      <c r="E18" s="43"/>
      <c r="F18" s="45"/>
    </row>
    <row r="19" spans="1:6" ht="15.75" x14ac:dyDescent="0.25">
      <c r="A19" s="31" t="s">
        <v>20</v>
      </c>
      <c r="B19" s="32" t="s">
        <v>21</v>
      </c>
      <c r="C19" s="43">
        <f>C22+C20+C21</f>
        <v>1015482519943</v>
      </c>
      <c r="D19" s="43">
        <f>D22+D20+D21</f>
        <v>1090887431989.79</v>
      </c>
      <c r="E19" s="43">
        <f>E22+E20+E21</f>
        <v>228754000</v>
      </c>
      <c r="F19" s="44">
        <f>D19-E19</f>
        <v>1090658677989.79</v>
      </c>
    </row>
    <row r="20" spans="1:6" ht="15.75" x14ac:dyDescent="0.25">
      <c r="A20" s="31" t="s">
        <v>18</v>
      </c>
      <c r="B20" s="61" t="s">
        <v>17</v>
      </c>
      <c r="C20" s="46">
        <v>958745223411</v>
      </c>
      <c r="D20" s="46">
        <v>1063635092547.33</v>
      </c>
      <c r="E20" s="43">
        <f>51931000+15584000+43848000+564000+541000+60567000+45015000</f>
        <v>218050000</v>
      </c>
      <c r="F20" s="45">
        <f t="shared" ref="F20:F22" si="0">D20-E20</f>
        <v>1063417042547.33</v>
      </c>
    </row>
    <row r="21" spans="1:6" ht="15.75" x14ac:dyDescent="0.25">
      <c r="A21" s="31" t="s">
        <v>19</v>
      </c>
      <c r="B21" s="61" t="s">
        <v>30</v>
      </c>
      <c r="C21" s="46"/>
      <c r="D21" s="46">
        <v>27243690779.16</v>
      </c>
      <c r="E21" s="43">
        <f>7377000+353000+212000+2762000</f>
        <v>10704000</v>
      </c>
      <c r="F21" s="45">
        <f t="shared" si="0"/>
        <v>27232986779.16</v>
      </c>
    </row>
    <row r="22" spans="1:6" ht="15.75" x14ac:dyDescent="0.25">
      <c r="A22" s="31" t="s">
        <v>22</v>
      </c>
      <c r="B22" s="61" t="s">
        <v>23</v>
      </c>
      <c r="C22" s="46">
        <v>56737296532</v>
      </c>
      <c r="D22" s="46">
        <v>8648663.3000000007</v>
      </c>
      <c r="E22" s="43"/>
      <c r="F22" s="45">
        <f t="shared" si="0"/>
        <v>8648663.3000000007</v>
      </c>
    </row>
    <row r="23" spans="1:6" ht="11.25" customHeight="1" thickBot="1" x14ac:dyDescent="0.25">
      <c r="A23" s="40"/>
      <c r="B23" s="62"/>
      <c r="C23" s="63"/>
      <c r="D23" s="63"/>
      <c r="E23" s="27" t="s">
        <v>2</v>
      </c>
      <c r="F23" s="28"/>
    </row>
    <row r="24" spans="1:6" ht="16.5" thickBot="1" x14ac:dyDescent="0.3">
      <c r="A24" s="38" t="s">
        <v>15</v>
      </c>
      <c r="B24" s="39" t="s">
        <v>1</v>
      </c>
      <c r="C24" s="47">
        <f>SUM(C26:C28)</f>
        <v>251737400000</v>
      </c>
      <c r="D24" s="47">
        <f>SUM(D26:D28)</f>
        <v>284629359528.91998</v>
      </c>
      <c r="E24" s="47">
        <f>SUM(E26:E28)</f>
        <v>0</v>
      </c>
      <c r="F24" s="48">
        <f>SUM(F26:F28)</f>
        <v>284629359528.91998</v>
      </c>
    </row>
    <row r="25" spans="1:6" ht="15" x14ac:dyDescent="0.2">
      <c r="A25" s="36"/>
      <c r="B25" s="37"/>
      <c r="C25" s="49"/>
      <c r="D25" s="49"/>
      <c r="E25" s="50"/>
      <c r="F25" s="51"/>
    </row>
    <row r="26" spans="1:6" ht="15.75" x14ac:dyDescent="0.25">
      <c r="A26" s="33" t="s">
        <v>25</v>
      </c>
      <c r="B26" s="61" t="s">
        <v>32</v>
      </c>
      <c r="C26" s="52">
        <v>251737400000</v>
      </c>
      <c r="D26" s="52">
        <v>251737400000</v>
      </c>
      <c r="E26" s="52"/>
      <c r="F26" s="45">
        <f>D26-E26</f>
        <v>251737400000</v>
      </c>
    </row>
    <row r="27" spans="1:6" ht="15.75" x14ac:dyDescent="0.25">
      <c r="A27" s="33" t="s">
        <v>24</v>
      </c>
      <c r="B27" s="61" t="s">
        <v>35</v>
      </c>
      <c r="C27" s="52">
        <v>0</v>
      </c>
      <c r="D27" s="53">
        <f>13626482406.45-103515491.33</f>
        <v>13522966915.120001</v>
      </c>
      <c r="E27" s="52">
        <v>0</v>
      </c>
      <c r="F27" s="45">
        <f>D27-E27</f>
        <v>13522966915.120001</v>
      </c>
    </row>
    <row r="28" spans="1:6" ht="15.75" x14ac:dyDescent="0.25">
      <c r="A28" s="33" t="s">
        <v>16</v>
      </c>
      <c r="B28" s="61" t="s">
        <v>27</v>
      </c>
      <c r="C28" s="52">
        <v>0</v>
      </c>
      <c r="D28" s="54">
        <f>20390000838.85-321785189-699223036.05</f>
        <v>19368992613.799999</v>
      </c>
      <c r="E28" s="52">
        <v>0</v>
      </c>
      <c r="F28" s="45">
        <f>D28-E28</f>
        <v>19368992613.799999</v>
      </c>
    </row>
    <row r="29" spans="1:6" ht="16.5" thickBot="1" x14ac:dyDescent="0.3">
      <c r="A29" s="34"/>
      <c r="B29" s="35" t="s">
        <v>8</v>
      </c>
      <c r="C29" s="55">
        <f>C15</f>
        <v>1267219919943</v>
      </c>
      <c r="D29" s="55">
        <f>D15</f>
        <v>1375516791518.71</v>
      </c>
      <c r="E29" s="55">
        <f>E15</f>
        <v>228754000</v>
      </c>
      <c r="F29" s="56">
        <f>F15</f>
        <v>1375288037518.71</v>
      </c>
    </row>
    <row r="30" spans="1:6" x14ac:dyDescent="0.2">
      <c r="B30" s="3"/>
      <c r="C30" s="6"/>
      <c r="D30" s="6"/>
      <c r="E30" s="6"/>
      <c r="F30" s="6"/>
    </row>
    <row r="31" spans="1:6" x14ac:dyDescent="0.2">
      <c r="A31" s="7" t="s">
        <v>31</v>
      </c>
      <c r="B31" s="18"/>
      <c r="D31" s="6"/>
      <c r="E31" s="2"/>
      <c r="F31" s="6"/>
    </row>
    <row r="32" spans="1:6" x14ac:dyDescent="0.2">
      <c r="A32" s="4"/>
      <c r="B32" s="3"/>
      <c r="C32" s="6"/>
      <c r="D32" s="6" t="s">
        <v>2</v>
      </c>
      <c r="E32" s="2"/>
      <c r="F32" s="6"/>
    </row>
  </sheetData>
  <mergeCells count="9">
    <mergeCell ref="A1:C1"/>
    <mergeCell ref="D1:E1"/>
    <mergeCell ref="A2:C2"/>
    <mergeCell ref="D2:E2"/>
    <mergeCell ref="B23:D23"/>
    <mergeCell ref="E11:F11"/>
    <mergeCell ref="B9:E9"/>
    <mergeCell ref="A10:B10"/>
    <mergeCell ref="A11:B11"/>
  </mergeCells>
  <phoneticPr fontId="0" type="noConversion"/>
  <printOptions horizontalCentered="1" verticalCentered="1"/>
  <pageMargins left="1.0629921259842521" right="0.39370078740157483" top="0.86614173228346458" bottom="0.59055118110236227" header="0.82677165354330717" footer="0.31496062992125984"/>
  <pageSetup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15E0B-33A1-46B1-ADAD-A2BAE118CE8E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Hoja1</vt:lpstr>
      <vt:lpstr>Hoja4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Finanzas</dc:creator>
  <cp:lastModifiedBy>Ricardo Rodolfo Mendigaña Serje</cp:lastModifiedBy>
  <cp:lastPrinted>2020-01-24T20:04:06Z</cp:lastPrinted>
  <dcterms:created xsi:type="dcterms:W3CDTF">1997-11-10T20:17:17Z</dcterms:created>
  <dcterms:modified xsi:type="dcterms:W3CDTF">2020-01-29T23:56:23Z</dcterms:modified>
</cp:coreProperties>
</file>