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"/>
    </mc:Choice>
  </mc:AlternateContent>
  <bookViews>
    <workbookView xWindow="0" yWindow="0" windowWidth="23040" windowHeight="9084"/>
  </bookViews>
  <sheets>
    <sheet name="Informe" sheetId="1" r:id="rId1"/>
  </sheets>
  <definedNames>
    <definedName name="_xlnm._FilterDatabase" localSheetId="0" hidden="1">Informe!$A$6:$P$58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" l="1"/>
  <c r="N59" i="1"/>
  <c r="O59" i="1"/>
  <c r="M59" i="1"/>
  <c r="L59" i="1"/>
  <c r="K59" i="1"/>
  <c r="J59" i="1"/>
  <c r="I59" i="1"/>
  <c r="H59" i="1"/>
  <c r="H8" i="1" l="1"/>
  <c r="I8" i="1"/>
  <c r="J8" i="1"/>
  <c r="K8" i="1"/>
  <c r="L8" i="1"/>
  <c r="N8" i="1"/>
  <c r="P8" i="1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H47" i="1"/>
  <c r="I47" i="1"/>
  <c r="J47" i="1"/>
  <c r="K47" i="1"/>
  <c r="L47" i="1"/>
  <c r="M47" i="1" s="1"/>
  <c r="N47" i="1"/>
  <c r="P47" i="1"/>
  <c r="M48" i="1"/>
  <c r="O48" i="1"/>
  <c r="M49" i="1"/>
  <c r="O49" i="1"/>
  <c r="M50" i="1"/>
  <c r="O50" i="1"/>
  <c r="H51" i="1"/>
  <c r="I51" i="1"/>
  <c r="J51" i="1"/>
  <c r="K51" i="1"/>
  <c r="L51" i="1"/>
  <c r="M51" i="1" s="1"/>
  <c r="N51" i="1"/>
  <c r="P51" i="1"/>
  <c r="M52" i="1"/>
  <c r="O52" i="1"/>
  <c r="M53" i="1"/>
  <c r="O53" i="1"/>
  <c r="M54" i="1"/>
  <c r="O54" i="1"/>
  <c r="M56" i="1"/>
  <c r="O56" i="1"/>
  <c r="M57" i="1"/>
  <c r="O57" i="1"/>
  <c r="M58" i="1"/>
  <c r="O58" i="1"/>
  <c r="O47" i="1" l="1"/>
  <c r="O8" i="1"/>
  <c r="O51" i="1"/>
  <c r="P7" i="1"/>
  <c r="I7" i="1"/>
  <c r="J7" i="1"/>
  <c r="K7" i="1"/>
  <c r="L7" i="1"/>
  <c r="H7" i="1"/>
  <c r="M8" i="1"/>
  <c r="N7" i="1"/>
  <c r="O7" i="1" l="1"/>
  <c r="M7" i="1"/>
</calcChain>
</file>

<file path=xl/sharedStrings.xml><?xml version="1.0" encoding="utf-8"?>
<sst xmlns="http://schemas.openxmlformats.org/spreadsheetml/2006/main" count="347" uniqueCount="98">
  <si>
    <t>SENTENCIAS</t>
  </si>
  <si>
    <t>2</t>
  </si>
  <si>
    <t>1</t>
  </si>
  <si>
    <t>6</t>
  </si>
  <si>
    <t>3</t>
  </si>
  <si>
    <t>A</t>
  </si>
  <si>
    <t>SENTENCIAS Y CONCILIACIONES</t>
  </si>
  <si>
    <t>PLANES COMPLEMENTARIOS DE SALUD LEY 314 DE 1996</t>
  </si>
  <si>
    <t>33</t>
  </si>
  <si>
    <t>5</t>
  </si>
  <si>
    <t>AUXILIOS FUNERARIOS</t>
  </si>
  <si>
    <t>7</t>
  </si>
  <si>
    <t>CUOTAS PARTES PENSIONALES A CARGO DE LA ENTIDAD</t>
  </si>
  <si>
    <t>0</t>
  </si>
  <si>
    <t>8</t>
  </si>
  <si>
    <t>CUOTAS PARTES PENSIONALES</t>
  </si>
  <si>
    <t>CUOTA DE AUDITAJE CONTRANAL</t>
  </si>
  <si>
    <t>TRANSFERENCIAS CORRIENTES</t>
  </si>
  <si>
    <t>OTROS GASTOS POR ADQUISICION DE SERVICIOS</t>
  </si>
  <si>
    <t>13</t>
  </si>
  <si>
    <t>41</t>
  </si>
  <si>
    <t>4</t>
  </si>
  <si>
    <t>SERVICIOS DE CAPACITACION</t>
  </si>
  <si>
    <t>21</t>
  </si>
  <si>
    <t>ADQUISICION DE BIENES Y SERVICIOS</t>
  </si>
  <si>
    <t>GASTOS GENERALES</t>
  </si>
  <si>
    <t>APORTES A ESCUELAS INDUSTRIALES E INSTITUTOS TECNICOS</t>
  </si>
  <si>
    <t>9</t>
  </si>
  <si>
    <t>APORTES A LA ESAP</t>
  </si>
  <si>
    <t>APORTES AL SENA</t>
  </si>
  <si>
    <t>APORTES AL ICBF</t>
  </si>
  <si>
    <t>FONDOS ADMINISTRADORES DE PENSIONES PUBLICOS</t>
  </si>
  <si>
    <t>FONDO NACIONAL DEL AHORRO</t>
  </si>
  <si>
    <t>ADMINISTRADORAS PRIVADAS DE APORTES PARA ACCIDENTES DE TRABAJO Y ENFERMEDADES PROFESIONALES</t>
  </si>
  <si>
    <t>EMPRESAS PRIVADAS PROMOTORAS DE SALUD</t>
  </si>
  <si>
    <t>FONDOS ADMINISTRADORES DE PENSIONES PRIVADOS</t>
  </si>
  <si>
    <t>CAJAS DE COMPENSACION PRIVADAS</t>
  </si>
  <si>
    <t>CONTRIBUCIONES INHERENTES A LA NOMINA SECTOR PRIVADO Y PUBLICO</t>
  </si>
  <si>
    <t>OTROS SERVICIOS PERSONALES INDIRECTOS</t>
  </si>
  <si>
    <t>100</t>
  </si>
  <si>
    <t>REMUNERACION SERVICIOS TECNICOS</t>
  </si>
  <si>
    <t>14</t>
  </si>
  <si>
    <t>HONORARIOS</t>
  </si>
  <si>
    <t>12</t>
  </si>
  <si>
    <t>SERVICIOS PERSONALES INDIRECTOS</t>
  </si>
  <si>
    <t>INDEMNIZACION POR VACACIONES</t>
  </si>
  <si>
    <t>HORAS EXTRAS</t>
  </si>
  <si>
    <t>HORAS EXTRAS, DIAS FESTIVOS E INDEMNIZACION POR VACACIONES</t>
  </si>
  <si>
    <t>BONIFICACION DE DIRECCION</t>
  </si>
  <si>
    <t>92</t>
  </si>
  <si>
    <t>PRIMA DE COORDINACION</t>
  </si>
  <si>
    <t>47</t>
  </si>
  <si>
    <t>PRIMA DE DIRECCION</t>
  </si>
  <si>
    <t>PRIMA DE RIESGO</t>
  </si>
  <si>
    <t>19</t>
  </si>
  <si>
    <t>PRIMAS EXTRAORDINARIAS</t>
  </si>
  <si>
    <t>17</t>
  </si>
  <si>
    <t>PRIMA DE NAVIDAD</t>
  </si>
  <si>
    <t>16</t>
  </si>
  <si>
    <t>PRIMA DE VACACIONES</t>
  </si>
  <si>
    <t>15</t>
  </si>
  <si>
    <t>PRIMA DE SERVICIO</t>
  </si>
  <si>
    <t>AUXILIO DE TRANSPORTE</t>
  </si>
  <si>
    <t>SUBSIDIO DE ALIMENTACION</t>
  </si>
  <si>
    <t>BONIFICACION ESPECIAL DE RECREACION</t>
  </si>
  <si>
    <t>BONIFICACION POR SERVICIOS PRESTADOS</t>
  </si>
  <si>
    <t>GASTOS DE REPRESENTACION</t>
  </si>
  <si>
    <t>OTROS</t>
  </si>
  <si>
    <t>PRIMA TECNICA NO SALARIAL</t>
  </si>
  <si>
    <t>PRIMA TECNICA SALARIAL</t>
  </si>
  <si>
    <t>PRIMA TECNICA</t>
  </si>
  <si>
    <t>SUELDOS DE VACACIONES</t>
  </si>
  <si>
    <t>SUELDOS</t>
  </si>
  <si>
    <t>SUELDOS DE PERSONAL DE NOMINA</t>
  </si>
  <si>
    <t>GASTOS DE PERSONAL</t>
  </si>
  <si>
    <t>FUNCIONAMIENTO</t>
  </si>
  <si>
    <t>PAGOS</t>
  </si>
  <si>
    <t>% OBLIG</t>
  </si>
  <si>
    <t>OBLIGACION</t>
  </si>
  <si>
    <t>% COMP</t>
  </si>
  <si>
    <t>COMPROMISO</t>
  </si>
  <si>
    <t>APR. DISPONIBLE</t>
  </si>
  <si>
    <t>CDP</t>
  </si>
  <si>
    <t>APR BLOQUEADA</t>
  </si>
  <si>
    <t>APR. VIGENTE</t>
  </si>
  <si>
    <t>DESCRIPCION</t>
  </si>
  <si>
    <t>SOR
ORD</t>
  </si>
  <si>
    <t>ORD</t>
  </si>
  <si>
    <t>OBJ</t>
  </si>
  <si>
    <t>SUB
CTA</t>
  </si>
  <si>
    <t>CTA</t>
  </si>
  <si>
    <t>TIPO</t>
  </si>
  <si>
    <t>Enero - Septiembre</t>
  </si>
  <si>
    <t>Periodo:</t>
  </si>
  <si>
    <t>Actual</t>
  </si>
  <si>
    <t>Vigencia:</t>
  </si>
  <si>
    <t>Año Fiscal:</t>
  </si>
  <si>
    <t>MINISTERIO DE TECNOLOGIAS DE LA INFORMACION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</si>
</sst>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.00;\(&quot;$&quot;\ #,##0.00\)"/>
    <numFmt numFmtId="165" formatCode="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/>
    <xf numFmtId="164" fontId="3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vertical="center" readingOrder="1"/>
    </xf>
    <xf numFmtId="0" fontId="2" fillId="0" borderId="1" xfId="0" applyFont="1" applyFill="1" applyBorder="1"/>
    <xf numFmtId="165" fontId="9" fillId="0" borderId="1" xfId="0" applyNumberFormat="1" applyFont="1" applyFill="1" applyBorder="1"/>
    <xf numFmtId="164" fontId="9" fillId="0" borderId="1" xfId="0" applyNumberFormat="1" applyFont="1" applyFill="1" applyBorder="1"/>
    <xf numFmtId="10" fontId="9" fillId="0" borderId="1" xfId="0" applyNumberFormat="1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 vertical="center" wrapText="1" readingOrder="1"/>
    </xf>
    <xf numFmtId="10" fontId="3" fillId="2" borderId="1" xfId="1" applyNumberFormat="1" applyFont="1" applyFill="1" applyBorder="1" applyAlignment="1">
      <alignment horizontal="center" vertical="center" wrapText="1" readingOrder="1"/>
    </xf>
    <xf numFmtId="10" fontId="2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1325338</xdr:colOff>
      <xdr:row>2</xdr:row>
      <xdr:rowOff>136141</xdr:rowOff>
    </xdr:from>
    <xdr:ext cx="2027462" cy="523514"/>
    <xdr:pic>
      <xdr:nvPicPr>
        <xdr:cNvPr id="2" name="Imagen 1" descr="https://attachment.outlook.office.net/owa/loliveros@mintic.gov.co/service.svc/s/GetFileAttachment?id=AAMkADZjZWI1YzhmLTVlMzQtNGE0My04MTU3LTU0OGZmOWJmYjE1NwBGAAAAAABqYarR8bUjS6KxkeLI45X3BwAFfwXEoXhMTobD0mOkrdfQAAAAAAEMAAAFfwXEoXhMTobD0mOkrdfQAAEFc7H0AAABEgAQAJa1feMDOwpCv7cShl9xsB4%3D&amp;X-OWA-CANARY=u2L_ifXgEECM_ADT-L-z59BWi01vB9YYWr56ypdQVBVrEVrnyNRDDnhhF3128efY5w__zoo69t0.&amp;token=eyJhbGciOiJSUzI1NiIsImtpZCI6IjA2MDBGOUY2NzQ2MjA3MzdFNzM0MDRFMjg3QzQ1QTgxOENCN0NFQjgiLCJ4NXQiOiJCZ0Q1OW5SaUJ6Zm5OQVRpaDhSYWdZeTN6cmciLCJ0eXAiOiJKV1QifQ.eyJ2ZXIiOiJFeGNoYW5nZS5DYWxsYmFjay5WMSIsImFwcGN0eHNlbmRlciI6Ik93YURvd25sb2FkQDFhMDY3M2M2LTI0ZTEtNDc2ZC1iYjRkLWJhNmE5MWEzYzU4OCIsImFwcGN0eCI6IntcIm1zZXhjaHByb3RcIjpcIm93YVwiLFwicHJpbWFyeXNpZFwiOlwiUy0xLTUtMjEtMTgwMzk2MTUyMi03ODcwNDM1NDUtMTI1MTg0Mjg0MS0zNDQ0OTIxXCIsXCJwdWlkXCI6XCIxMTUzOTA2NjYxMTY4OTg1NTQxXCIsXCJvaWRcIjpcIjEyMmFiZmZlLTZiZWUtNDE1Mi1hMjQ2LWIzYThjNWU5N2FmMVwiLFwic2NvcGVcIjpcIk93YURvd25sb2FkXCJ9IiwibmJmIjoxNTM0ODYwMTgyLCJleHAiOjE1MzQ4NjA3ODIsImlzcyI6IjAwMDAwMDAyLTAwMDAtMGZmMS1jZTAwLTAwMDAwMDAwMDAwMEAxYTA2NzNjNi0yNGUxLTQ3NmQtYmI0ZC1iYTZhOTFhM2M1ODgiLCJhdWQiOiIwMDAwMDAwMi0wMDAwLTBmZjEtY2UwMC0wMDAwMDAwMDAwMDAvYXR0YWNobWVudC5vdXRsb29rLm9mZmljZS5uZXRAMWEwNjczYzYtMjRlMS00NzZkLWJiNGQtYmE2YTkxYTNjNTg4In0.KqrWZ7C5ebGiT3iKs48MZXqaHHJcuvjwTX0QTFL52nek7ysHhnZY4pX2CG1N42XgIYUrw8lqIZuM_EbhoOsd3I4d6po2Q2uwYDSX5MulChAcFDPT5bl-C5XJ9lbFSmPBcrS7Vz2Uko4PFD0XHK3HUFkG99gu4BFBWVf2YUX_TpdL0N1df3SC9Yrr6Ldv57kNBn5Qi0rD7i-MNw_dB53TSAyyXShDXVx70s5IvEvHznad5eThbPr6tTs6ZIa2IUOVhsI0QTUsaQqsP2vUesBJTJS0VXyFXNvmMdjjo6vpcSyd-IaI_hUfXe5-AHHAcJH6DDwej-Hi6HeoxHV24n8oUQ&amp;owa=outlook.office.com&amp;isImagePreview=True">
          <a:extLst>
            <a:ext uri="{FF2B5EF4-FFF2-40B4-BE49-F238E27FC236}">
              <a16:creationId xmlns:a16="http://schemas.microsoft.com/office/drawing/2014/main" id="{9DCB9F69-EBE1-4803-9773-E38C34DD90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058"/>
        <a:stretch/>
      </xdr:blipFill>
      <xdr:spPr bwMode="auto">
        <a:xfrm>
          <a:off x="10666188" y="504441"/>
          <a:ext cx="2027462" cy="523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122468</xdr:colOff>
      <xdr:row>2</xdr:row>
      <xdr:rowOff>102658</xdr:rowOff>
    </xdr:from>
    <xdr:ext cx="1604732" cy="545891"/>
    <xdr:pic>
      <xdr:nvPicPr>
        <xdr:cNvPr id="3" name="Imagen 2" descr="https://attachment.outlook.office.net/owa/loliveros@mintic.gov.co/service.svc/s/GetFileAttachment?id=AAMkADZjZWI1YzhmLTVlMzQtNGE0My04MTU3LTU0OGZmOWJmYjE1NwBGAAAAAABqYarR8bUjS6KxkeLI45X3BwAFfwXEoXhMTobD0mOkrdfQAAAAAAEMAAAFfwXEoXhMTobD0mOkrdfQAAEFc7H0AAABEgAQAJa1feMDOwpCv7cShl9xsB4%3D&amp;X-OWA-CANARY=u2L_ifXgEECM_ADT-L-z59BWi01vB9YYWr56ypdQVBVrEVrnyNRDDnhhF3128efY5w__zoo69t0.&amp;token=eyJhbGciOiJSUzI1NiIsImtpZCI6IjA2MDBGOUY2NzQ2MjA3MzdFNzM0MDRFMjg3QzQ1QTgxOENCN0NFQjgiLCJ4NXQiOiJCZ0Q1OW5SaUJ6Zm5OQVRpaDhSYWdZeTN6cmciLCJ0eXAiOiJKV1QifQ.eyJ2ZXIiOiJFeGNoYW5nZS5DYWxsYmFjay5WMSIsImFwcGN0eHNlbmRlciI6Ik93YURvd25sb2FkQDFhMDY3M2M2LTI0ZTEtNDc2ZC1iYjRkLWJhNmE5MWEzYzU4OCIsImFwcGN0eCI6IntcIm1zZXhjaHByb3RcIjpcIm93YVwiLFwicHJpbWFyeXNpZFwiOlwiUy0xLTUtMjEtMTgwMzk2MTUyMi03ODcwNDM1NDUtMTI1MTg0Mjg0MS0zNDQ0OTIxXCIsXCJwdWlkXCI6XCIxMTUzOTA2NjYxMTY4OTg1NTQxXCIsXCJvaWRcIjpcIjEyMmFiZmZlLTZiZWUtNDE1Mi1hMjQ2LWIzYThjNWU5N2FmMVwiLFwic2NvcGVcIjpcIk93YURvd25sb2FkXCJ9IiwibmJmIjoxNTM0ODYwMTgyLCJleHAiOjE1MzQ4NjA3ODIsImlzcyI6IjAwMDAwMDAyLTAwMDAtMGZmMS1jZTAwLTAwMDAwMDAwMDAwMEAxYTA2NzNjNi0yNGUxLTQ3NmQtYmI0ZC1iYTZhOTFhM2M1ODgiLCJhdWQiOiIwMDAwMDAwMi0wMDAwLTBmZjEtY2UwMC0wMDAwMDAwMDAwMDAvYXR0YWNobWVudC5vdXRsb29rLm9mZmljZS5uZXRAMWEwNjczYzYtMjRlMS00NzZkLWJiNGQtYmE2YTkxYTNjNTg4In0.KqrWZ7C5ebGiT3iKs48MZXqaHHJcuvjwTX0QTFL52nek7ysHhnZY4pX2CG1N42XgIYUrw8lqIZuM_EbhoOsd3I4d6po2Q2uwYDSX5MulChAcFDPT5bl-C5XJ9lbFSmPBcrS7Vz2Uko4PFD0XHK3HUFkG99gu4BFBWVf2YUX_TpdL0N1df3SC9Yrr6Ldv57kNBn5Qi0rD7i-MNw_dB53TSAyyXShDXVx70s5IvEvHznad5eThbPr6tTs6ZIa2IUOVhsI0QTUsaQqsP2vUesBJTJS0VXyFXNvmMdjjo6vpcSyd-IaI_hUfXe5-AHHAcJH6DDwej-Hi6HeoxHV24n8oUQ&amp;owa=outlook.office.com&amp;isImagePreview=True">
          <a:extLst>
            <a:ext uri="{FF2B5EF4-FFF2-40B4-BE49-F238E27FC236}">
              <a16:creationId xmlns:a16="http://schemas.microsoft.com/office/drawing/2014/main" id="{A234000D-C037-497C-8001-359CFB96F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04"/>
        <a:stretch/>
      </xdr:blipFill>
      <xdr:spPr bwMode="auto">
        <a:xfrm>
          <a:off x="884468" y="470958"/>
          <a:ext cx="1604732" cy="545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0"/>
  <sheetViews>
    <sheetView showGridLines="0" tabSelected="1" workbookViewId="0">
      <selection activeCell="G6" sqref="G6"/>
    </sheetView>
  </sheetViews>
  <sheetFormatPr baseColWidth="10" defaultColWidth="10.88671875" defaultRowHeight="14.4" x14ac:dyDescent="0.3"/>
  <cols>
    <col min="1" max="6" width="5.33203125" style="1" customWidth="1"/>
    <col min="7" max="7" width="27.6640625" style="1" customWidth="1"/>
    <col min="8" max="12" width="19.6640625" style="1" bestFit="1" customWidth="1"/>
    <col min="13" max="13" width="12.33203125" style="1" bestFit="1" customWidth="1"/>
    <col min="14" max="14" width="19.6640625" style="1" bestFit="1" customWidth="1"/>
    <col min="15" max="15" width="12.77734375" style="1" bestFit="1" customWidth="1"/>
    <col min="16" max="16" width="19.6640625" style="1" bestFit="1" customWidth="1"/>
    <col min="17" max="17" width="5.88671875" style="1" customWidth="1"/>
    <col min="18" max="18" width="13.44140625" style="1" customWidth="1"/>
    <col min="19" max="16384" width="10.88671875" style="1"/>
  </cols>
  <sheetData>
    <row r="2" spans="1:25" ht="24.6" x14ac:dyDescent="0.3">
      <c r="A2" s="30" t="s">
        <v>97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0.399999999999999" x14ac:dyDescent="0.3">
      <c r="H3" s="21" t="s">
        <v>96</v>
      </c>
      <c r="I3" s="21">
        <v>2018</v>
      </c>
      <c r="J3" s="20"/>
      <c r="K3" s="20"/>
    </row>
    <row r="4" spans="1:25" ht="20.399999999999999" x14ac:dyDescent="0.3">
      <c r="H4" s="8" t="s">
        <v>95</v>
      </c>
      <c r="I4" s="8" t="s">
        <v>94</v>
      </c>
      <c r="J4" s="20"/>
      <c r="K4" s="20"/>
    </row>
    <row r="5" spans="1:25" ht="20.399999999999999" x14ac:dyDescent="0.3">
      <c r="H5" s="19" t="s">
        <v>93</v>
      </c>
      <c r="I5" s="19" t="s">
        <v>92</v>
      </c>
      <c r="J5" s="18"/>
      <c r="K5" s="18"/>
    </row>
    <row r="6" spans="1:25" ht="22.8" x14ac:dyDescent="0.3">
      <c r="A6" s="17" t="s">
        <v>91</v>
      </c>
      <c r="B6" s="17" t="s">
        <v>90</v>
      </c>
      <c r="C6" s="17" t="s">
        <v>89</v>
      </c>
      <c r="D6" s="17" t="s">
        <v>88</v>
      </c>
      <c r="E6" s="17" t="s">
        <v>87</v>
      </c>
      <c r="F6" s="17" t="s">
        <v>86</v>
      </c>
      <c r="G6" s="17" t="s">
        <v>85</v>
      </c>
      <c r="H6" s="17" t="s">
        <v>84</v>
      </c>
      <c r="I6" s="17" t="s">
        <v>83</v>
      </c>
      <c r="J6" s="17" t="s">
        <v>82</v>
      </c>
      <c r="K6" s="17" t="s">
        <v>81</v>
      </c>
      <c r="L6" s="17" t="s">
        <v>80</v>
      </c>
      <c r="M6" s="17" t="s">
        <v>79</v>
      </c>
      <c r="N6" s="17" t="s">
        <v>78</v>
      </c>
      <c r="O6" s="17" t="s">
        <v>77</v>
      </c>
      <c r="P6" s="17" t="s">
        <v>76</v>
      </c>
    </row>
    <row r="7" spans="1:25" ht="16.2" x14ac:dyDescent="0.3">
      <c r="A7" s="16" t="s">
        <v>5</v>
      </c>
      <c r="B7" s="16"/>
      <c r="C7" s="16"/>
      <c r="D7" s="16"/>
      <c r="E7" s="16"/>
      <c r="F7" s="16"/>
      <c r="G7" s="15" t="s">
        <v>75</v>
      </c>
      <c r="H7" s="13">
        <f>+H8+H47+H51</f>
        <v>53490529927</v>
      </c>
      <c r="I7" s="13">
        <f>+I8+I47+I51</f>
        <v>2562977542</v>
      </c>
      <c r="J7" s="13">
        <f>+J8+J47+J51</f>
        <v>46900918858.080002</v>
      </c>
      <c r="K7" s="13">
        <f>+K8+K47+K51</f>
        <v>4026633526.9200001</v>
      </c>
      <c r="L7" s="13">
        <f>+L8+L47+L51</f>
        <v>32790675745.080002</v>
      </c>
      <c r="M7" s="14">
        <f t="shared" ref="M7:M18" si="0">+L7/H7</f>
        <v>0.61301833782223392</v>
      </c>
      <c r="N7" s="13">
        <f>+N8+N47+N51</f>
        <v>32263839884.629997</v>
      </c>
      <c r="O7" s="14">
        <f t="shared" ref="O7:O18" si="1">+N7/H7</f>
        <v>0.60316919515774747</v>
      </c>
      <c r="P7" s="13">
        <f>+P8+P47+P51</f>
        <v>32223376358.629997</v>
      </c>
    </row>
    <row r="8" spans="1:25" ht="15.6" x14ac:dyDescent="0.3">
      <c r="A8" s="12" t="s">
        <v>5</v>
      </c>
      <c r="B8" s="12" t="s">
        <v>2</v>
      </c>
      <c r="C8" s="12"/>
      <c r="D8" s="12"/>
      <c r="E8" s="12"/>
      <c r="F8" s="12"/>
      <c r="G8" s="11" t="s">
        <v>74</v>
      </c>
      <c r="H8" s="9">
        <f>+H9+H12+H15+H29+H32+H36</f>
        <v>45652934900</v>
      </c>
      <c r="I8" s="9">
        <f>+I9+I12+I15+I29+I32+I36</f>
        <v>0</v>
      </c>
      <c r="J8" s="9">
        <f>+J9+J12+J15+J29+J32+J36</f>
        <v>44622294618</v>
      </c>
      <c r="K8" s="9">
        <f>+K9+K12+K15+K29+K32+K36</f>
        <v>1030640282</v>
      </c>
      <c r="L8" s="9">
        <f>+L9+L12+L15+L29+L32+L36</f>
        <v>30722051505</v>
      </c>
      <c r="M8" s="10">
        <f t="shared" si="0"/>
        <v>0.67294800591232085</v>
      </c>
      <c r="N8" s="9">
        <f>+N9+N12+N15+N29+N32+N36</f>
        <v>30537485384</v>
      </c>
      <c r="O8" s="10">
        <f t="shared" si="1"/>
        <v>0.66890519636668533</v>
      </c>
      <c r="P8" s="9">
        <f>+P9+P12+P15+P29+P32+P36</f>
        <v>30497021858</v>
      </c>
    </row>
    <row r="9" spans="1:25" ht="31.2" x14ac:dyDescent="0.3">
      <c r="A9" s="8" t="s">
        <v>5</v>
      </c>
      <c r="B9" s="8" t="s">
        <v>2</v>
      </c>
      <c r="C9" s="8" t="s">
        <v>13</v>
      </c>
      <c r="D9" s="8" t="s">
        <v>2</v>
      </c>
      <c r="E9" s="8" t="s">
        <v>2</v>
      </c>
      <c r="F9" s="8"/>
      <c r="G9" s="7" t="s">
        <v>73</v>
      </c>
      <c r="H9" s="6">
        <v>21531646727</v>
      </c>
      <c r="I9" s="6">
        <v>0</v>
      </c>
      <c r="J9" s="6">
        <v>21531646727</v>
      </c>
      <c r="K9" s="6">
        <v>0</v>
      </c>
      <c r="L9" s="6">
        <v>16182479436</v>
      </c>
      <c r="M9" s="3">
        <f t="shared" si="0"/>
        <v>0.75156719972131469</v>
      </c>
      <c r="N9" s="6">
        <v>16176365806</v>
      </c>
      <c r="O9" s="3">
        <f t="shared" si="1"/>
        <v>0.75128326277596558</v>
      </c>
      <c r="P9" s="6">
        <v>16176365806</v>
      </c>
    </row>
    <row r="10" spans="1:25" ht="15.6" x14ac:dyDescent="0.3">
      <c r="A10" s="5" t="s">
        <v>5</v>
      </c>
      <c r="B10" s="5" t="s">
        <v>2</v>
      </c>
      <c r="C10" s="5" t="s">
        <v>13</v>
      </c>
      <c r="D10" s="5" t="s">
        <v>2</v>
      </c>
      <c r="E10" s="5" t="s">
        <v>2</v>
      </c>
      <c r="F10" s="5" t="s">
        <v>2</v>
      </c>
      <c r="G10" s="4" t="s">
        <v>72</v>
      </c>
      <c r="H10" s="2">
        <v>20430000000</v>
      </c>
      <c r="I10" s="2">
        <v>0</v>
      </c>
      <c r="J10" s="2">
        <v>20430000000</v>
      </c>
      <c r="K10" s="2">
        <v>0</v>
      </c>
      <c r="L10" s="2">
        <v>15574988864</v>
      </c>
      <c r="M10" s="27">
        <f t="shared" si="0"/>
        <v>0.76235873049437097</v>
      </c>
      <c r="N10" s="2">
        <v>15568875234</v>
      </c>
      <c r="O10" s="27">
        <f t="shared" si="1"/>
        <v>0.76205948281938329</v>
      </c>
      <c r="P10" s="2">
        <v>15568875234</v>
      </c>
    </row>
    <row r="11" spans="1:25" ht="31.2" x14ac:dyDescent="0.3">
      <c r="A11" s="5" t="s">
        <v>5</v>
      </c>
      <c r="B11" s="5" t="s">
        <v>2</v>
      </c>
      <c r="C11" s="5" t="s">
        <v>13</v>
      </c>
      <c r="D11" s="5" t="s">
        <v>2</v>
      </c>
      <c r="E11" s="5" t="s">
        <v>2</v>
      </c>
      <c r="F11" s="5" t="s">
        <v>1</v>
      </c>
      <c r="G11" s="4" t="s">
        <v>71</v>
      </c>
      <c r="H11" s="2">
        <v>1101646727</v>
      </c>
      <c r="I11" s="2">
        <v>0</v>
      </c>
      <c r="J11" s="2">
        <v>1101646727</v>
      </c>
      <c r="K11" s="2">
        <v>0</v>
      </c>
      <c r="L11" s="2">
        <v>607490572</v>
      </c>
      <c r="M11" s="27">
        <f t="shared" si="0"/>
        <v>0.55143863918546365</v>
      </c>
      <c r="N11" s="2">
        <v>607490572</v>
      </c>
      <c r="O11" s="27">
        <f t="shared" si="1"/>
        <v>0.55143863918546365</v>
      </c>
      <c r="P11" s="2">
        <v>607490572</v>
      </c>
    </row>
    <row r="12" spans="1:25" ht="15.6" x14ac:dyDescent="0.3">
      <c r="A12" s="8" t="s">
        <v>5</v>
      </c>
      <c r="B12" s="8" t="s">
        <v>2</v>
      </c>
      <c r="C12" s="8" t="s">
        <v>13</v>
      </c>
      <c r="D12" s="8" t="s">
        <v>2</v>
      </c>
      <c r="E12" s="8" t="s">
        <v>21</v>
      </c>
      <c r="F12" s="8"/>
      <c r="G12" s="7" t="s">
        <v>70</v>
      </c>
      <c r="H12" s="6">
        <v>4158990748</v>
      </c>
      <c r="I12" s="6">
        <v>0</v>
      </c>
      <c r="J12" s="6">
        <v>3478990748</v>
      </c>
      <c r="K12" s="6">
        <v>680000000</v>
      </c>
      <c r="L12" s="6">
        <v>2991726301</v>
      </c>
      <c r="M12" s="3">
        <f t="shared" si="0"/>
        <v>0.71933949418826648</v>
      </c>
      <c r="N12" s="6">
        <v>2991091309</v>
      </c>
      <c r="O12" s="3">
        <f t="shared" si="1"/>
        <v>0.71918681483924285</v>
      </c>
      <c r="P12" s="6">
        <v>2991091309</v>
      </c>
    </row>
    <row r="13" spans="1:25" ht="31.2" x14ac:dyDescent="0.3">
      <c r="A13" s="5" t="s">
        <v>5</v>
      </c>
      <c r="B13" s="5" t="s">
        <v>2</v>
      </c>
      <c r="C13" s="5" t="s">
        <v>13</v>
      </c>
      <c r="D13" s="5" t="s">
        <v>2</v>
      </c>
      <c r="E13" s="5" t="s">
        <v>21</v>
      </c>
      <c r="F13" s="5" t="s">
        <v>2</v>
      </c>
      <c r="G13" s="4" t="s">
        <v>69</v>
      </c>
      <c r="H13" s="2">
        <v>1724311596</v>
      </c>
      <c r="I13" s="2">
        <v>0</v>
      </c>
      <c r="J13" s="2">
        <v>1354311596</v>
      </c>
      <c r="K13" s="2">
        <v>370000000</v>
      </c>
      <c r="L13" s="2">
        <v>1271302797</v>
      </c>
      <c r="M13" s="27">
        <f t="shared" si="0"/>
        <v>0.73728135909375392</v>
      </c>
      <c r="N13" s="2">
        <v>1270872797</v>
      </c>
      <c r="O13" s="27">
        <f t="shared" si="1"/>
        <v>0.7370319842122085</v>
      </c>
      <c r="P13" s="2">
        <v>1270872797</v>
      </c>
    </row>
    <row r="14" spans="1:25" ht="31.2" x14ac:dyDescent="0.3">
      <c r="A14" s="5" t="s">
        <v>5</v>
      </c>
      <c r="B14" s="5" t="s">
        <v>2</v>
      </c>
      <c r="C14" s="5" t="s">
        <v>13</v>
      </c>
      <c r="D14" s="5" t="s">
        <v>2</v>
      </c>
      <c r="E14" s="5" t="s">
        <v>21</v>
      </c>
      <c r="F14" s="5" t="s">
        <v>1</v>
      </c>
      <c r="G14" s="4" t="s">
        <v>68</v>
      </c>
      <c r="H14" s="2">
        <v>2434679152</v>
      </c>
      <c r="I14" s="2">
        <v>0</v>
      </c>
      <c r="J14" s="2">
        <v>2124679152</v>
      </c>
      <c r="K14" s="2">
        <v>310000000</v>
      </c>
      <c r="L14" s="2">
        <v>1720423504</v>
      </c>
      <c r="M14" s="27">
        <f t="shared" si="0"/>
        <v>0.70663253619547151</v>
      </c>
      <c r="N14" s="2">
        <v>1720218512</v>
      </c>
      <c r="O14" s="27">
        <f t="shared" si="1"/>
        <v>0.70654833947499951</v>
      </c>
      <c r="P14" s="2">
        <v>1720218512</v>
      </c>
    </row>
    <row r="15" spans="1:25" ht="15.6" x14ac:dyDescent="0.3">
      <c r="A15" s="8" t="s">
        <v>5</v>
      </c>
      <c r="B15" s="8" t="s">
        <v>2</v>
      </c>
      <c r="C15" s="8" t="s">
        <v>13</v>
      </c>
      <c r="D15" s="8" t="s">
        <v>2</v>
      </c>
      <c r="E15" s="8" t="s">
        <v>9</v>
      </c>
      <c r="F15" s="8"/>
      <c r="G15" s="7" t="s">
        <v>67</v>
      </c>
      <c r="H15" s="6">
        <v>7389849364</v>
      </c>
      <c r="I15" s="6">
        <v>0</v>
      </c>
      <c r="J15" s="6">
        <v>7240928807</v>
      </c>
      <c r="K15" s="6">
        <v>148920557</v>
      </c>
      <c r="L15" s="6">
        <v>3262218316</v>
      </c>
      <c r="M15" s="3">
        <f t="shared" si="0"/>
        <v>0.44144584758277355</v>
      </c>
      <c r="N15" s="6">
        <v>3247880483</v>
      </c>
      <c r="O15" s="3">
        <f t="shared" si="1"/>
        <v>0.43950564118697777</v>
      </c>
      <c r="P15" s="6">
        <v>3223029008</v>
      </c>
    </row>
    <row r="16" spans="1:25" ht="31.2" x14ac:dyDescent="0.3">
      <c r="A16" s="5" t="s">
        <v>5</v>
      </c>
      <c r="B16" s="5" t="s">
        <v>2</v>
      </c>
      <c r="C16" s="5" t="s">
        <v>13</v>
      </c>
      <c r="D16" s="5" t="s">
        <v>2</v>
      </c>
      <c r="E16" s="5" t="s">
        <v>9</v>
      </c>
      <c r="F16" s="5" t="s">
        <v>2</v>
      </c>
      <c r="G16" s="4" t="s">
        <v>66</v>
      </c>
      <c r="H16" s="2">
        <v>239000000</v>
      </c>
      <c r="I16" s="2">
        <v>0</v>
      </c>
      <c r="J16" s="2">
        <v>239000000</v>
      </c>
      <c r="K16" s="2">
        <v>0</v>
      </c>
      <c r="L16" s="2">
        <v>157246618</v>
      </c>
      <c r="M16" s="27">
        <f t="shared" si="0"/>
        <v>0.65793564016736406</v>
      </c>
      <c r="N16" s="2">
        <v>157246618</v>
      </c>
      <c r="O16" s="27">
        <f t="shared" si="1"/>
        <v>0.65793564016736406</v>
      </c>
      <c r="P16" s="2">
        <v>157246618</v>
      </c>
    </row>
    <row r="17" spans="1:16" ht="31.2" x14ac:dyDescent="0.3">
      <c r="A17" s="5" t="s">
        <v>5</v>
      </c>
      <c r="B17" s="5" t="s">
        <v>2</v>
      </c>
      <c r="C17" s="5" t="s">
        <v>13</v>
      </c>
      <c r="D17" s="5" t="s">
        <v>2</v>
      </c>
      <c r="E17" s="5" t="s">
        <v>9</v>
      </c>
      <c r="F17" s="5" t="s">
        <v>1</v>
      </c>
      <c r="G17" s="4" t="s">
        <v>65</v>
      </c>
      <c r="H17" s="2">
        <v>728684990</v>
      </c>
      <c r="I17" s="2">
        <v>0</v>
      </c>
      <c r="J17" s="2">
        <v>728684990</v>
      </c>
      <c r="K17" s="2">
        <v>0</v>
      </c>
      <c r="L17" s="2">
        <v>525890387</v>
      </c>
      <c r="M17" s="27">
        <f t="shared" si="0"/>
        <v>0.72169784504549761</v>
      </c>
      <c r="N17" s="2">
        <v>523519501</v>
      </c>
      <c r="O17" s="27">
        <f t="shared" si="1"/>
        <v>0.71844419493257294</v>
      </c>
      <c r="P17" s="2">
        <v>520667020</v>
      </c>
    </row>
    <row r="18" spans="1:16" ht="31.2" x14ac:dyDescent="0.3">
      <c r="A18" s="5" t="s">
        <v>5</v>
      </c>
      <c r="B18" s="5" t="s">
        <v>2</v>
      </c>
      <c r="C18" s="5" t="s">
        <v>13</v>
      </c>
      <c r="D18" s="5" t="s">
        <v>2</v>
      </c>
      <c r="E18" s="5" t="s">
        <v>9</v>
      </c>
      <c r="F18" s="5" t="s">
        <v>9</v>
      </c>
      <c r="G18" s="4" t="s">
        <v>64</v>
      </c>
      <c r="H18" s="2">
        <v>126518838</v>
      </c>
      <c r="I18" s="2">
        <v>0</v>
      </c>
      <c r="J18" s="2">
        <v>126518838</v>
      </c>
      <c r="K18" s="2">
        <v>0</v>
      </c>
      <c r="L18" s="2">
        <v>72897024</v>
      </c>
      <c r="M18" s="27">
        <f t="shared" si="0"/>
        <v>0.57617525700006822</v>
      </c>
      <c r="N18" s="2">
        <v>72435929</v>
      </c>
      <c r="O18" s="27">
        <f t="shared" si="1"/>
        <v>0.57253077996179513</v>
      </c>
      <c r="P18" s="2">
        <v>72071294</v>
      </c>
    </row>
    <row r="19" spans="1:16" ht="31.2" x14ac:dyDescent="0.3">
      <c r="A19" s="5" t="s">
        <v>5</v>
      </c>
      <c r="B19" s="5" t="s">
        <v>2</v>
      </c>
      <c r="C19" s="5" t="s">
        <v>13</v>
      </c>
      <c r="D19" s="5" t="s">
        <v>2</v>
      </c>
      <c r="E19" s="5" t="s">
        <v>9</v>
      </c>
      <c r="F19" s="5" t="s">
        <v>43</v>
      </c>
      <c r="G19" s="4" t="s">
        <v>63</v>
      </c>
      <c r="H19" s="2">
        <v>74517609</v>
      </c>
      <c r="I19" s="2">
        <v>0</v>
      </c>
      <c r="J19" s="2">
        <v>74517609</v>
      </c>
      <c r="K19" s="2">
        <v>0</v>
      </c>
      <c r="L19" s="2">
        <v>53263923</v>
      </c>
      <c r="M19" s="27">
        <f t="shared" ref="M19:M24" si="2">+L19/H19</f>
        <v>0.71478303873115412</v>
      </c>
      <c r="N19" s="2">
        <v>53263923</v>
      </c>
      <c r="O19" s="27">
        <f t="shared" ref="O19:O24" si="3">+N19/H19</f>
        <v>0.71478303873115412</v>
      </c>
      <c r="P19" s="2">
        <v>53263923</v>
      </c>
    </row>
    <row r="20" spans="1:16" ht="31.2" x14ac:dyDescent="0.3">
      <c r="A20" s="5" t="s">
        <v>5</v>
      </c>
      <c r="B20" s="5" t="s">
        <v>2</v>
      </c>
      <c r="C20" s="5" t="s">
        <v>13</v>
      </c>
      <c r="D20" s="5" t="s">
        <v>2</v>
      </c>
      <c r="E20" s="5" t="s">
        <v>9</v>
      </c>
      <c r="F20" s="5" t="s">
        <v>19</v>
      </c>
      <c r="G20" s="4" t="s">
        <v>62</v>
      </c>
      <c r="H20" s="2">
        <v>47578175</v>
      </c>
      <c r="I20" s="2">
        <v>0</v>
      </c>
      <c r="J20" s="2">
        <v>47578175</v>
      </c>
      <c r="K20" s="2">
        <v>0</v>
      </c>
      <c r="L20" s="2">
        <v>33381986</v>
      </c>
      <c r="M20" s="27">
        <f t="shared" si="2"/>
        <v>0.70162392735744905</v>
      </c>
      <c r="N20" s="2">
        <v>33381986</v>
      </c>
      <c r="O20" s="27">
        <f t="shared" si="3"/>
        <v>0.70162392735744905</v>
      </c>
      <c r="P20" s="2">
        <v>33381986</v>
      </c>
    </row>
    <row r="21" spans="1:16" ht="15.6" x14ac:dyDescent="0.3">
      <c r="A21" s="5" t="s">
        <v>5</v>
      </c>
      <c r="B21" s="5" t="s">
        <v>2</v>
      </c>
      <c r="C21" s="5" t="s">
        <v>13</v>
      </c>
      <c r="D21" s="5" t="s">
        <v>2</v>
      </c>
      <c r="E21" s="5" t="s">
        <v>9</v>
      </c>
      <c r="F21" s="5" t="s">
        <v>41</v>
      </c>
      <c r="G21" s="4" t="s">
        <v>61</v>
      </c>
      <c r="H21" s="2">
        <v>1052263409</v>
      </c>
      <c r="I21" s="2">
        <v>0</v>
      </c>
      <c r="J21" s="2">
        <v>1052263409</v>
      </c>
      <c r="K21" s="2">
        <v>0</v>
      </c>
      <c r="L21" s="2">
        <v>1037830313</v>
      </c>
      <c r="M21" s="27">
        <f t="shared" si="2"/>
        <v>0.98628376138849472</v>
      </c>
      <c r="N21" s="2">
        <v>1037168064</v>
      </c>
      <c r="O21" s="27">
        <f t="shared" si="3"/>
        <v>0.98565440471379162</v>
      </c>
      <c r="P21" s="2">
        <v>1036038163</v>
      </c>
    </row>
    <row r="22" spans="1:16" ht="15.6" x14ac:dyDescent="0.3">
      <c r="A22" s="5" t="s">
        <v>5</v>
      </c>
      <c r="B22" s="5" t="s">
        <v>2</v>
      </c>
      <c r="C22" s="5" t="s">
        <v>13</v>
      </c>
      <c r="D22" s="5" t="s">
        <v>2</v>
      </c>
      <c r="E22" s="5" t="s">
        <v>9</v>
      </c>
      <c r="F22" s="5" t="s">
        <v>60</v>
      </c>
      <c r="G22" s="4" t="s">
        <v>59</v>
      </c>
      <c r="H22" s="2">
        <v>1059688696</v>
      </c>
      <c r="I22" s="2">
        <v>0</v>
      </c>
      <c r="J22" s="2">
        <v>1059688696</v>
      </c>
      <c r="K22" s="2">
        <v>0</v>
      </c>
      <c r="L22" s="2">
        <v>689676270</v>
      </c>
      <c r="M22" s="27">
        <f t="shared" si="2"/>
        <v>0.65082912802912452</v>
      </c>
      <c r="N22" s="2">
        <v>686062084</v>
      </c>
      <c r="O22" s="27">
        <f t="shared" si="3"/>
        <v>0.64741851695660624</v>
      </c>
      <c r="P22" s="2">
        <v>681605368</v>
      </c>
    </row>
    <row r="23" spans="1:16" ht="15.6" x14ac:dyDescent="0.3">
      <c r="A23" s="5" t="s">
        <v>5</v>
      </c>
      <c r="B23" s="5" t="s">
        <v>2</v>
      </c>
      <c r="C23" s="5" t="s">
        <v>13</v>
      </c>
      <c r="D23" s="5" t="s">
        <v>2</v>
      </c>
      <c r="E23" s="5" t="s">
        <v>9</v>
      </c>
      <c r="F23" s="5" t="s">
        <v>58</v>
      </c>
      <c r="G23" s="4" t="s">
        <v>57</v>
      </c>
      <c r="H23" s="2">
        <v>2218341769</v>
      </c>
      <c r="I23" s="2">
        <v>0</v>
      </c>
      <c r="J23" s="2">
        <v>2069421212</v>
      </c>
      <c r="K23" s="2">
        <v>148920557</v>
      </c>
      <c r="L23" s="2">
        <v>152448123</v>
      </c>
      <c r="M23" s="27">
        <f t="shared" si="2"/>
        <v>6.8721657379566745E-2</v>
      </c>
      <c r="N23" s="2">
        <v>145607194</v>
      </c>
      <c r="O23" s="27">
        <f t="shared" si="3"/>
        <v>6.5637854380588903E-2</v>
      </c>
      <c r="P23" s="2">
        <v>134408369</v>
      </c>
    </row>
    <row r="24" spans="1:16" ht="31.2" x14ac:dyDescent="0.3">
      <c r="A24" s="5" t="s">
        <v>5</v>
      </c>
      <c r="B24" s="5" t="s">
        <v>2</v>
      </c>
      <c r="C24" s="5" t="s">
        <v>13</v>
      </c>
      <c r="D24" s="5" t="s">
        <v>2</v>
      </c>
      <c r="E24" s="5" t="s">
        <v>9</v>
      </c>
      <c r="F24" s="5" t="s">
        <v>56</v>
      </c>
      <c r="G24" s="4" t="s">
        <v>55</v>
      </c>
      <c r="H24" s="2">
        <v>942784679</v>
      </c>
      <c r="I24" s="2">
        <v>0</v>
      </c>
      <c r="J24" s="2">
        <v>942784679</v>
      </c>
      <c r="K24" s="2">
        <v>0</v>
      </c>
      <c r="L24" s="2">
        <v>0</v>
      </c>
      <c r="M24" s="27">
        <f t="shared" si="2"/>
        <v>0</v>
      </c>
      <c r="N24" s="2">
        <v>0</v>
      </c>
      <c r="O24" s="27">
        <f t="shared" si="3"/>
        <v>0</v>
      </c>
      <c r="P24" s="2">
        <v>0</v>
      </c>
    </row>
    <row r="25" spans="1:16" ht="15.6" x14ac:dyDescent="0.3">
      <c r="A25" s="5" t="s">
        <v>5</v>
      </c>
      <c r="B25" s="5" t="s">
        <v>2</v>
      </c>
      <c r="C25" s="5" t="s">
        <v>13</v>
      </c>
      <c r="D25" s="5" t="s">
        <v>2</v>
      </c>
      <c r="E25" s="5" t="s">
        <v>9</v>
      </c>
      <c r="F25" s="5" t="s">
        <v>54</v>
      </c>
      <c r="G25" s="4" t="s">
        <v>53</v>
      </c>
      <c r="H25" s="2">
        <v>9994081</v>
      </c>
      <c r="I25" s="2">
        <v>0</v>
      </c>
      <c r="J25" s="2">
        <v>9994081</v>
      </c>
      <c r="K25" s="2">
        <v>0</v>
      </c>
      <c r="L25" s="2">
        <v>8015607</v>
      </c>
      <c r="M25" s="27">
        <f t="shared" ref="M25:M32" si="4">+L25/H25</f>
        <v>0.80203542476792011</v>
      </c>
      <c r="N25" s="2">
        <v>8015607</v>
      </c>
      <c r="O25" s="27">
        <f t="shared" ref="O25:O32" si="5">+N25/H25</f>
        <v>0.80203542476792011</v>
      </c>
      <c r="P25" s="2">
        <v>8015607</v>
      </c>
    </row>
    <row r="26" spans="1:16" ht="15.6" x14ac:dyDescent="0.3">
      <c r="A26" s="5" t="s">
        <v>5</v>
      </c>
      <c r="B26" s="5" t="s">
        <v>2</v>
      </c>
      <c r="C26" s="5" t="s">
        <v>13</v>
      </c>
      <c r="D26" s="5" t="s">
        <v>2</v>
      </c>
      <c r="E26" s="5" t="s">
        <v>9</v>
      </c>
      <c r="F26" s="5" t="s">
        <v>23</v>
      </c>
      <c r="G26" s="4" t="s">
        <v>52</v>
      </c>
      <c r="H26" s="2">
        <v>419790</v>
      </c>
      <c r="I26" s="2">
        <v>0</v>
      </c>
      <c r="J26" s="2">
        <v>419790</v>
      </c>
      <c r="K26" s="2">
        <v>0</v>
      </c>
      <c r="L26" s="2">
        <v>419790</v>
      </c>
      <c r="M26" s="27">
        <f t="shared" si="4"/>
        <v>1</v>
      </c>
      <c r="N26" s="2">
        <v>419790</v>
      </c>
      <c r="O26" s="27">
        <f t="shared" si="5"/>
        <v>1</v>
      </c>
      <c r="P26" s="2">
        <v>419790</v>
      </c>
    </row>
    <row r="27" spans="1:16" ht="31.2" x14ac:dyDescent="0.3">
      <c r="A27" s="5" t="s">
        <v>5</v>
      </c>
      <c r="B27" s="5" t="s">
        <v>2</v>
      </c>
      <c r="C27" s="5" t="s">
        <v>13</v>
      </c>
      <c r="D27" s="5" t="s">
        <v>2</v>
      </c>
      <c r="E27" s="5" t="s">
        <v>9</v>
      </c>
      <c r="F27" s="5" t="s">
        <v>51</v>
      </c>
      <c r="G27" s="4" t="s">
        <v>50</v>
      </c>
      <c r="H27" s="2">
        <v>209607285</v>
      </c>
      <c r="I27" s="2">
        <v>0</v>
      </c>
      <c r="J27" s="2">
        <v>209607285</v>
      </c>
      <c r="K27" s="2">
        <v>0</v>
      </c>
      <c r="L27" s="2">
        <v>192242535</v>
      </c>
      <c r="M27" s="27">
        <f t="shared" si="4"/>
        <v>0.91715578969500033</v>
      </c>
      <c r="N27" s="2">
        <v>191854047</v>
      </c>
      <c r="O27" s="27">
        <f t="shared" si="5"/>
        <v>0.91530238083089521</v>
      </c>
      <c r="P27" s="2">
        <v>191854047</v>
      </c>
    </row>
    <row r="28" spans="1:16" ht="31.2" x14ac:dyDescent="0.3">
      <c r="A28" s="5" t="s">
        <v>5</v>
      </c>
      <c r="B28" s="5" t="s">
        <v>2</v>
      </c>
      <c r="C28" s="5" t="s">
        <v>13</v>
      </c>
      <c r="D28" s="5" t="s">
        <v>2</v>
      </c>
      <c r="E28" s="5" t="s">
        <v>9</v>
      </c>
      <c r="F28" s="5" t="s">
        <v>49</v>
      </c>
      <c r="G28" s="4" t="s">
        <v>48</v>
      </c>
      <c r="H28" s="2">
        <v>680450043</v>
      </c>
      <c r="I28" s="2">
        <v>0</v>
      </c>
      <c r="J28" s="2">
        <v>680450043</v>
      </c>
      <c r="K28" s="2">
        <v>0</v>
      </c>
      <c r="L28" s="2">
        <v>338905740</v>
      </c>
      <c r="M28" s="27">
        <f t="shared" si="4"/>
        <v>0.49806116332334482</v>
      </c>
      <c r="N28" s="2">
        <v>338905740</v>
      </c>
      <c r="O28" s="27">
        <f t="shared" si="5"/>
        <v>0.49806116332334482</v>
      </c>
      <c r="P28" s="2">
        <v>334056823</v>
      </c>
    </row>
    <row r="29" spans="1:16" ht="62.4" x14ac:dyDescent="0.3">
      <c r="A29" s="8" t="s">
        <v>5</v>
      </c>
      <c r="B29" s="8" t="s">
        <v>2</v>
      </c>
      <c r="C29" s="8" t="s">
        <v>13</v>
      </c>
      <c r="D29" s="8" t="s">
        <v>2</v>
      </c>
      <c r="E29" s="8" t="s">
        <v>27</v>
      </c>
      <c r="F29" s="8"/>
      <c r="G29" s="7" t="s">
        <v>47</v>
      </c>
      <c r="H29" s="6">
        <v>867297990</v>
      </c>
      <c r="I29" s="6">
        <v>0</v>
      </c>
      <c r="J29" s="6">
        <v>665578265</v>
      </c>
      <c r="K29" s="6">
        <v>201719725</v>
      </c>
      <c r="L29" s="6">
        <v>560507256</v>
      </c>
      <c r="M29" s="3">
        <f t="shared" si="4"/>
        <v>0.64626836734626814</v>
      </c>
      <c r="N29" s="6">
        <v>555769542</v>
      </c>
      <c r="O29" s="3">
        <f t="shared" si="5"/>
        <v>0.64080575351039382</v>
      </c>
      <c r="P29" s="6">
        <v>541732491</v>
      </c>
    </row>
    <row r="30" spans="1:16" ht="15.6" x14ac:dyDescent="0.3">
      <c r="A30" s="5" t="s">
        <v>5</v>
      </c>
      <c r="B30" s="5" t="s">
        <v>2</v>
      </c>
      <c r="C30" s="5" t="s">
        <v>13</v>
      </c>
      <c r="D30" s="5" t="s">
        <v>2</v>
      </c>
      <c r="E30" s="5" t="s">
        <v>27</v>
      </c>
      <c r="F30" s="5" t="s">
        <v>2</v>
      </c>
      <c r="G30" s="4" t="s">
        <v>46</v>
      </c>
      <c r="H30" s="2">
        <v>155387674</v>
      </c>
      <c r="I30" s="2">
        <v>0</v>
      </c>
      <c r="J30" s="2">
        <v>155387674</v>
      </c>
      <c r="K30" s="2">
        <v>0</v>
      </c>
      <c r="L30" s="2">
        <v>138888418</v>
      </c>
      <c r="M30" s="27">
        <f t="shared" si="4"/>
        <v>0.89381875939529154</v>
      </c>
      <c r="N30" s="2">
        <v>138888418</v>
      </c>
      <c r="O30" s="27">
        <f t="shared" si="5"/>
        <v>0.89381875939529154</v>
      </c>
      <c r="P30" s="2">
        <v>138888418</v>
      </c>
    </row>
    <row r="31" spans="1:16" ht="31.2" x14ac:dyDescent="0.3">
      <c r="A31" s="5" t="s">
        <v>5</v>
      </c>
      <c r="B31" s="5" t="s">
        <v>2</v>
      </c>
      <c r="C31" s="5" t="s">
        <v>13</v>
      </c>
      <c r="D31" s="5" t="s">
        <v>2</v>
      </c>
      <c r="E31" s="5" t="s">
        <v>27</v>
      </c>
      <c r="F31" s="5" t="s">
        <v>4</v>
      </c>
      <c r="G31" s="4" t="s">
        <v>45</v>
      </c>
      <c r="H31" s="2">
        <v>510190591</v>
      </c>
      <c r="I31" s="2">
        <v>0</v>
      </c>
      <c r="J31" s="2">
        <v>510190591</v>
      </c>
      <c r="K31" s="2">
        <v>0</v>
      </c>
      <c r="L31" s="2">
        <v>421618838</v>
      </c>
      <c r="M31" s="27">
        <f t="shared" si="4"/>
        <v>0.82639477371310444</v>
      </c>
      <c r="N31" s="2">
        <v>416881124</v>
      </c>
      <c r="O31" s="27">
        <f t="shared" si="5"/>
        <v>0.81710860873167301</v>
      </c>
      <c r="P31" s="2">
        <v>402844073</v>
      </c>
    </row>
    <row r="32" spans="1:16" ht="46.8" x14ac:dyDescent="0.3">
      <c r="A32" s="8" t="s">
        <v>5</v>
      </c>
      <c r="B32" s="8" t="s">
        <v>2</v>
      </c>
      <c r="C32" s="8" t="s">
        <v>13</v>
      </c>
      <c r="D32" s="8" t="s">
        <v>1</v>
      </c>
      <c r="E32" s="8"/>
      <c r="F32" s="8"/>
      <c r="G32" s="7" t="s">
        <v>44</v>
      </c>
      <c r="H32" s="6">
        <v>1053434880</v>
      </c>
      <c r="I32" s="6">
        <v>0</v>
      </c>
      <c r="J32" s="6">
        <v>1053434880</v>
      </c>
      <c r="K32" s="6">
        <v>0</v>
      </c>
      <c r="L32" s="6">
        <v>1053434880</v>
      </c>
      <c r="M32" s="3">
        <f t="shared" si="4"/>
        <v>1</v>
      </c>
      <c r="N32" s="6">
        <v>906669645</v>
      </c>
      <c r="O32" s="3">
        <f t="shared" si="5"/>
        <v>0.8606793473555765</v>
      </c>
      <c r="P32" s="6">
        <v>906669645</v>
      </c>
    </row>
    <row r="33" spans="1:16" ht="15.6" x14ac:dyDescent="0.3">
      <c r="A33" s="5" t="s">
        <v>5</v>
      </c>
      <c r="B33" s="5" t="s">
        <v>2</v>
      </c>
      <c r="C33" s="5" t="s">
        <v>13</v>
      </c>
      <c r="D33" s="5" t="s">
        <v>1</v>
      </c>
      <c r="E33" s="5" t="s">
        <v>43</v>
      </c>
      <c r="F33" s="5"/>
      <c r="G33" s="4" t="s">
        <v>42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7">
        <v>0</v>
      </c>
      <c r="N33" s="2">
        <v>0</v>
      </c>
      <c r="O33" s="27">
        <v>0</v>
      </c>
      <c r="P33" s="2">
        <v>0</v>
      </c>
    </row>
    <row r="34" spans="1:16" ht="31.2" x14ac:dyDescent="0.3">
      <c r="A34" s="5" t="s">
        <v>5</v>
      </c>
      <c r="B34" s="5" t="s">
        <v>2</v>
      </c>
      <c r="C34" s="5" t="s">
        <v>13</v>
      </c>
      <c r="D34" s="5" t="s">
        <v>1</v>
      </c>
      <c r="E34" s="5" t="s">
        <v>41</v>
      </c>
      <c r="F34" s="5"/>
      <c r="G34" s="4" t="s">
        <v>40</v>
      </c>
      <c r="H34" s="2">
        <v>502862820</v>
      </c>
      <c r="I34" s="2">
        <v>0</v>
      </c>
      <c r="J34" s="2">
        <v>502862820</v>
      </c>
      <c r="K34" s="2">
        <v>0</v>
      </c>
      <c r="L34" s="2">
        <v>502862820</v>
      </c>
      <c r="M34" s="27">
        <f t="shared" ref="M34:M40" si="6">+L34/H34</f>
        <v>1</v>
      </c>
      <c r="N34" s="2">
        <v>374480448</v>
      </c>
      <c r="O34" s="27">
        <f t="shared" ref="O34:O40" si="7">+N34/H34</f>
        <v>0.74469702890342937</v>
      </c>
      <c r="P34" s="2">
        <v>374480448</v>
      </c>
    </row>
    <row r="35" spans="1:16" ht="46.8" x14ac:dyDescent="0.3">
      <c r="A35" s="5" t="s">
        <v>5</v>
      </c>
      <c r="B35" s="5" t="s">
        <v>2</v>
      </c>
      <c r="C35" s="5" t="s">
        <v>13</v>
      </c>
      <c r="D35" s="5" t="s">
        <v>1</v>
      </c>
      <c r="E35" s="5" t="s">
        <v>39</v>
      </c>
      <c r="F35" s="5"/>
      <c r="G35" s="4" t="s">
        <v>38</v>
      </c>
      <c r="H35" s="2">
        <v>550572060</v>
      </c>
      <c r="I35" s="2">
        <v>0</v>
      </c>
      <c r="J35" s="2">
        <v>550572060</v>
      </c>
      <c r="K35" s="2">
        <v>0</v>
      </c>
      <c r="L35" s="2">
        <v>550572060</v>
      </c>
      <c r="M35" s="27">
        <f t="shared" si="6"/>
        <v>1</v>
      </c>
      <c r="N35" s="2">
        <v>532189197</v>
      </c>
      <c r="O35" s="27">
        <f t="shared" si="7"/>
        <v>0.96661134057547349</v>
      </c>
      <c r="P35" s="2">
        <v>532189197</v>
      </c>
    </row>
    <row r="36" spans="1:16" ht="62.4" x14ac:dyDescent="0.3">
      <c r="A36" s="8" t="s">
        <v>5</v>
      </c>
      <c r="B36" s="8" t="s">
        <v>2</v>
      </c>
      <c r="C36" s="8" t="s">
        <v>13</v>
      </c>
      <c r="D36" s="8" t="s">
        <v>9</v>
      </c>
      <c r="E36" s="8"/>
      <c r="F36" s="8"/>
      <c r="G36" s="7" t="s">
        <v>37</v>
      </c>
      <c r="H36" s="6">
        <v>10651715191</v>
      </c>
      <c r="I36" s="6">
        <v>0</v>
      </c>
      <c r="J36" s="6">
        <v>10651715191</v>
      </c>
      <c r="K36" s="6">
        <v>0</v>
      </c>
      <c r="L36" s="6">
        <v>6671685316</v>
      </c>
      <c r="M36" s="3">
        <f t="shared" si="6"/>
        <v>0.62634845152798824</v>
      </c>
      <c r="N36" s="6">
        <v>6659708599</v>
      </c>
      <c r="O36" s="3">
        <f t="shared" si="7"/>
        <v>0.62522405824622651</v>
      </c>
      <c r="P36" s="6">
        <v>6658133599</v>
      </c>
    </row>
    <row r="37" spans="1:16" ht="46.8" x14ac:dyDescent="0.3">
      <c r="A37" s="5" t="s">
        <v>5</v>
      </c>
      <c r="B37" s="5" t="s">
        <v>2</v>
      </c>
      <c r="C37" s="5" t="s">
        <v>13</v>
      </c>
      <c r="D37" s="5" t="s">
        <v>9</v>
      </c>
      <c r="E37" s="5" t="s">
        <v>2</v>
      </c>
      <c r="F37" s="5" t="s">
        <v>2</v>
      </c>
      <c r="G37" s="4" t="s">
        <v>36</v>
      </c>
      <c r="H37" s="2">
        <v>1108767739</v>
      </c>
      <c r="I37" s="2">
        <v>0</v>
      </c>
      <c r="J37" s="2">
        <v>1108767739</v>
      </c>
      <c r="K37" s="2">
        <v>0</v>
      </c>
      <c r="L37" s="2">
        <v>742682500</v>
      </c>
      <c r="M37" s="27">
        <f t="shared" si="6"/>
        <v>0.66982693839002472</v>
      </c>
      <c r="N37" s="2">
        <v>742682500</v>
      </c>
      <c r="O37" s="27">
        <f t="shared" si="7"/>
        <v>0.66982693839002472</v>
      </c>
      <c r="P37" s="2">
        <v>742682500</v>
      </c>
    </row>
    <row r="38" spans="1:16" ht="46.8" x14ac:dyDescent="0.3">
      <c r="A38" s="5" t="s">
        <v>5</v>
      </c>
      <c r="B38" s="5" t="s">
        <v>2</v>
      </c>
      <c r="C38" s="5" t="s">
        <v>13</v>
      </c>
      <c r="D38" s="5" t="s">
        <v>9</v>
      </c>
      <c r="E38" s="5" t="s">
        <v>2</v>
      </c>
      <c r="F38" s="5" t="s">
        <v>4</v>
      </c>
      <c r="G38" s="4" t="s">
        <v>35</v>
      </c>
      <c r="H38" s="2">
        <v>1699410357</v>
      </c>
      <c r="I38" s="2">
        <v>0</v>
      </c>
      <c r="J38" s="2">
        <v>1699410357</v>
      </c>
      <c r="K38" s="2">
        <v>0</v>
      </c>
      <c r="L38" s="2">
        <v>1038779958</v>
      </c>
      <c r="M38" s="27">
        <f t="shared" si="6"/>
        <v>0.61125904859952551</v>
      </c>
      <c r="N38" s="2">
        <v>1038779958</v>
      </c>
      <c r="O38" s="27">
        <f t="shared" si="7"/>
        <v>0.61125904859952551</v>
      </c>
      <c r="P38" s="2">
        <v>1038779958</v>
      </c>
    </row>
    <row r="39" spans="1:16" ht="31.2" x14ac:dyDescent="0.3">
      <c r="A39" s="5" t="s">
        <v>5</v>
      </c>
      <c r="B39" s="5" t="s">
        <v>2</v>
      </c>
      <c r="C39" s="5" t="s">
        <v>13</v>
      </c>
      <c r="D39" s="5" t="s">
        <v>9</v>
      </c>
      <c r="E39" s="5" t="s">
        <v>2</v>
      </c>
      <c r="F39" s="5" t="s">
        <v>21</v>
      </c>
      <c r="G39" s="4" t="s">
        <v>34</v>
      </c>
      <c r="H39" s="2">
        <v>2199076944</v>
      </c>
      <c r="I39" s="2">
        <v>0</v>
      </c>
      <c r="J39" s="2">
        <v>2199076944</v>
      </c>
      <c r="K39" s="2">
        <v>0</v>
      </c>
      <c r="L39" s="2">
        <v>1420004400</v>
      </c>
      <c r="M39" s="27">
        <f t="shared" si="6"/>
        <v>0.64572747391780216</v>
      </c>
      <c r="N39" s="2">
        <v>1420004400</v>
      </c>
      <c r="O39" s="27">
        <f t="shared" si="7"/>
        <v>0.64572747391780216</v>
      </c>
      <c r="P39" s="2">
        <v>1420004400</v>
      </c>
    </row>
    <row r="40" spans="1:16" ht="93.6" x14ac:dyDescent="0.3">
      <c r="A40" s="5" t="s">
        <v>5</v>
      </c>
      <c r="B40" s="5" t="s">
        <v>2</v>
      </c>
      <c r="C40" s="5" t="s">
        <v>13</v>
      </c>
      <c r="D40" s="5" t="s">
        <v>9</v>
      </c>
      <c r="E40" s="5" t="s">
        <v>2</v>
      </c>
      <c r="F40" s="5" t="s">
        <v>9</v>
      </c>
      <c r="G40" s="4" t="s">
        <v>33</v>
      </c>
      <c r="H40" s="2">
        <v>140042220</v>
      </c>
      <c r="I40" s="2">
        <v>0</v>
      </c>
      <c r="J40" s="2">
        <v>140042220</v>
      </c>
      <c r="K40" s="2">
        <v>0</v>
      </c>
      <c r="L40" s="2">
        <v>102466517</v>
      </c>
      <c r="M40" s="27">
        <f t="shared" si="6"/>
        <v>0.73168303815806401</v>
      </c>
      <c r="N40" s="2">
        <v>90489800</v>
      </c>
      <c r="O40" s="27">
        <f t="shared" si="7"/>
        <v>0.64616085063490136</v>
      </c>
      <c r="P40" s="2">
        <v>88914800</v>
      </c>
    </row>
    <row r="41" spans="1:16" ht="31.2" x14ac:dyDescent="0.3">
      <c r="A41" s="5" t="s">
        <v>5</v>
      </c>
      <c r="B41" s="5" t="s">
        <v>2</v>
      </c>
      <c r="C41" s="5" t="s">
        <v>13</v>
      </c>
      <c r="D41" s="5" t="s">
        <v>9</v>
      </c>
      <c r="E41" s="5" t="s">
        <v>1</v>
      </c>
      <c r="F41" s="5" t="s">
        <v>1</v>
      </c>
      <c r="G41" s="4" t="s">
        <v>32</v>
      </c>
      <c r="H41" s="2">
        <v>2755000000</v>
      </c>
      <c r="I41" s="2">
        <v>0</v>
      </c>
      <c r="J41" s="2">
        <v>2755000000</v>
      </c>
      <c r="K41" s="2">
        <v>0</v>
      </c>
      <c r="L41" s="2">
        <v>1480781441</v>
      </c>
      <c r="M41" s="27">
        <f t="shared" ref="M41:M53" si="8">+L41/H41</f>
        <v>0.53748872631578948</v>
      </c>
      <c r="N41" s="2">
        <v>1480781441</v>
      </c>
      <c r="O41" s="27">
        <f t="shared" ref="O41:O53" si="9">+N41/H41</f>
        <v>0.53748872631578948</v>
      </c>
      <c r="P41" s="2">
        <v>1480781441</v>
      </c>
    </row>
    <row r="42" spans="1:16" ht="46.8" x14ac:dyDescent="0.3">
      <c r="A42" s="5" t="s">
        <v>5</v>
      </c>
      <c r="B42" s="5" t="s">
        <v>2</v>
      </c>
      <c r="C42" s="5" t="s">
        <v>13</v>
      </c>
      <c r="D42" s="5" t="s">
        <v>9</v>
      </c>
      <c r="E42" s="5" t="s">
        <v>1</v>
      </c>
      <c r="F42" s="5" t="s">
        <v>4</v>
      </c>
      <c r="G42" s="4" t="s">
        <v>31</v>
      </c>
      <c r="H42" s="2">
        <v>1372753574</v>
      </c>
      <c r="I42" s="2">
        <v>0</v>
      </c>
      <c r="J42" s="2">
        <v>1372753574</v>
      </c>
      <c r="K42" s="2">
        <v>0</v>
      </c>
      <c r="L42" s="2">
        <v>958242900</v>
      </c>
      <c r="M42" s="27">
        <f t="shared" si="8"/>
        <v>0.69804436728423336</v>
      </c>
      <c r="N42" s="2">
        <v>958242900</v>
      </c>
      <c r="O42" s="27">
        <f t="shared" si="9"/>
        <v>0.69804436728423336</v>
      </c>
      <c r="P42" s="2">
        <v>958242900</v>
      </c>
    </row>
    <row r="43" spans="1:16" ht="15.6" x14ac:dyDescent="0.3">
      <c r="A43" s="5" t="s">
        <v>5</v>
      </c>
      <c r="B43" s="5" t="s">
        <v>2</v>
      </c>
      <c r="C43" s="5" t="s">
        <v>13</v>
      </c>
      <c r="D43" s="5" t="s">
        <v>9</v>
      </c>
      <c r="E43" s="5" t="s">
        <v>3</v>
      </c>
      <c r="F43" s="5"/>
      <c r="G43" s="4" t="s">
        <v>30</v>
      </c>
      <c r="H43" s="2">
        <v>823600938</v>
      </c>
      <c r="I43" s="2">
        <v>0</v>
      </c>
      <c r="J43" s="2">
        <v>823600938</v>
      </c>
      <c r="K43" s="2">
        <v>0</v>
      </c>
      <c r="L43" s="2">
        <v>557019300</v>
      </c>
      <c r="M43" s="27">
        <f t="shared" si="8"/>
        <v>0.67632183779761557</v>
      </c>
      <c r="N43" s="2">
        <v>557019300</v>
      </c>
      <c r="O43" s="27">
        <f t="shared" si="9"/>
        <v>0.67632183779761557</v>
      </c>
      <c r="P43" s="2">
        <v>557019300</v>
      </c>
    </row>
    <row r="44" spans="1:16" ht="15.6" x14ac:dyDescent="0.3">
      <c r="A44" s="5" t="s">
        <v>5</v>
      </c>
      <c r="B44" s="5" t="s">
        <v>2</v>
      </c>
      <c r="C44" s="5" t="s">
        <v>13</v>
      </c>
      <c r="D44" s="5" t="s">
        <v>9</v>
      </c>
      <c r="E44" s="5" t="s">
        <v>11</v>
      </c>
      <c r="F44" s="5"/>
      <c r="G44" s="4" t="s">
        <v>29</v>
      </c>
      <c r="H44" s="2">
        <v>137333559</v>
      </c>
      <c r="I44" s="2">
        <v>0</v>
      </c>
      <c r="J44" s="2">
        <v>137333559</v>
      </c>
      <c r="K44" s="2">
        <v>0</v>
      </c>
      <c r="L44" s="2">
        <v>92968300</v>
      </c>
      <c r="M44" s="27">
        <f t="shared" si="8"/>
        <v>0.67695252840567544</v>
      </c>
      <c r="N44" s="2">
        <v>92968300</v>
      </c>
      <c r="O44" s="27">
        <f t="shared" si="9"/>
        <v>0.67695252840567544</v>
      </c>
      <c r="P44" s="2">
        <v>92968300</v>
      </c>
    </row>
    <row r="45" spans="1:16" ht="15.6" x14ac:dyDescent="0.3">
      <c r="A45" s="5" t="s">
        <v>5</v>
      </c>
      <c r="B45" s="5" t="s">
        <v>2</v>
      </c>
      <c r="C45" s="5" t="s">
        <v>13</v>
      </c>
      <c r="D45" s="5" t="s">
        <v>9</v>
      </c>
      <c r="E45" s="5" t="s">
        <v>14</v>
      </c>
      <c r="F45" s="5"/>
      <c r="G45" s="4" t="s">
        <v>28</v>
      </c>
      <c r="H45" s="2">
        <v>137333559</v>
      </c>
      <c r="I45" s="2">
        <v>0</v>
      </c>
      <c r="J45" s="2">
        <v>137333559</v>
      </c>
      <c r="K45" s="2">
        <v>0</v>
      </c>
      <c r="L45" s="2">
        <v>92968300</v>
      </c>
      <c r="M45" s="27">
        <f t="shared" si="8"/>
        <v>0.67695252840567544</v>
      </c>
      <c r="N45" s="2">
        <v>92968300</v>
      </c>
      <c r="O45" s="27">
        <f t="shared" si="9"/>
        <v>0.67695252840567544</v>
      </c>
      <c r="P45" s="2">
        <v>92968300</v>
      </c>
    </row>
    <row r="46" spans="1:16" ht="46.8" x14ac:dyDescent="0.3">
      <c r="A46" s="5" t="s">
        <v>5</v>
      </c>
      <c r="B46" s="5" t="s">
        <v>2</v>
      </c>
      <c r="C46" s="5" t="s">
        <v>13</v>
      </c>
      <c r="D46" s="5" t="s">
        <v>9</v>
      </c>
      <c r="E46" s="5" t="s">
        <v>27</v>
      </c>
      <c r="F46" s="5"/>
      <c r="G46" s="4" t="s">
        <v>26</v>
      </c>
      <c r="H46" s="2">
        <v>278396301</v>
      </c>
      <c r="I46" s="2">
        <v>0</v>
      </c>
      <c r="J46" s="2">
        <v>278396301</v>
      </c>
      <c r="K46" s="2">
        <v>0</v>
      </c>
      <c r="L46" s="2">
        <v>185771700</v>
      </c>
      <c r="M46" s="27">
        <f t="shared" si="8"/>
        <v>0.667292271243216</v>
      </c>
      <c r="N46" s="2">
        <v>185771700</v>
      </c>
      <c r="O46" s="27">
        <f t="shared" si="9"/>
        <v>0.667292271243216</v>
      </c>
      <c r="P46" s="2">
        <v>185771700</v>
      </c>
    </row>
    <row r="47" spans="1:16" ht="15.6" x14ac:dyDescent="0.3">
      <c r="A47" s="12" t="s">
        <v>5</v>
      </c>
      <c r="B47" s="12" t="s">
        <v>1</v>
      </c>
      <c r="C47" s="12"/>
      <c r="D47" s="12"/>
      <c r="E47" s="12"/>
      <c r="F47" s="12"/>
      <c r="G47" s="11" t="s">
        <v>25</v>
      </c>
      <c r="H47" s="9">
        <f>+H48</f>
        <v>1499427940</v>
      </c>
      <c r="I47" s="9">
        <f>+I48</f>
        <v>0</v>
      </c>
      <c r="J47" s="9">
        <f>+J48</f>
        <v>1499427940</v>
      </c>
      <c r="K47" s="9">
        <f>+K48</f>
        <v>0</v>
      </c>
      <c r="L47" s="9">
        <f>+L48</f>
        <v>1289427940</v>
      </c>
      <c r="M47" s="10">
        <f t="shared" si="8"/>
        <v>0.85994658736317797</v>
      </c>
      <c r="N47" s="9">
        <f>+N48</f>
        <v>1012113859.42</v>
      </c>
      <c r="O47" s="28">
        <f t="shared" si="9"/>
        <v>0.67499999994664628</v>
      </c>
      <c r="P47" s="9">
        <f>+P48</f>
        <v>1012113859.42</v>
      </c>
    </row>
    <row r="48" spans="1:16" ht="31.2" x14ac:dyDescent="0.3">
      <c r="A48" s="8" t="s">
        <v>5</v>
      </c>
      <c r="B48" s="8" t="s">
        <v>1</v>
      </c>
      <c r="C48" s="8" t="s">
        <v>13</v>
      </c>
      <c r="D48" s="8" t="s">
        <v>21</v>
      </c>
      <c r="E48" s="8"/>
      <c r="F48" s="8"/>
      <c r="G48" s="7" t="s">
        <v>24</v>
      </c>
      <c r="H48" s="6">
        <v>1499427940</v>
      </c>
      <c r="I48" s="6">
        <v>0</v>
      </c>
      <c r="J48" s="6">
        <v>1499427940</v>
      </c>
      <c r="K48" s="6">
        <v>0</v>
      </c>
      <c r="L48" s="6">
        <v>1289427940</v>
      </c>
      <c r="M48" s="3">
        <f t="shared" si="8"/>
        <v>0.85994658736317797</v>
      </c>
      <c r="N48" s="6">
        <v>1012113859.42</v>
      </c>
      <c r="O48" s="27">
        <f t="shared" si="9"/>
        <v>0.67499999994664628</v>
      </c>
      <c r="P48" s="6">
        <v>1012113859.42</v>
      </c>
    </row>
    <row r="49" spans="1:16" ht="31.2" x14ac:dyDescent="0.3">
      <c r="A49" s="5" t="s">
        <v>5</v>
      </c>
      <c r="B49" s="5" t="s">
        <v>1</v>
      </c>
      <c r="C49" s="5" t="s">
        <v>13</v>
      </c>
      <c r="D49" s="5" t="s">
        <v>21</v>
      </c>
      <c r="E49" s="5" t="s">
        <v>23</v>
      </c>
      <c r="F49" s="5" t="s">
        <v>9</v>
      </c>
      <c r="G49" s="4" t="s">
        <v>22</v>
      </c>
      <c r="H49" s="2">
        <v>210000000</v>
      </c>
      <c r="I49" s="2">
        <v>0</v>
      </c>
      <c r="J49" s="2">
        <v>210000000</v>
      </c>
      <c r="K49" s="2">
        <v>0</v>
      </c>
      <c r="L49" s="2">
        <v>0</v>
      </c>
      <c r="M49" s="27">
        <f t="shared" si="8"/>
        <v>0</v>
      </c>
      <c r="N49" s="2">
        <v>0</v>
      </c>
      <c r="O49" s="27">
        <f t="shared" si="9"/>
        <v>0</v>
      </c>
      <c r="P49" s="2">
        <v>0</v>
      </c>
    </row>
    <row r="50" spans="1:16" ht="46.8" x14ac:dyDescent="0.3">
      <c r="A50" s="5" t="s">
        <v>5</v>
      </c>
      <c r="B50" s="5" t="s">
        <v>1</v>
      </c>
      <c r="C50" s="5" t="s">
        <v>13</v>
      </c>
      <c r="D50" s="5" t="s">
        <v>21</v>
      </c>
      <c r="E50" s="5" t="s">
        <v>20</v>
      </c>
      <c r="F50" s="5" t="s">
        <v>19</v>
      </c>
      <c r="G50" s="4" t="s">
        <v>18</v>
      </c>
      <c r="H50" s="2">
        <v>1289427940</v>
      </c>
      <c r="I50" s="2">
        <v>0</v>
      </c>
      <c r="J50" s="2">
        <v>1289427940</v>
      </c>
      <c r="K50" s="2">
        <v>0</v>
      </c>
      <c r="L50" s="2">
        <v>1289427940</v>
      </c>
      <c r="M50" s="27">
        <f t="shared" si="8"/>
        <v>1</v>
      </c>
      <c r="N50" s="2">
        <v>1012113859.42</v>
      </c>
      <c r="O50" s="27">
        <f t="shared" si="9"/>
        <v>0.78493247123216514</v>
      </c>
      <c r="P50" s="2">
        <v>1012113859.42</v>
      </c>
    </row>
    <row r="51" spans="1:16" ht="31.2" x14ac:dyDescent="0.3">
      <c r="A51" s="12" t="s">
        <v>5</v>
      </c>
      <c r="B51" s="12" t="s">
        <v>4</v>
      </c>
      <c r="C51" s="12"/>
      <c r="D51" s="12"/>
      <c r="E51" s="12"/>
      <c r="F51" s="12"/>
      <c r="G51" s="11" t="s">
        <v>17</v>
      </c>
      <c r="H51" s="9">
        <f>+H52+H53+H56+H57</f>
        <v>6338167087</v>
      </c>
      <c r="I51" s="9">
        <f>+I52+I53+I56+I57</f>
        <v>2562977542</v>
      </c>
      <c r="J51" s="9">
        <f>+J52+J53+J56+J57</f>
        <v>779196300.07999992</v>
      </c>
      <c r="K51" s="9">
        <f>+K52+K53+K56+K57</f>
        <v>2995993244.9200001</v>
      </c>
      <c r="L51" s="9">
        <f>+L52+L53+L56+L57</f>
        <v>779196300.07999992</v>
      </c>
      <c r="M51" s="10">
        <f t="shared" si="8"/>
        <v>0.12293716612144591</v>
      </c>
      <c r="N51" s="9">
        <f>+N52+N53+N56+N57</f>
        <v>714240641.21000004</v>
      </c>
      <c r="O51" s="10">
        <f t="shared" si="9"/>
        <v>0.11268883123560357</v>
      </c>
      <c r="P51" s="9">
        <f>+P52+P53+P56+P57</f>
        <v>714240641.21000004</v>
      </c>
    </row>
    <row r="52" spans="1:16" ht="31.2" x14ac:dyDescent="0.3">
      <c r="A52" s="8" t="s">
        <v>5</v>
      </c>
      <c r="B52" s="8" t="s">
        <v>4</v>
      </c>
      <c r="C52" s="8" t="s">
        <v>1</v>
      </c>
      <c r="D52" s="8" t="s">
        <v>2</v>
      </c>
      <c r="E52" s="8" t="s">
        <v>2</v>
      </c>
      <c r="F52" s="8"/>
      <c r="G52" s="4" t="s">
        <v>16</v>
      </c>
      <c r="H52" s="2">
        <v>334234250</v>
      </c>
      <c r="I52" s="2">
        <v>0</v>
      </c>
      <c r="J52" s="2">
        <v>0</v>
      </c>
      <c r="K52" s="2">
        <v>334234250</v>
      </c>
      <c r="L52" s="2">
        <v>0</v>
      </c>
      <c r="M52" s="27">
        <f t="shared" si="8"/>
        <v>0</v>
      </c>
      <c r="N52" s="2">
        <v>0</v>
      </c>
      <c r="O52" s="27">
        <f t="shared" si="9"/>
        <v>0</v>
      </c>
      <c r="P52" s="2">
        <v>0</v>
      </c>
    </row>
    <row r="53" spans="1:16" ht="31.2" x14ac:dyDescent="0.3">
      <c r="A53" s="8" t="s">
        <v>5</v>
      </c>
      <c r="B53" s="8" t="s">
        <v>4</v>
      </c>
      <c r="C53" s="8" t="s">
        <v>9</v>
      </c>
      <c r="D53" s="8" t="s">
        <v>2</v>
      </c>
      <c r="E53" s="8" t="s">
        <v>14</v>
      </c>
      <c r="F53" s="8"/>
      <c r="G53" s="4" t="s">
        <v>15</v>
      </c>
      <c r="H53" s="2">
        <v>743295744</v>
      </c>
      <c r="I53" s="2">
        <v>0</v>
      </c>
      <c r="J53" s="2">
        <v>295926350.07999998</v>
      </c>
      <c r="K53" s="2">
        <v>447369393.92000002</v>
      </c>
      <c r="L53" s="2">
        <v>295926350.07999998</v>
      </c>
      <c r="M53" s="27">
        <f t="shared" si="8"/>
        <v>0.3981273301626761</v>
      </c>
      <c r="N53" s="2">
        <v>242597635.21000001</v>
      </c>
      <c r="O53" s="27">
        <f t="shared" si="9"/>
        <v>0.3263810363079383</v>
      </c>
      <c r="P53" s="2">
        <v>242597635.21000001</v>
      </c>
    </row>
    <row r="54" spans="1:16" ht="46.8" x14ac:dyDescent="0.3">
      <c r="A54" s="5" t="s">
        <v>5</v>
      </c>
      <c r="B54" s="5" t="s">
        <v>4</v>
      </c>
      <c r="C54" s="5" t="s">
        <v>9</v>
      </c>
      <c r="D54" s="5" t="s">
        <v>2</v>
      </c>
      <c r="E54" s="5" t="s">
        <v>14</v>
      </c>
      <c r="F54" s="5" t="s">
        <v>13</v>
      </c>
      <c r="G54" s="4" t="s">
        <v>12</v>
      </c>
      <c r="H54" s="2">
        <v>743295744</v>
      </c>
      <c r="I54" s="2">
        <v>0</v>
      </c>
      <c r="J54" s="2">
        <v>295926350.07999998</v>
      </c>
      <c r="K54" s="2">
        <v>447369393.92000002</v>
      </c>
      <c r="L54" s="2">
        <v>295926350.07999998</v>
      </c>
      <c r="M54" s="27">
        <f>+L54/H54</f>
        <v>0.3981273301626761</v>
      </c>
      <c r="N54" s="2">
        <v>242597635.21000001</v>
      </c>
      <c r="O54" s="27">
        <f>+N54/H54</f>
        <v>0.3263810363079383</v>
      </c>
      <c r="P54" s="2">
        <v>242597635.21000001</v>
      </c>
    </row>
    <row r="55" spans="1:16" ht="15.6" x14ac:dyDescent="0.3">
      <c r="A55" s="8" t="s">
        <v>5</v>
      </c>
      <c r="B55" s="8" t="s">
        <v>4</v>
      </c>
      <c r="C55" s="8" t="s">
        <v>9</v>
      </c>
      <c r="D55" s="8" t="s">
        <v>4</v>
      </c>
      <c r="E55" s="8" t="s">
        <v>11</v>
      </c>
      <c r="F55" s="8"/>
      <c r="G55" s="4" t="s">
        <v>10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7">
        <v>0</v>
      </c>
      <c r="N55" s="2">
        <v>0</v>
      </c>
      <c r="O55" s="27">
        <v>0</v>
      </c>
      <c r="P55" s="2">
        <v>0</v>
      </c>
    </row>
    <row r="56" spans="1:16" ht="46.8" x14ac:dyDescent="0.3">
      <c r="A56" s="8" t="s">
        <v>5</v>
      </c>
      <c r="B56" s="8" t="s">
        <v>4</v>
      </c>
      <c r="C56" s="8" t="s">
        <v>9</v>
      </c>
      <c r="D56" s="8" t="s">
        <v>4</v>
      </c>
      <c r="E56" s="8" t="s">
        <v>8</v>
      </c>
      <c r="F56" s="8"/>
      <c r="G56" s="4" t="s">
        <v>7</v>
      </c>
      <c r="H56" s="2">
        <v>3462977542</v>
      </c>
      <c r="I56" s="2">
        <v>2562977542</v>
      </c>
      <c r="J56" s="2">
        <v>0</v>
      </c>
      <c r="K56" s="2">
        <v>900000000</v>
      </c>
      <c r="L56" s="2">
        <v>0</v>
      </c>
      <c r="M56" s="27">
        <f>+L56/H56</f>
        <v>0</v>
      </c>
      <c r="N56" s="2">
        <v>0</v>
      </c>
      <c r="O56" s="27">
        <f>+N56/H56</f>
        <v>0</v>
      </c>
      <c r="P56" s="2">
        <v>0</v>
      </c>
    </row>
    <row r="57" spans="1:16" ht="31.2" x14ac:dyDescent="0.3">
      <c r="A57" s="8" t="s">
        <v>5</v>
      </c>
      <c r="B57" s="8" t="s">
        <v>4</v>
      </c>
      <c r="C57" s="8" t="s">
        <v>3</v>
      </c>
      <c r="D57" s="8" t="s">
        <v>2</v>
      </c>
      <c r="E57" s="8" t="s">
        <v>2</v>
      </c>
      <c r="F57" s="8"/>
      <c r="G57" s="4" t="s">
        <v>6</v>
      </c>
      <c r="H57" s="2">
        <v>1797659551</v>
      </c>
      <c r="I57" s="2">
        <v>0</v>
      </c>
      <c r="J57" s="2">
        <v>483269950</v>
      </c>
      <c r="K57" s="2">
        <v>1314389601</v>
      </c>
      <c r="L57" s="2">
        <v>483269950</v>
      </c>
      <c r="M57" s="27">
        <f>+L57/H57</f>
        <v>0.26883285532634205</v>
      </c>
      <c r="N57" s="2">
        <v>471643006</v>
      </c>
      <c r="O57" s="27">
        <f>+N57/H57</f>
        <v>0.2623650322095944</v>
      </c>
      <c r="P57" s="2">
        <v>471643006</v>
      </c>
    </row>
    <row r="58" spans="1:16" ht="15.6" x14ac:dyDescent="0.3">
      <c r="A58" s="5" t="s">
        <v>5</v>
      </c>
      <c r="B58" s="5" t="s">
        <v>4</v>
      </c>
      <c r="C58" s="5" t="s">
        <v>3</v>
      </c>
      <c r="D58" s="5" t="s">
        <v>2</v>
      </c>
      <c r="E58" s="5" t="s">
        <v>2</v>
      </c>
      <c r="F58" s="5" t="s">
        <v>1</v>
      </c>
      <c r="G58" s="4" t="s">
        <v>0</v>
      </c>
      <c r="H58" s="2">
        <v>1797659551</v>
      </c>
      <c r="I58" s="2">
        <v>0</v>
      </c>
      <c r="J58" s="2">
        <v>483269950</v>
      </c>
      <c r="K58" s="2">
        <v>1314389601</v>
      </c>
      <c r="L58" s="2">
        <v>483269950</v>
      </c>
      <c r="M58" s="3">
        <f>+L58/H58</f>
        <v>0.26883285532634205</v>
      </c>
      <c r="N58" s="2">
        <v>471643006</v>
      </c>
      <c r="O58" s="27">
        <f>+N58/H58</f>
        <v>0.2623650322095944</v>
      </c>
      <c r="P58" s="2">
        <v>471643006</v>
      </c>
    </row>
    <row r="59" spans="1:16" ht="16.8" customHeight="1" x14ac:dyDescent="0.3">
      <c r="A59" s="23"/>
      <c r="B59" s="23"/>
      <c r="C59" s="23"/>
      <c r="D59" s="23"/>
      <c r="E59" s="23"/>
      <c r="F59" s="23"/>
      <c r="G59" s="23"/>
      <c r="H59" s="24">
        <f>H8+H47+H51</f>
        <v>53490529927</v>
      </c>
      <c r="I59" s="25">
        <f>I51</f>
        <v>2562977542</v>
      </c>
      <c r="J59" s="24">
        <f>J8+J47+J51</f>
        <v>46900918858.080002</v>
      </c>
      <c r="K59" s="25">
        <f>K7</f>
        <v>4026633526.9200001</v>
      </c>
      <c r="L59" s="25">
        <f>L7</f>
        <v>32790675745.080002</v>
      </c>
      <c r="M59" s="26">
        <f>M7</f>
        <v>0.61301833782223392</v>
      </c>
      <c r="N59" s="25">
        <f>N8+N47+N51</f>
        <v>32263839884.629997</v>
      </c>
      <c r="O59" s="26">
        <f>O7</f>
        <v>0.60316919515774747</v>
      </c>
      <c r="P59" s="25">
        <f>P8+P47+P51</f>
        <v>32223376358.629997</v>
      </c>
    </row>
    <row r="60" spans="1:16" x14ac:dyDescent="0.3">
      <c r="O60" s="29"/>
    </row>
  </sheetData>
  <mergeCells count="1">
    <mergeCell ref="A2:O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2018-10-01T17:30:19Z</dcterms:created>
  <dcterms:modified xsi:type="dcterms:W3CDTF">2018-10-18T16:32:31Z</dcterms:modified>
</cp:coreProperties>
</file>