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D:\CarpetaTI\Financiera\00 coordinación\Cierre 2018\"/>
    </mc:Choice>
  </mc:AlternateContent>
  <bookViews>
    <workbookView xWindow="0" yWindow="0" windowWidth="19200" windowHeight="6852" tabRatio="601"/>
  </bookViews>
  <sheets>
    <sheet name="Hoja1" sheetId="1" r:id="rId1"/>
    <sheet name="Hoja2" sheetId="2" r:id="rId2"/>
    <sheet name="Hoja3" sheetId="3" r:id="rId3"/>
  </sheets>
  <definedNames>
    <definedName name="_xlnm.Print_Area" localSheetId="0">Hoja1!$A$1:$F$11</definedName>
  </definedNames>
  <calcPr calcId="171027" iterateDelta="1E-4"/>
</workbook>
</file>

<file path=xl/calcChain.xml><?xml version="1.0" encoding="utf-8"?>
<calcChain xmlns="http://schemas.openxmlformats.org/spreadsheetml/2006/main">
  <c r="G31" i="1" l="1"/>
  <c r="G30" i="1"/>
  <c r="G29" i="1"/>
  <c r="G28" i="1"/>
  <c r="G24" i="1"/>
  <c r="G23" i="1"/>
  <c r="F26" i="1"/>
  <c r="F22" i="1"/>
  <c r="F20" i="1" s="1"/>
  <c r="E26" i="1"/>
  <c r="E22" i="1"/>
  <c r="E20" i="1" s="1"/>
  <c r="D26" i="1"/>
  <c r="D22" i="1"/>
  <c r="D20" i="1" s="1"/>
  <c r="C22" i="1"/>
  <c r="C20" i="1" s="1"/>
  <c r="C26" i="1"/>
  <c r="G26" i="1" l="1"/>
  <c r="F32" i="1"/>
  <c r="G20" i="1"/>
  <c r="G22" i="1"/>
  <c r="F18" i="1"/>
  <c r="E18" i="1"/>
  <c r="D18" i="1"/>
  <c r="D32" i="1" s="1"/>
  <c r="C18" i="1"/>
  <c r="G18" i="1" l="1"/>
  <c r="G32" i="1"/>
  <c r="E32" i="1"/>
  <c r="C32" i="1"/>
</calcChain>
</file>

<file path=xl/sharedStrings.xml><?xml version="1.0" encoding="utf-8"?>
<sst xmlns="http://schemas.openxmlformats.org/spreadsheetml/2006/main" count="35" uniqueCount="28">
  <si>
    <t>ACUMULADO</t>
  </si>
  <si>
    <t>B. RECURSOS DE CAPITAL</t>
  </si>
  <si>
    <t xml:space="preserve"> </t>
  </si>
  <si>
    <t>Otros  Ingresos</t>
  </si>
  <si>
    <t>C O N C E P T O</t>
  </si>
  <si>
    <t>NUMERAL</t>
  </si>
  <si>
    <t>AFORO</t>
  </si>
  <si>
    <t>VIGENTE</t>
  </si>
  <si>
    <t>RECAUDO EFECTIVO</t>
  </si>
  <si>
    <t>TOTAL DE LA SECCION</t>
  </si>
  <si>
    <t>A. INGRESOS CORRIENTES</t>
  </si>
  <si>
    <t>I-INGRESOS DE LOS ESTABLECIMIENTOS PUBLICOS</t>
  </si>
  <si>
    <t>Rendimientos  Financieros</t>
  </si>
  <si>
    <t>No Tributarios</t>
  </si>
  <si>
    <t>SECCION:        2306</t>
  </si>
  <si>
    <t>Tasas,Multas y Contribuciónes Vigencia Actual</t>
  </si>
  <si>
    <t>INFORME MENSUAL DE EJECUCION DE INGRESOS</t>
  </si>
  <si>
    <t>Otros Recursos del Balance</t>
  </si>
  <si>
    <t xml:space="preserve">DEVOLUCIONES </t>
  </si>
  <si>
    <t>PAGADAS ACUMULADAS</t>
  </si>
  <si>
    <t>ACUM. NETO</t>
  </si>
  <si>
    <t>FONDO DE TECNOLOGIA DE LA INFORMACION Y LA COMUNICACIONES</t>
  </si>
  <si>
    <t>Recuperaciòn de Cartera</t>
  </si>
  <si>
    <t>Fuente: Subdirección Financiera - Sistema SIIF Nación.</t>
  </si>
  <si>
    <t>VIGENCIA FISCAL:   2018</t>
  </si>
  <si>
    <t>Excedentes Financieros</t>
  </si>
  <si>
    <t>DICIEMBRE</t>
  </si>
  <si>
    <t>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</si>
</sst>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b/>
      <sz val="7"/>
      <name val="Arial Narrow"/>
      <family val="2"/>
    </font>
    <font>
      <b/>
      <sz val="7"/>
      <name val="Arial"/>
      <family val="2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10"/>
      <name val="Arial"/>
      <family val="2"/>
    </font>
    <font>
      <i/>
      <sz val="9"/>
      <name val="Arial"/>
      <family val="2"/>
    </font>
    <font>
      <b/>
      <sz val="14"/>
      <name val="Bookman Old Style"/>
      <family val="1"/>
    </font>
    <font>
      <b/>
      <i/>
      <sz val="7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2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 applyBorder="1"/>
    <xf numFmtId="0" fontId="13" fillId="2" borderId="0" xfId="0" applyFont="1" applyFill="1" applyBorder="1" applyAlignment="1">
      <alignment horizontal="left"/>
    </xf>
    <xf numFmtId="0" fontId="17" fillId="2" borderId="0" xfId="0" applyFont="1" applyFill="1" applyBorder="1"/>
    <xf numFmtId="0" fontId="14" fillId="2" borderId="0" xfId="0" applyFont="1" applyFill="1" applyBorder="1"/>
    <xf numFmtId="0" fontId="17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4" fontId="4" fillId="3" borderId="0" xfId="0" applyNumberFormat="1" applyFont="1" applyFill="1" applyBorder="1"/>
    <xf numFmtId="4" fontId="2" fillId="3" borderId="0" xfId="0" applyNumberFormat="1" applyFont="1" applyFill="1" applyBorder="1"/>
    <xf numFmtId="0" fontId="8" fillId="2" borderId="0" xfId="0" applyFont="1" applyFill="1" applyBorder="1" applyAlignment="1">
      <alignment horizontal="left"/>
    </xf>
    <xf numFmtId="4" fontId="4" fillId="2" borderId="0" xfId="0" applyNumberFormat="1" applyFont="1" applyFill="1" applyBorder="1"/>
    <xf numFmtId="0" fontId="8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6" fillId="2" borderId="0" xfId="0" applyFont="1" applyFill="1" applyBorder="1"/>
    <xf numFmtId="4" fontId="10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" fontId="10" fillId="2" borderId="1" xfId="0" applyNumberFormat="1" applyFont="1" applyFill="1" applyBorder="1"/>
    <xf numFmtId="0" fontId="18" fillId="2" borderId="0" xfId="0" applyFont="1" applyFill="1" applyBorder="1" applyAlignment="1">
      <alignment horizontal="left"/>
    </xf>
    <xf numFmtId="0" fontId="1" fillId="2" borderId="0" xfId="0" applyFont="1" applyFill="1" applyBorder="1"/>
    <xf numFmtId="3" fontId="1" fillId="2" borderId="0" xfId="0" applyNumberFormat="1" applyFont="1" applyFill="1" applyBorder="1"/>
    <xf numFmtId="0" fontId="16" fillId="2" borderId="0" xfId="0" applyFont="1" applyFill="1" applyBorder="1" applyAlignment="1">
      <alignment horizontal="center"/>
    </xf>
    <xf numFmtId="0" fontId="1" fillId="3" borderId="0" xfId="0" applyFont="1" applyFill="1" applyBorder="1"/>
    <xf numFmtId="0" fontId="8" fillId="3" borderId="0" xfId="0" applyFont="1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Fill="1" applyBorder="1"/>
    <xf numFmtId="4" fontId="2" fillId="4" borderId="0" xfId="0" applyNumberFormat="1" applyFont="1" applyFill="1" applyBorder="1"/>
    <xf numFmtId="0" fontId="12" fillId="4" borderId="0" xfId="0" applyFont="1" applyFill="1" applyBorder="1"/>
    <xf numFmtId="0" fontId="21" fillId="4" borderId="0" xfId="0" applyFont="1" applyFill="1" applyBorder="1"/>
    <xf numFmtId="164" fontId="7" fillId="2" borderId="0" xfId="1" applyFont="1" applyFill="1" applyBorder="1" applyAlignment="1">
      <alignment horizontal="right"/>
    </xf>
    <xf numFmtId="164" fontId="4" fillId="3" borderId="0" xfId="1" applyFont="1" applyFill="1" applyBorder="1" applyAlignment="1">
      <alignment horizontal="right"/>
    </xf>
    <xf numFmtId="164" fontId="4" fillId="2" borderId="0" xfId="1" applyFont="1" applyFill="1" applyBorder="1"/>
    <xf numFmtId="164" fontId="4" fillId="2" borderId="0" xfId="1" applyFont="1" applyFill="1" applyBorder="1" applyAlignment="1">
      <alignment horizontal="right"/>
    </xf>
    <xf numFmtId="164" fontId="0" fillId="2" borderId="0" xfId="1" applyFont="1" applyFill="1" applyBorder="1" applyAlignment="1">
      <alignment horizontal="right"/>
    </xf>
    <xf numFmtId="164" fontId="10" fillId="2" borderId="0" xfId="1" applyFont="1" applyFill="1" applyBorder="1" applyAlignment="1">
      <alignment horizontal="right"/>
    </xf>
    <xf numFmtId="164" fontId="10" fillId="2" borderId="0" xfId="1" applyFont="1" applyFill="1" applyBorder="1"/>
    <xf numFmtId="164" fontId="10" fillId="2" borderId="1" xfId="1" applyFont="1" applyFill="1" applyBorder="1"/>
    <xf numFmtId="164" fontId="2" fillId="3" borderId="0" xfId="1" applyFont="1" applyFill="1" applyBorder="1"/>
    <xf numFmtId="164" fontId="6" fillId="2" borderId="0" xfId="1" applyFont="1" applyFill="1" applyBorder="1" applyAlignment="1">
      <alignment horizontal="right"/>
    </xf>
    <xf numFmtId="164" fontId="2" fillId="3" borderId="0" xfId="1" applyFont="1" applyFill="1" applyBorder="1" applyAlignment="1">
      <alignment horizontal="right"/>
    </xf>
    <xf numFmtId="0" fontId="15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14</xdr:row>
      <xdr:rowOff>0</xdr:rowOff>
    </xdr:from>
    <xdr:to>
      <xdr:col>5</xdr:col>
      <xdr:colOff>1114425</xdr:colOff>
      <xdr:row>14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14</xdr:row>
      <xdr:rowOff>0</xdr:rowOff>
    </xdr:from>
    <xdr:to>
      <xdr:col>5</xdr:col>
      <xdr:colOff>1114425</xdr:colOff>
      <xdr:row>14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120099</xdr:colOff>
      <xdr:row>0</xdr:row>
      <xdr:rowOff>91131</xdr:rowOff>
    </xdr:from>
    <xdr:to>
      <xdr:col>1</xdr:col>
      <xdr:colOff>3242642</xdr:colOff>
      <xdr:row>6</xdr:row>
      <xdr:rowOff>70169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99" y="91131"/>
          <a:ext cx="3876260" cy="943962"/>
        </a:xfrm>
        <a:prstGeom prst="rect">
          <a:avLst/>
        </a:prstGeom>
      </xdr:spPr>
    </xdr:pic>
    <xdr:clientData/>
  </xdr:twoCellAnchor>
  <xdr:twoCellAnchor editAs="oneCell">
    <xdr:from>
      <xdr:col>4</xdr:col>
      <xdr:colOff>1051891</xdr:colOff>
      <xdr:row>2</xdr:row>
      <xdr:rowOff>78685</xdr:rowOff>
    </xdr:from>
    <xdr:to>
      <xdr:col>6</xdr:col>
      <xdr:colOff>26421</xdr:colOff>
      <xdr:row>6</xdr:row>
      <xdr:rowOff>53837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41804" y="459685"/>
          <a:ext cx="2165820" cy="559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="115" zoomScaleNormal="115" workbookViewId="0">
      <selection activeCell="A2" sqref="A2:C2"/>
    </sheetView>
  </sheetViews>
  <sheetFormatPr baseColWidth="10" defaultColWidth="11.5546875" defaultRowHeight="13.2" x14ac:dyDescent="0.25"/>
  <cols>
    <col min="1" max="1" width="10.5546875" style="1" customWidth="1"/>
    <col min="2" max="2" width="50.44140625" style="1" bestFit="1" customWidth="1"/>
    <col min="3" max="3" width="19" style="1" customWidth="1"/>
    <col min="4" max="4" width="19.21875" style="1" customWidth="1"/>
    <col min="5" max="5" width="20.44140625" style="1" bestFit="1" customWidth="1"/>
    <col min="6" max="6" width="24.21875" style="1" customWidth="1"/>
    <col min="7" max="7" width="20.44140625" style="1" bestFit="1" customWidth="1"/>
    <col min="8" max="16384" width="11.5546875" style="1"/>
  </cols>
  <sheetData>
    <row r="1" spans="1:7" ht="15.6" x14ac:dyDescent="0.3">
      <c r="A1" s="53" t="s">
        <v>2</v>
      </c>
      <c r="B1" s="53"/>
      <c r="C1" s="53"/>
      <c r="D1" s="52"/>
      <c r="E1" s="52"/>
      <c r="F1" s="32"/>
    </row>
    <row r="2" spans="1:7" ht="15.6" x14ac:dyDescent="0.3">
      <c r="A2" s="52"/>
      <c r="B2" s="52"/>
      <c r="C2" s="52"/>
      <c r="D2" s="52"/>
      <c r="E2" s="52"/>
      <c r="F2" s="32"/>
    </row>
    <row r="3" spans="1:7" ht="8.1" customHeight="1" x14ac:dyDescent="0.25"/>
    <row r="7" spans="1:7" x14ac:dyDescent="0.25">
      <c r="E7" s="1" t="s">
        <v>2</v>
      </c>
    </row>
    <row r="8" spans="1:7" ht="18" x14ac:dyDescent="0.35">
      <c r="B8" s="54" t="s">
        <v>21</v>
      </c>
      <c r="C8" s="54"/>
      <c r="D8" s="54"/>
      <c r="E8" s="54"/>
    </row>
    <row r="9" spans="1:7" ht="18" x14ac:dyDescent="0.35">
      <c r="A9" s="1" t="s">
        <v>2</v>
      </c>
      <c r="B9" s="54" t="s">
        <v>16</v>
      </c>
      <c r="C9" s="54"/>
      <c r="D9" s="54"/>
      <c r="E9" s="54"/>
    </row>
    <row r="10" spans="1:7" x14ac:dyDescent="0.25">
      <c r="A10" s="2"/>
      <c r="B10" s="2"/>
      <c r="C10" s="2"/>
    </row>
    <row r="11" spans="1:7" ht="13.8" x14ac:dyDescent="0.25">
      <c r="A11" s="55" t="s">
        <v>14</v>
      </c>
      <c r="B11" s="55"/>
      <c r="C11" s="2"/>
      <c r="D11" s="3"/>
      <c r="F11" s="3" t="s">
        <v>26</v>
      </c>
    </row>
    <row r="12" spans="1:7" ht="17.399999999999999" x14ac:dyDescent="0.3">
      <c r="A12" s="2"/>
      <c r="B12" s="2"/>
      <c r="C12" s="2"/>
      <c r="D12" s="4"/>
      <c r="F12" s="4"/>
    </row>
    <row r="13" spans="1:7" ht="13.8" x14ac:dyDescent="0.25">
      <c r="A13" s="51" t="s">
        <v>2</v>
      </c>
      <c r="B13" s="51"/>
      <c r="C13" s="2"/>
      <c r="D13" s="5"/>
      <c r="F13" s="5" t="s">
        <v>24</v>
      </c>
    </row>
    <row r="14" spans="1:7" x14ac:dyDescent="0.25">
      <c r="A14" s="6"/>
      <c r="B14" s="6"/>
      <c r="C14" s="6"/>
    </row>
    <row r="15" spans="1:7" x14ac:dyDescent="0.25">
      <c r="A15" s="7"/>
      <c r="B15" s="8"/>
      <c r="C15" s="8" t="s">
        <v>6</v>
      </c>
      <c r="D15" s="8" t="s">
        <v>6</v>
      </c>
      <c r="E15" s="8" t="s">
        <v>8</v>
      </c>
      <c r="F15" s="8" t="s">
        <v>18</v>
      </c>
      <c r="G15" s="8" t="s">
        <v>8</v>
      </c>
    </row>
    <row r="16" spans="1:7" x14ac:dyDescent="0.25">
      <c r="A16" s="7" t="s">
        <v>5</v>
      </c>
      <c r="B16" s="9" t="s">
        <v>4</v>
      </c>
      <c r="C16" s="8" t="s">
        <v>27</v>
      </c>
      <c r="D16" s="8" t="s">
        <v>7</v>
      </c>
      <c r="E16" s="8" t="s">
        <v>0</v>
      </c>
      <c r="F16" s="8" t="s">
        <v>19</v>
      </c>
      <c r="G16" s="8" t="s">
        <v>20</v>
      </c>
    </row>
    <row r="17" spans="1:7" x14ac:dyDescent="0.25">
      <c r="A17" s="10">
        <v>1</v>
      </c>
      <c r="B17" s="11" t="s">
        <v>2</v>
      </c>
      <c r="C17" s="11"/>
      <c r="D17" s="11"/>
      <c r="E17" s="11"/>
      <c r="F17" s="11"/>
      <c r="G17" s="11"/>
    </row>
    <row r="18" spans="1:7" x14ac:dyDescent="0.25">
      <c r="A18" s="12">
        <v>3000</v>
      </c>
      <c r="B18" s="13" t="s">
        <v>11</v>
      </c>
      <c r="C18" s="14">
        <f>C20+C26</f>
        <v>1154237400000</v>
      </c>
      <c r="D18" s="40">
        <f>+D20+D26</f>
        <v>972003641125</v>
      </c>
      <c r="E18" s="40">
        <f>+E20+E26</f>
        <v>1135690948524.3899</v>
      </c>
      <c r="F18" s="40">
        <f>+F20+F26</f>
        <v>684954640</v>
      </c>
      <c r="G18" s="40">
        <f>+G20+G26</f>
        <v>1135005993884.3899</v>
      </c>
    </row>
    <row r="19" spans="1:7" x14ac:dyDescent="0.25">
      <c r="A19" s="12"/>
      <c r="B19" s="13"/>
      <c r="C19" s="14"/>
      <c r="D19" s="40"/>
      <c r="E19" s="40"/>
      <c r="F19" s="40"/>
      <c r="G19" s="40"/>
    </row>
    <row r="20" spans="1:7" x14ac:dyDescent="0.25">
      <c r="A20" s="15">
        <v>3100</v>
      </c>
      <c r="B20" s="16" t="s">
        <v>10</v>
      </c>
      <c r="C20" s="17">
        <f>SUM(C22)</f>
        <v>900000000000</v>
      </c>
      <c r="D20" s="41">
        <f>+D22</f>
        <v>888622441125</v>
      </c>
      <c r="E20" s="41">
        <f>+E22</f>
        <v>991018532998.18994</v>
      </c>
      <c r="F20" s="41">
        <f>+F22</f>
        <v>665377640</v>
      </c>
      <c r="G20" s="41">
        <f>+E20-F20</f>
        <v>990353155358.18994</v>
      </c>
    </row>
    <row r="21" spans="1:7" x14ac:dyDescent="0.25">
      <c r="A21" s="8"/>
      <c r="B21" s="19"/>
      <c r="C21" s="20"/>
      <c r="D21" s="42"/>
      <c r="E21" s="42"/>
      <c r="F21" s="42"/>
      <c r="G21" s="42"/>
    </row>
    <row r="22" spans="1:7" x14ac:dyDescent="0.25">
      <c r="A22" s="35">
        <v>312</v>
      </c>
      <c r="B22" s="21" t="s">
        <v>13</v>
      </c>
      <c r="C22" s="20">
        <f>C23+C24</f>
        <v>900000000000</v>
      </c>
      <c r="D22" s="43">
        <f>+D23</f>
        <v>888622441125</v>
      </c>
      <c r="E22" s="43">
        <f>+E23+E24</f>
        <v>991018532998.18994</v>
      </c>
      <c r="F22" s="43">
        <f>+F23+F24</f>
        <v>665377640</v>
      </c>
      <c r="G22" s="44">
        <f>+E22-F22</f>
        <v>990353155358.18994</v>
      </c>
    </row>
    <row r="23" spans="1:7" x14ac:dyDescent="0.25">
      <c r="A23" s="22">
        <v>3127</v>
      </c>
      <c r="B23" s="23" t="s">
        <v>15</v>
      </c>
      <c r="C23" s="24">
        <v>900000000000</v>
      </c>
      <c r="D23" s="45">
        <v>888622441125</v>
      </c>
      <c r="E23" s="45">
        <v>990964910599</v>
      </c>
      <c r="F23" s="45">
        <v>664348640</v>
      </c>
      <c r="G23" s="44">
        <f>+E23-F23</f>
        <v>990300561959</v>
      </c>
    </row>
    <row r="24" spans="1:7" x14ac:dyDescent="0.25">
      <c r="A24" s="22">
        <v>3128</v>
      </c>
      <c r="B24" s="25" t="s">
        <v>3</v>
      </c>
      <c r="C24" s="24">
        <v>0</v>
      </c>
      <c r="D24" s="46">
        <v>0</v>
      </c>
      <c r="E24" s="45">
        <v>53622399.189999998</v>
      </c>
      <c r="F24" s="45">
        <v>1029000</v>
      </c>
      <c r="G24" s="44">
        <f>+E24-F24</f>
        <v>52593399.189999998</v>
      </c>
    </row>
    <row r="25" spans="1:7" x14ac:dyDescent="0.25">
      <c r="A25" s="26"/>
      <c r="B25" s="27"/>
      <c r="C25" s="28"/>
      <c r="D25" s="47"/>
      <c r="E25" s="47"/>
      <c r="F25" s="47" t="s">
        <v>2</v>
      </c>
      <c r="G25" s="47"/>
    </row>
    <row r="26" spans="1:7" x14ac:dyDescent="0.25">
      <c r="A26" s="15">
        <v>3200</v>
      </c>
      <c r="B26" s="16" t="s">
        <v>1</v>
      </c>
      <c r="C26" s="17">
        <f>SUM(C28:C31)</f>
        <v>254237400000</v>
      </c>
      <c r="D26" s="41">
        <f>+D28+D29+D30+D31</f>
        <v>83381200000</v>
      </c>
      <c r="E26" s="48">
        <f>+E28+E29+E30+E31</f>
        <v>144672415526.20001</v>
      </c>
      <c r="F26" s="48">
        <f>+F28+F29+F30+F31</f>
        <v>19577000</v>
      </c>
      <c r="G26" s="48">
        <f>+E26-F26</f>
        <v>144652838526.20001</v>
      </c>
    </row>
    <row r="27" spans="1:7" x14ac:dyDescent="0.25">
      <c r="A27" s="8"/>
      <c r="B27" s="19"/>
      <c r="C27" s="20"/>
      <c r="D27" s="42"/>
      <c r="E27" s="42"/>
      <c r="F27" s="42"/>
      <c r="G27" s="42"/>
    </row>
    <row r="28" spans="1:7" s="23" customFormat="1" x14ac:dyDescent="0.25">
      <c r="A28" s="22">
        <v>3230</v>
      </c>
      <c r="B28" s="29" t="s">
        <v>12</v>
      </c>
      <c r="C28" s="24">
        <v>0</v>
      </c>
      <c r="D28" s="46">
        <v>0</v>
      </c>
      <c r="E28" s="45">
        <v>24350284086.790001</v>
      </c>
      <c r="F28" s="45">
        <v>0</v>
      </c>
      <c r="G28" s="49">
        <f>+E28-F28</f>
        <v>24350284086.790001</v>
      </c>
    </row>
    <row r="29" spans="1:7" s="23" customFormat="1" x14ac:dyDescent="0.25">
      <c r="A29" s="22">
        <v>3252</v>
      </c>
      <c r="B29" s="29" t="s">
        <v>25</v>
      </c>
      <c r="C29" s="24">
        <v>254237400000</v>
      </c>
      <c r="D29" s="45">
        <v>83381200000</v>
      </c>
      <c r="E29" s="45">
        <v>104225800000</v>
      </c>
      <c r="F29" s="45">
        <v>0</v>
      </c>
      <c r="G29" s="49">
        <f t="shared" ref="G29:G31" si="0">+E29-F29</f>
        <v>104225800000</v>
      </c>
    </row>
    <row r="30" spans="1:7" x14ac:dyDescent="0.25">
      <c r="A30" s="22">
        <v>3254</v>
      </c>
      <c r="B30" s="29" t="s">
        <v>22</v>
      </c>
      <c r="C30" s="24">
        <v>0</v>
      </c>
      <c r="D30" s="46">
        <v>0</v>
      </c>
      <c r="E30" s="45">
        <v>13921670876.41</v>
      </c>
      <c r="F30" s="45">
        <v>0</v>
      </c>
      <c r="G30" s="49">
        <f t="shared" si="0"/>
        <v>13921670876.41</v>
      </c>
    </row>
    <row r="31" spans="1:7" x14ac:dyDescent="0.25">
      <c r="A31" s="22">
        <v>3255</v>
      </c>
      <c r="B31" s="29" t="s">
        <v>17</v>
      </c>
      <c r="C31" s="24">
        <v>0</v>
      </c>
      <c r="D31" s="46">
        <v>0</v>
      </c>
      <c r="E31" s="45">
        <v>2174660563</v>
      </c>
      <c r="F31" s="45">
        <v>19577000</v>
      </c>
      <c r="G31" s="49">
        <f t="shared" si="0"/>
        <v>2155083563</v>
      </c>
    </row>
    <row r="32" spans="1:7" x14ac:dyDescent="0.25">
      <c r="A32" s="33"/>
      <c r="B32" s="34" t="s">
        <v>9</v>
      </c>
      <c r="C32" s="18">
        <f>C18</f>
        <v>1154237400000</v>
      </c>
      <c r="D32" s="50">
        <f>D18</f>
        <v>972003641125</v>
      </c>
      <c r="E32" s="50">
        <f>E18</f>
        <v>1135690948524.3899</v>
      </c>
      <c r="F32" s="50">
        <f>+F26+F20</f>
        <v>684954640</v>
      </c>
      <c r="G32" s="50">
        <f>+G26+G20</f>
        <v>1135005993884.3899</v>
      </c>
    </row>
    <row r="33" spans="1:6" s="36" customFormat="1" x14ac:dyDescent="0.25">
      <c r="A33" s="38" t="s">
        <v>23</v>
      </c>
      <c r="B33" s="39"/>
      <c r="C33" s="37"/>
      <c r="D33" s="37"/>
      <c r="E33" s="37"/>
      <c r="F33" s="37"/>
    </row>
    <row r="34" spans="1:6" x14ac:dyDescent="0.25">
      <c r="A34" s="30"/>
      <c r="B34" s="30"/>
      <c r="C34" s="31"/>
      <c r="D34" s="31"/>
      <c r="E34" s="31"/>
      <c r="F34" s="31"/>
    </row>
    <row r="35" spans="1:6" x14ac:dyDescent="0.25">
      <c r="A35" s="30"/>
      <c r="B35" s="30"/>
      <c r="C35" s="31"/>
      <c r="D35" s="31"/>
      <c r="E35" s="31"/>
      <c r="F35" s="31"/>
    </row>
  </sheetData>
  <mergeCells count="8">
    <mergeCell ref="A13:B13"/>
    <mergeCell ref="A2:C2"/>
    <mergeCell ref="D2:E2"/>
    <mergeCell ref="A1:C1"/>
    <mergeCell ref="D1:E1"/>
    <mergeCell ref="B8:E8"/>
    <mergeCell ref="B9:E9"/>
    <mergeCell ref="A11:B11"/>
  </mergeCells>
  <phoneticPr fontId="0" type="noConversion"/>
  <printOptions horizontalCentered="1" verticalCentered="1"/>
  <pageMargins left="1.0629921259842521" right="0.39370078740157483" top="0.86614173228346458" bottom="0.59055118110236227" header="0.82677165354330717" footer="0.31496062992125984"/>
  <pageSetup scale="5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Ricardo Rodolfo Mendigaña Serje</cp:lastModifiedBy>
  <cp:lastPrinted>2016-01-14T20:52:41Z</cp:lastPrinted>
  <dcterms:created xsi:type="dcterms:W3CDTF">1997-11-10T20:17:17Z</dcterms:created>
  <dcterms:modified xsi:type="dcterms:W3CDTF">2019-01-24T22:29:56Z</dcterms:modified>
</cp:coreProperties>
</file>