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TI\Financiera\00 coordinación\Informes de ejecución presuepuestal 2019\"/>
    </mc:Choice>
  </mc:AlternateContent>
  <bookViews>
    <workbookView xWindow="0" yWindow="0" windowWidth="19200" windowHeight="6948"/>
  </bookViews>
  <sheets>
    <sheet name="Informe" sheetId="1" r:id="rId1"/>
  </sheets>
  <definedNames>
    <definedName name="_xlnm._FilterDatabase" localSheetId="0" hidden="1">Informe!$A$6:$P$67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7" i="1"/>
  <c r="O58" i="1"/>
  <c r="O59" i="1"/>
  <c r="O60" i="1"/>
  <c r="O61" i="1"/>
  <c r="O62" i="1"/>
  <c r="O63" i="1"/>
  <c r="O64" i="1"/>
  <c r="O65" i="1"/>
  <c r="O66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7" i="1"/>
  <c r="M58" i="1"/>
  <c r="M59" i="1"/>
  <c r="M60" i="1"/>
  <c r="M61" i="1"/>
  <c r="M62" i="1"/>
  <c r="M63" i="1"/>
  <c r="M64" i="1"/>
  <c r="M65" i="1"/>
  <c r="M66" i="1"/>
  <c r="K53" i="1" l="1"/>
  <c r="H53" i="1" l="1"/>
  <c r="P62" i="1"/>
  <c r="P61" i="1" s="1"/>
  <c r="P60" i="1" s="1"/>
  <c r="N62" i="1"/>
  <c r="N61" i="1" s="1"/>
  <c r="N60" i="1" s="1"/>
  <c r="J62" i="1"/>
  <c r="J61" i="1" s="1"/>
  <c r="J60" i="1" s="1"/>
  <c r="H62" i="1"/>
  <c r="H61" i="1" s="1"/>
  <c r="H60" i="1" s="1"/>
  <c r="N11" i="1" l="1"/>
  <c r="N10" i="1" s="1"/>
  <c r="K59" i="1"/>
  <c r="K58" i="1" s="1"/>
  <c r="K57" i="1" s="1"/>
  <c r="K50" i="1"/>
  <c r="J44" i="1"/>
  <c r="J43" i="1" s="1"/>
  <c r="J42" i="1" s="1"/>
  <c r="I9" i="1"/>
  <c r="I8" i="1" s="1"/>
  <c r="J11" i="1"/>
  <c r="J10" i="1" s="1"/>
  <c r="J65" i="1"/>
  <c r="J64" i="1" s="1"/>
  <c r="K65" i="1"/>
  <c r="K64" i="1" s="1"/>
  <c r="L65" i="1"/>
  <c r="L64" i="1" s="1"/>
  <c r="N65" i="1"/>
  <c r="N64" i="1" s="1"/>
  <c r="P65" i="1"/>
  <c r="P64" i="1" s="1"/>
  <c r="H65" i="1"/>
  <c r="H64" i="1" s="1"/>
  <c r="J53" i="1"/>
  <c r="J52" i="1" s="1"/>
  <c r="L53" i="1"/>
  <c r="L52" i="1" s="1"/>
  <c r="N53" i="1"/>
  <c r="N52" i="1" s="1"/>
  <c r="P53" i="1"/>
  <c r="P52" i="1" s="1"/>
  <c r="H52" i="1"/>
  <c r="J58" i="1"/>
  <c r="J57" i="1" s="1"/>
  <c r="L58" i="1"/>
  <c r="L57" i="1" s="1"/>
  <c r="N58" i="1"/>
  <c r="N57" i="1" s="1"/>
  <c r="P58" i="1"/>
  <c r="P57" i="1" s="1"/>
  <c r="H58" i="1"/>
  <c r="H57" i="1" s="1"/>
  <c r="H50" i="1" s="1"/>
  <c r="I7" i="1" l="1"/>
  <c r="P50" i="1"/>
  <c r="N50" i="1"/>
  <c r="K52" i="1"/>
  <c r="L50" i="1"/>
  <c r="J50" i="1"/>
  <c r="L44" i="1"/>
  <c r="N44" i="1"/>
  <c r="P44" i="1"/>
  <c r="P43" i="1" s="1"/>
  <c r="P42" i="1" s="1"/>
  <c r="H44" i="1"/>
  <c r="H43" i="1" s="1"/>
  <c r="H42" i="1" s="1"/>
  <c r="H34" i="1"/>
  <c r="H33" i="1" s="1"/>
  <c r="H23" i="1"/>
  <c r="H11" i="1"/>
  <c r="H10" i="1" s="1"/>
  <c r="N43" i="1" l="1"/>
  <c r="L43" i="1"/>
  <c r="H9" i="1"/>
  <c r="H8" i="1" s="1"/>
  <c r="H7" i="1" s="1"/>
  <c r="K39" i="1"/>
  <c r="K36" i="1"/>
  <c r="K35" i="1"/>
  <c r="K24" i="1"/>
  <c r="K25" i="1"/>
  <c r="K26" i="1"/>
  <c r="K27" i="1"/>
  <c r="K28" i="1"/>
  <c r="K29" i="1"/>
  <c r="K30" i="1"/>
  <c r="K31" i="1"/>
  <c r="N42" i="1" l="1"/>
  <c r="L42" i="1"/>
  <c r="J34" i="1"/>
  <c r="J33" i="1" s="1"/>
  <c r="J9" i="1" s="1"/>
  <c r="K44" i="1"/>
  <c r="K43" i="1" s="1"/>
  <c r="K42" i="1" s="1"/>
  <c r="K41" i="1"/>
  <c r="P23" i="1" l="1"/>
  <c r="L34" i="1" l="1"/>
  <c r="L33" i="1" s="1"/>
  <c r="P11" i="1" l="1"/>
  <c r="P10" i="1" s="1"/>
  <c r="J23" i="1"/>
  <c r="L23" i="1"/>
  <c r="L11" i="1" s="1"/>
  <c r="L10" i="1" s="1"/>
  <c r="L9" i="1" s="1"/>
  <c r="L8" i="1" s="1"/>
  <c r="L7" i="1" s="1"/>
  <c r="K11" i="1" l="1"/>
  <c r="K10" i="1" s="1"/>
  <c r="J8" i="1"/>
  <c r="J7" i="1" s="1"/>
  <c r="N23" i="1"/>
  <c r="N34" i="1"/>
  <c r="N33" i="1" s="1"/>
  <c r="N9" i="1" s="1"/>
  <c r="P34" i="1"/>
  <c r="P33" i="1" s="1"/>
  <c r="P9" i="1" s="1"/>
  <c r="P8" i="1" s="1"/>
  <c r="P7" i="1" s="1"/>
  <c r="K37" i="1"/>
  <c r="K34" i="1" s="1"/>
  <c r="K33" i="1" s="1"/>
  <c r="K32" i="1"/>
  <c r="K23" i="1" s="1"/>
  <c r="N8" i="1" l="1"/>
  <c r="K9" i="1"/>
  <c r="K8" i="1" s="1"/>
  <c r="K7" i="1" s="1"/>
  <c r="M9" i="1"/>
  <c r="O9" i="1"/>
  <c r="N7" i="1" l="1"/>
  <c r="O8" i="1"/>
  <c r="M8" i="1" l="1"/>
  <c r="M7" i="1" l="1"/>
</calcChain>
</file>

<file path=xl/sharedStrings.xml><?xml version="1.0" encoding="utf-8"?>
<sst xmlns="http://schemas.openxmlformats.org/spreadsheetml/2006/main" count="343" uniqueCount="102">
  <si>
    <t>SENTENCIAS</t>
  </si>
  <si>
    <t>A</t>
  </si>
  <si>
    <t>AUXILIOS FUNERARIOS</t>
  </si>
  <si>
    <t>TRANSFERENCIAS CORRIENTES</t>
  </si>
  <si>
    <t>ADQUISICION DE BIENES Y SERVICIOS</t>
  </si>
  <si>
    <t>APORTES A LA ESAP</t>
  </si>
  <si>
    <t>APORTES AL SENA</t>
  </si>
  <si>
    <t>APORTES AL ICBF</t>
  </si>
  <si>
    <t>PRIMA DE RIESGO</t>
  </si>
  <si>
    <t>PRIMAS EXTRAORDINARIAS</t>
  </si>
  <si>
    <t>PRIMA DE NAVIDAD</t>
  </si>
  <si>
    <t>PRIMA DE VACACIONES</t>
  </si>
  <si>
    <t>PRIMA DE SERVICIO</t>
  </si>
  <si>
    <t>AUXILIO DE TRANSPORTE</t>
  </si>
  <si>
    <t>GASTOS DE PERSONAL</t>
  </si>
  <si>
    <t>FUNCIONAMIENTO</t>
  </si>
  <si>
    <t>PAGOS</t>
  </si>
  <si>
    <t>% OBLIG</t>
  </si>
  <si>
    <t>OBLIGACION</t>
  </si>
  <si>
    <t>% COMP</t>
  </si>
  <si>
    <t>COMPROMISO</t>
  </si>
  <si>
    <t>APR. DISPONIBLE</t>
  </si>
  <si>
    <t>CDP</t>
  </si>
  <si>
    <t>APR. VIGENTE</t>
  </si>
  <si>
    <t>DESCRIPCION</t>
  </si>
  <si>
    <t>SOR
ORD</t>
  </si>
  <si>
    <t>ORD</t>
  </si>
  <si>
    <t>OBJ</t>
  </si>
  <si>
    <t>SUB
CTA</t>
  </si>
  <si>
    <t>CTA</t>
  </si>
  <si>
    <t>TIPO</t>
  </si>
  <si>
    <t>01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</si>
  <si>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</si>
  <si>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</si>
  <si>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</si>
  <si>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</si>
  <si>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</si>
  <si>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</si>
  <si>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</si>
  <si>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</si>
  <si>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</si>
  <si>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</si>
  <si>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02</t>
  </si>
  <si>
    <t>03</t>
  </si>
  <si>
    <t>016</t>
  </si>
  <si>
    <t>030</t>
  </si>
  <si>
    <t>04</t>
  </si>
  <si>
    <t>SUELDO BÁSICO</t>
  </si>
  <si>
    <t>GASTOS DE REPRESENTACIÓN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</si>
  <si>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</si>
  <si>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</si>
  <si>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</si>
  <si>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</si>
  <si>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</si>
  <si>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</si>
  <si>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</si>
  <si>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</si>
  <si>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</si>
  <si>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APORTES A ESCUELAS INDUSTRIALES E INSTITUTOS TÉCNICOS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</si>
  <si>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</si>
  <si>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</si>
  <si>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</si>
  <si>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</si>
  <si>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</si>
  <si>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</si>
  <si>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PRODUCTOS METÁLICOS Y PAQUETES DE SOFTWARE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</si>
  <si>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</si>
  <si>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</si>
  <si>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PRESTADOS A LAS EMPRESAS Y SERVICIOS DE PRODUCCIÓN</t>
  </si>
  <si>
    <t>SERVICIOS PARA LA COMUNIDAD, SOCIALES Y PERSONALES</t>
  </si>
  <si>
    <t>CUOTAS PARTES PENSIONALES A CARGO DE LA ENTIDAD (DE PENSIONES)</t>
  </si>
  <si>
    <t>PLANTA DE PERSONAL PERMANENTE</t>
  </si>
  <si>
    <t>SALARIO</t>
  </si>
  <si>
    <t>FACTORES SALARIALES COMUNES</t>
  </si>
  <si>
    <t>CONTRIBUCIONES INHERENTES A LA NOMINA</t>
  </si>
  <si>
    <t>REMUNERACIONES NO CONSTITUTIVAS DE FACTOR SALARIAL</t>
  </si>
  <si>
    <t>PRESTACIONES SOCIALES SEGÚN DEFINICION DE LEY</t>
  </si>
  <si>
    <t>ADQUISICIONS DIFERENTES DE ACTIVOS</t>
  </si>
  <si>
    <t>ADQUISICION DE SERVICIOS</t>
  </si>
  <si>
    <t>PRESTACIONES SOCIALES</t>
  </si>
  <si>
    <t>PRESTACIONES SOCIALES RELACIONADAS CON EL EMPLEO</t>
  </si>
  <si>
    <t>014</t>
  </si>
  <si>
    <t>SETENCIAS Y CONCILIACIONES</t>
  </si>
  <si>
    <t>FALLOS NACIONALES</t>
  </si>
  <si>
    <t>08</t>
  </si>
  <si>
    <t>GASTOS POR TRIBUTOS, MULTAS, SANCIONES E INTERESES DE MORA</t>
  </si>
  <si>
    <t xml:space="preserve">CONTRIBUCIONES              </t>
  </si>
  <si>
    <t>CUOTA DE FISCALIZACION Y AUDITAJE</t>
  </si>
  <si>
    <t>07</t>
  </si>
  <si>
    <t>PROVISIÓN PARA GASTOS INSTITUCIONALES Y/O SECTORIALES CONTINGENTES- PREVIO CONCEPTO DGPPN</t>
  </si>
  <si>
    <t>APR. BLOQUEADA</t>
  </si>
  <si>
    <t>MARZO</t>
  </si>
  <si>
    <t>CAPITALIZACION PARA EL FORTALECIMIENTO DE LOS CANALES PUBLICOS DE TELEVISION</t>
  </si>
  <si>
    <t>ADQUISICION DE ACTIVOS FINANCIEROS</t>
  </si>
  <si>
    <t>ADQUISICION DE OTRAS PARTICIPACIONES DE CAPITAL</t>
  </si>
  <si>
    <t>EN EMPRESAS NO FINANCIERAS</t>
  </si>
  <si>
    <t>BONOS PENSIONALES (DE PENSIONES)</t>
  </si>
  <si>
    <t>FUENTE: Subdirección Financiera - G.I.T. De Presupuesto</t>
  </si>
  <si>
    <t>INFORME DE EJECUCION DEL PRESUPUESTO DE GASTOS</t>
  </si>
  <si>
    <t>VIGENCIA FISCAL 2019</t>
  </si>
  <si>
    <t>MINISTERIO DE TECNOLOGÍAS DE LA INFORMACIÓN Y LAS COMUNICACIONES</t>
  </si>
  <si>
    <t>SECCIÓN 23-01-01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</si>
</sst>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240A]&quot;$&quot;\ #,##0.00;\(&quot;$&quot;\ #,##0.00\)"/>
    <numFmt numFmtId="165" formatCode="&quot;$&quot;\ #,##0.00"/>
    <numFmt numFmtId="166" formatCode="&quot;$&quot;#,##0.00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b/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0" applyFont="1" applyFill="1" applyBorder="1"/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164" fontId="5" fillId="2" borderId="1" xfId="0" applyNumberFormat="1" applyFont="1" applyFill="1" applyBorder="1" applyAlignment="1">
      <alignment horizontal="right" vertical="center" wrapText="1" readingOrder="1"/>
    </xf>
    <xf numFmtId="0" fontId="5" fillId="2" borderId="1" xfId="0" applyNumberFormat="1" applyFont="1" applyFill="1" applyBorder="1" applyAlignment="1">
      <alignment horizontal="left" vertical="center" wrapText="1" readingOrder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166" fontId="3" fillId="0" borderId="0" xfId="0" applyNumberFormat="1" applyFont="1" applyFill="1" applyBorder="1"/>
    <xf numFmtId="165" fontId="3" fillId="0" borderId="0" xfId="0" applyNumberFormat="1" applyFont="1" applyFill="1" applyBorder="1"/>
    <xf numFmtId="0" fontId="5" fillId="2" borderId="1" xfId="0" quotePrefix="1" applyNumberFormat="1" applyFont="1" applyFill="1" applyBorder="1" applyAlignment="1">
      <alignment horizontal="center" vertical="center" wrapText="1" readingOrder="1"/>
    </xf>
    <xf numFmtId="0" fontId="5" fillId="0" borderId="1" xfId="0" quotePrefix="1" applyNumberFormat="1" applyFont="1" applyFill="1" applyBorder="1" applyAlignment="1">
      <alignment horizontal="center" vertical="center" wrapText="1" readingOrder="1"/>
    </xf>
    <xf numFmtId="164" fontId="0" fillId="0" borderId="1" xfId="0" applyNumberFormat="1" applyFont="1" applyFill="1" applyBorder="1" applyAlignment="1">
      <alignment horizontal="right" vertical="center" wrapText="1" readingOrder="1"/>
    </xf>
    <xf numFmtId="0" fontId="4" fillId="0" borderId="1" xfId="0" quotePrefix="1" applyNumberFormat="1" applyFont="1" applyFill="1" applyBorder="1" applyAlignment="1">
      <alignment horizontal="center" vertical="center" wrapText="1" readingOrder="1"/>
    </xf>
    <xf numFmtId="0" fontId="9" fillId="3" borderId="1" xfId="0" applyNumberFormat="1" applyFont="1" applyFill="1" applyBorder="1" applyAlignment="1">
      <alignment horizontal="center" vertical="center" wrapText="1" readingOrder="1"/>
    </xf>
    <xf numFmtId="0" fontId="9" fillId="3" borderId="1" xfId="0" quotePrefix="1" applyNumberFormat="1" applyFont="1" applyFill="1" applyBorder="1" applyAlignment="1">
      <alignment horizontal="center" vertical="center" wrapText="1" readingOrder="1"/>
    </xf>
    <xf numFmtId="0" fontId="9" fillId="3" borderId="1" xfId="0" applyNumberFormat="1" applyFont="1" applyFill="1" applyBorder="1" applyAlignment="1">
      <alignment horizontal="left" vertical="center" wrapText="1" readingOrder="1"/>
    </xf>
    <xf numFmtId="164" fontId="9" fillId="3" borderId="1" xfId="0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right" vertical="center" wrapText="1" readingOrder="1"/>
    </xf>
    <xf numFmtId="0" fontId="1" fillId="0" borderId="0" xfId="2" applyFill="1"/>
    <xf numFmtId="0" fontId="6" fillId="2" borderId="1" xfId="0" applyNumberFormat="1" applyFont="1" applyFill="1" applyBorder="1" applyAlignment="1">
      <alignment horizontal="center" vertical="center" wrapText="1" readingOrder="1"/>
    </xf>
    <xf numFmtId="0" fontId="6" fillId="2" borderId="1" xfId="0" applyNumberFormat="1" applyFont="1" applyFill="1" applyBorder="1" applyAlignment="1">
      <alignment horizontal="left" vertical="center" wrapText="1" readingOrder="1"/>
    </xf>
    <xf numFmtId="164" fontId="6" fillId="2" borderId="1" xfId="0" applyNumberFormat="1" applyFont="1" applyFill="1" applyBorder="1" applyAlignment="1">
      <alignment horizontal="right" vertical="center" wrapText="1" readingOrder="1"/>
    </xf>
    <xf numFmtId="10" fontId="6" fillId="2" borderId="1" xfId="1" applyNumberFormat="1" applyFont="1" applyFill="1" applyBorder="1" applyAlignment="1">
      <alignment horizontal="right" vertical="center" wrapText="1" readingOrder="1"/>
    </xf>
    <xf numFmtId="10" fontId="5" fillId="2" borderId="1" xfId="1" applyNumberFormat="1" applyFont="1" applyFill="1" applyBorder="1" applyAlignment="1">
      <alignment horizontal="right" vertical="center" wrapText="1" readingOrder="1"/>
    </xf>
    <xf numFmtId="0" fontId="8" fillId="2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/>
    </xf>
    <xf numFmtId="0" fontId="10" fillId="0" borderId="2" xfId="2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/>
    </xf>
    <xf numFmtId="0" fontId="10" fillId="0" borderId="4" xfId="2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6" xfId="2" applyFont="1" applyFill="1" applyBorder="1" applyAlignment="1">
      <alignment horizontal="center"/>
    </xf>
    <xf numFmtId="0" fontId="10" fillId="0" borderId="7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/>
    </xf>
    <xf numFmtId="0" fontId="10" fillId="0" borderId="9" xfId="2" applyFont="1" applyFill="1" applyBorder="1" applyAlignment="1">
      <alignment horizontal="center"/>
    </xf>
  </cellXfs>
  <cellStyles count="3">
    <cellStyle name="Normal" xfId="0" builtinId="0"/>
    <cellStyle name="Normal 5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603250</xdr:colOff>
      <xdr:row>0</xdr:row>
      <xdr:rowOff>146051</xdr:rowOff>
    </xdr:from>
    <xdr:to>
      <xdr:col>15</xdr:col>
      <xdr:colOff>800099</xdr:colOff>
      <xdr:row>3</xdr:row>
      <xdr:rowOff>176390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AFC0E97-A11C-4CBA-87DD-BAFC24916D6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2472" y="146051"/>
          <a:ext cx="2578805" cy="707672"/>
        </a:xfrm>
        <a:prstGeom prst="rect">
          <a:avLst/>
        </a:prstGeom>
      </xdr:spPr>
    </xdr:pic>
    <xdr:clientData/>
  </xdr:twoCellAnchor>
  <xdr:twoCellAnchor editAs="oneCell">
    <xdr:from>
      <xdr:col>0</xdr:col>
      <xdr:colOff>82551</xdr:colOff>
      <xdr:row>0</xdr:row>
      <xdr:rowOff>171450</xdr:rowOff>
    </xdr:from>
    <xdr:to>
      <xdr:col>6</xdr:col>
      <xdr:colOff>1502834</xdr:colOff>
      <xdr:row>3</xdr:row>
      <xdr:rowOff>197556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544E9B3-846F-4DD8-85D3-A72D11693BC4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551" y="171450"/>
          <a:ext cx="3663950" cy="703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showGridLines="0" tabSelected="1" zoomScale="90" zoomScaleNormal="90" workbookViewId="0">
      <pane ySplit="6" topLeftCell="A7" activePane="bottomLeft" state="frozen"/>
      <selection pane="bottomLeft" activeCell="G6" sqref="G6"/>
    </sheetView>
  </sheetViews>
  <sheetFormatPr baseColWidth="10" defaultColWidth="10.88671875" defaultRowHeight="14.4" x14ac:dyDescent="0.3"/>
  <cols>
    <col min="1" max="6" width="5.33203125" style="1" customWidth="1"/>
    <col min="7" max="7" width="35.77734375" style="1" customWidth="1"/>
    <col min="8" max="8" width="20.5546875" style="1" bestFit="1" customWidth="1"/>
    <col min="9" max="9" width="20.5546875" style="1" customWidth="1"/>
    <col min="10" max="10" width="23.21875" style="1" customWidth="1"/>
    <col min="11" max="11" width="24.21875" style="1" bestFit="1" customWidth="1"/>
    <col min="12" max="12" width="20.5546875" style="1" bestFit="1" customWidth="1"/>
    <col min="13" max="13" width="10.77734375" style="1" customWidth="1"/>
    <col min="14" max="14" width="20.5546875" style="1" bestFit="1" customWidth="1"/>
    <col min="15" max="15" width="13.6640625" style="1" bestFit="1" customWidth="1"/>
    <col min="16" max="16" width="21" style="1" customWidth="1"/>
    <col min="17" max="17" width="16.44140625" style="1" bestFit="1" customWidth="1"/>
    <col min="18" max="16384" width="10.88671875" style="1"/>
  </cols>
  <sheetData>
    <row r="1" spans="1:17" s="23" customFormat="1" ht="17.399999999999999" x14ac:dyDescent="0.3">
      <c r="A1" s="31" t="s">
        <v>100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</row>
    <row r="2" spans="1:17" s="23" customFormat="1" ht="17.399999999999999" x14ac:dyDescent="0.3">
      <c r="A2" s="34" t="s">
        <v>101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6"/>
    </row>
    <row r="3" spans="1:17" s="23" customFormat="1" ht="17.399999999999999" x14ac:dyDescent="0.3">
      <c r="A3" s="34" t="s">
        <v>98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6"/>
    </row>
    <row r="4" spans="1:17" s="23" customFormat="1" ht="17.399999999999999" x14ac:dyDescent="0.3">
      <c r="A4" s="34" t="s">
        <v>99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</row>
    <row r="5" spans="1:17" s="23" customFormat="1" ht="18" thickBot="1" x14ac:dyDescent="0.35">
      <c r="A5" s="37" t="s">
        <v>91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</row>
    <row r="6" spans="1:17" ht="22.8" x14ac:dyDescent="0.3">
      <c r="A6" s="11" t="s">
        <v>30</v>
      </c>
      <c r="B6" s="11" t="s">
        <v>29</v>
      </c>
      <c r="C6" s="11" t="s">
        <v>28</v>
      </c>
      <c r="D6" s="11" t="s">
        <v>27</v>
      </c>
      <c r="E6" s="11" t="s">
        <v>26</v>
      </c>
      <c r="F6" s="11" t="s">
        <v>25</v>
      </c>
      <c r="G6" s="11" t="s">
        <v>24</v>
      </c>
      <c r="H6" s="11" t="s">
        <v>23</v>
      </c>
      <c r="I6" s="11" t="s">
        <v>90</v>
      </c>
      <c r="J6" s="11" t="s">
        <v>22</v>
      </c>
      <c r="K6" s="11" t="s">
        <v>21</v>
      </c>
      <c r="L6" s="11" t="s">
        <v>20</v>
      </c>
      <c r="M6" s="11" t="s">
        <v>19</v>
      </c>
      <c r="N6" s="11" t="s">
        <v>18</v>
      </c>
      <c r="O6" s="11" t="s">
        <v>17</v>
      </c>
      <c r="P6" s="11" t="s">
        <v>16</v>
      </c>
    </row>
    <row r="7" spans="1:17" ht="16.2" x14ac:dyDescent="0.3">
      <c r="A7" s="24" t="s">
        <v>1</v>
      </c>
      <c r="B7" s="24"/>
      <c r="C7" s="24"/>
      <c r="D7" s="24"/>
      <c r="E7" s="24"/>
      <c r="F7" s="24"/>
      <c r="G7" s="25" t="s">
        <v>15</v>
      </c>
      <c r="H7" s="26">
        <f>H8+H42+H50+H60+H64</f>
        <v>52386766259</v>
      </c>
      <c r="I7" s="26">
        <f t="shared" ref="I7:P7" si="0">I8+I42+I50+I60+I64</f>
        <v>0</v>
      </c>
      <c r="J7" s="26">
        <f t="shared" si="0"/>
        <v>48711854942.050003</v>
      </c>
      <c r="K7" s="26">
        <f>K8+K42+K50+K60+K64</f>
        <v>1209715792.95</v>
      </c>
      <c r="L7" s="26">
        <f t="shared" si="0"/>
        <v>12086085200.01</v>
      </c>
      <c r="M7" s="27">
        <f>+L7/H7</f>
        <v>0.23070874694300531</v>
      </c>
      <c r="N7" s="26">
        <f t="shared" si="0"/>
        <v>9666074463.0100002</v>
      </c>
      <c r="O7" s="27">
        <f>+N7/H7</f>
        <v>0.18451366925801374</v>
      </c>
      <c r="P7" s="26">
        <f t="shared" si="0"/>
        <v>9584783051</v>
      </c>
    </row>
    <row r="8" spans="1:17" ht="15.6" x14ac:dyDescent="0.3">
      <c r="A8" s="10" t="s">
        <v>1</v>
      </c>
      <c r="B8" s="14" t="s">
        <v>31</v>
      </c>
      <c r="C8" s="10"/>
      <c r="D8" s="10"/>
      <c r="E8" s="10"/>
      <c r="F8" s="10"/>
      <c r="G8" s="9" t="s">
        <v>14</v>
      </c>
      <c r="H8" s="8">
        <f>H9+H23</f>
        <v>45215011792</v>
      </c>
      <c r="I8" s="8">
        <f t="shared" ref="I8:J8" si="1">I9+I23</f>
        <v>0</v>
      </c>
      <c r="J8" s="8">
        <f t="shared" si="1"/>
        <v>45215011792</v>
      </c>
      <c r="K8" s="8">
        <f t="shared" ref="K8" si="2">K9+K23</f>
        <v>0</v>
      </c>
      <c r="L8" s="8">
        <f t="shared" ref="L8:P8" si="3">L9+L23</f>
        <v>8598094529</v>
      </c>
      <c r="M8" s="28">
        <f>+L8/H8</f>
        <v>0.19016017442510721</v>
      </c>
      <c r="N8" s="8">
        <f t="shared" si="3"/>
        <v>8508637106</v>
      </c>
      <c r="O8" s="28">
        <f>+N8/H8</f>
        <v>0.18818168499306803</v>
      </c>
      <c r="P8" s="8">
        <f t="shared" si="3"/>
        <v>8473657092</v>
      </c>
      <c r="Q8" s="13"/>
    </row>
    <row r="9" spans="1:17" ht="31.2" x14ac:dyDescent="0.3">
      <c r="A9" s="7" t="s">
        <v>1</v>
      </c>
      <c r="B9" s="15" t="s">
        <v>31</v>
      </c>
      <c r="C9" s="15" t="s">
        <v>31</v>
      </c>
      <c r="D9" s="7"/>
      <c r="E9" s="7"/>
      <c r="F9" s="7"/>
      <c r="G9" s="6" t="s">
        <v>71</v>
      </c>
      <c r="H9" s="5">
        <f>H10+H33</f>
        <v>34211790000</v>
      </c>
      <c r="I9" s="5">
        <f t="shared" ref="I9:J9" si="4">I10+I33</f>
        <v>0</v>
      </c>
      <c r="J9" s="5">
        <f t="shared" si="4"/>
        <v>34211790000</v>
      </c>
      <c r="K9" s="5">
        <f t="shared" ref="K9" si="5">K10+K33</f>
        <v>0</v>
      </c>
      <c r="L9" s="5">
        <f t="shared" ref="L9:P9" si="6">L10+L33</f>
        <v>6956173006</v>
      </c>
      <c r="M9" s="22">
        <f>+L9/H9</f>
        <v>0.20332677728934967</v>
      </c>
      <c r="N9" s="5">
        <f t="shared" si="6"/>
        <v>6888833252</v>
      </c>
      <c r="O9" s="22">
        <f>+N9/H9</f>
        <v>0.20135845718683529</v>
      </c>
      <c r="P9" s="5">
        <f t="shared" si="6"/>
        <v>6853853238</v>
      </c>
    </row>
    <row r="10" spans="1:17" ht="15.6" x14ac:dyDescent="0.3">
      <c r="A10" s="7" t="s">
        <v>1</v>
      </c>
      <c r="B10" s="15" t="s">
        <v>31</v>
      </c>
      <c r="C10" s="15" t="s">
        <v>31</v>
      </c>
      <c r="D10" s="15" t="s">
        <v>31</v>
      </c>
      <c r="E10" s="7"/>
      <c r="F10" s="7"/>
      <c r="G10" s="6" t="s">
        <v>72</v>
      </c>
      <c r="H10" s="5">
        <f>H11</f>
        <v>29869801328</v>
      </c>
      <c r="I10" s="5">
        <v>0</v>
      </c>
      <c r="J10" s="5">
        <f>J11</f>
        <v>29869801328</v>
      </c>
      <c r="K10" s="5">
        <f t="shared" ref="K10:P10" si="7">K11</f>
        <v>0</v>
      </c>
      <c r="L10" s="5">
        <f t="shared" si="7"/>
        <v>6253639453</v>
      </c>
      <c r="M10" s="22">
        <f t="shared" ref="M10:M66" si="8">+L10/H10</f>
        <v>0.20936327578241468</v>
      </c>
      <c r="N10" s="5">
        <f t="shared" si="7"/>
        <v>6187441625</v>
      </c>
      <c r="O10" s="22">
        <f t="shared" ref="O10:O66" si="9">+N10/H10</f>
        <v>0.20714706325146803</v>
      </c>
      <c r="P10" s="5">
        <f t="shared" si="7"/>
        <v>6169237568</v>
      </c>
    </row>
    <row r="11" spans="1:17" ht="31.2" x14ac:dyDescent="0.3">
      <c r="A11" s="7" t="s">
        <v>1</v>
      </c>
      <c r="B11" s="15" t="s">
        <v>31</v>
      </c>
      <c r="C11" s="15" t="s">
        <v>31</v>
      </c>
      <c r="D11" s="15" t="s">
        <v>31</v>
      </c>
      <c r="E11" s="15" t="s">
        <v>32</v>
      </c>
      <c r="F11" s="7"/>
      <c r="G11" s="6" t="s">
        <v>73</v>
      </c>
      <c r="H11" s="5">
        <f>SUM(H12:H22)</f>
        <v>29869801328</v>
      </c>
      <c r="I11" s="5">
        <v>0</v>
      </c>
      <c r="J11" s="5">
        <f>SUM(J12:J22)</f>
        <v>29869801328</v>
      </c>
      <c r="K11" s="5">
        <f t="shared" ref="K11:P11" si="10">SUM(K12:K22)</f>
        <v>0</v>
      </c>
      <c r="L11" s="5">
        <f t="shared" si="10"/>
        <v>6253639453</v>
      </c>
      <c r="M11" s="22">
        <f t="shared" si="8"/>
        <v>0.20936327578241468</v>
      </c>
      <c r="N11" s="5">
        <f t="shared" si="10"/>
        <v>6187441625</v>
      </c>
      <c r="O11" s="22">
        <f t="shared" si="9"/>
        <v>0.20714706325146803</v>
      </c>
      <c r="P11" s="5">
        <f t="shared" si="10"/>
        <v>6169237568</v>
      </c>
    </row>
    <row r="12" spans="1:17" ht="15.6" x14ac:dyDescent="0.3">
      <c r="A12" s="4" t="s">
        <v>1</v>
      </c>
      <c r="B12" s="4" t="s">
        <v>31</v>
      </c>
      <c r="C12" s="4" t="s">
        <v>31</v>
      </c>
      <c r="D12" s="4" t="s">
        <v>31</v>
      </c>
      <c r="E12" s="4" t="s">
        <v>32</v>
      </c>
      <c r="F12" s="4" t="s">
        <v>32</v>
      </c>
      <c r="G12" s="3" t="s">
        <v>47</v>
      </c>
      <c r="H12" s="2">
        <v>21615992228</v>
      </c>
      <c r="I12" s="2">
        <v>0</v>
      </c>
      <c r="J12" s="2">
        <v>21615992228</v>
      </c>
      <c r="K12" s="2">
        <v>0</v>
      </c>
      <c r="L12" s="2">
        <v>5152345376</v>
      </c>
      <c r="M12" s="22">
        <f t="shared" si="8"/>
        <v>0.23835803240741246</v>
      </c>
      <c r="N12" s="2">
        <v>5091391837</v>
      </c>
      <c r="O12" s="22">
        <f t="shared" si="9"/>
        <v>0.23553819705786766</v>
      </c>
      <c r="P12" s="2">
        <v>5091391837</v>
      </c>
    </row>
    <row r="13" spans="1:17" ht="15.6" x14ac:dyDescent="0.3">
      <c r="A13" s="4" t="s">
        <v>1</v>
      </c>
      <c r="B13" s="4" t="s">
        <v>31</v>
      </c>
      <c r="C13" s="4" t="s">
        <v>31</v>
      </c>
      <c r="D13" s="4" t="s">
        <v>31</v>
      </c>
      <c r="E13" s="4" t="s">
        <v>32</v>
      </c>
      <c r="F13" s="4" t="s">
        <v>33</v>
      </c>
      <c r="G13" s="3" t="s">
        <v>48</v>
      </c>
      <c r="H13" s="2">
        <v>220009504</v>
      </c>
      <c r="I13" s="2">
        <v>0</v>
      </c>
      <c r="J13" s="2">
        <v>220009504</v>
      </c>
      <c r="K13" s="2">
        <v>0</v>
      </c>
      <c r="L13" s="2">
        <v>62762886</v>
      </c>
      <c r="M13" s="22">
        <f t="shared" si="8"/>
        <v>0.28527352163841069</v>
      </c>
      <c r="N13" s="2">
        <v>62762886</v>
      </c>
      <c r="O13" s="22">
        <f t="shared" si="9"/>
        <v>0.28527352163841069</v>
      </c>
      <c r="P13" s="2">
        <v>62762886</v>
      </c>
    </row>
    <row r="14" spans="1:17" ht="15.6" x14ac:dyDescent="0.3">
      <c r="A14" s="4" t="s">
        <v>1</v>
      </c>
      <c r="B14" s="4" t="s">
        <v>31</v>
      </c>
      <c r="C14" s="4" t="s">
        <v>31</v>
      </c>
      <c r="D14" s="4" t="s">
        <v>31</v>
      </c>
      <c r="E14" s="4" t="s">
        <v>32</v>
      </c>
      <c r="F14" s="4" t="s">
        <v>34</v>
      </c>
      <c r="G14" s="3" t="s">
        <v>49</v>
      </c>
      <c r="H14" s="2">
        <v>1774600602</v>
      </c>
      <c r="I14" s="2">
        <v>0</v>
      </c>
      <c r="J14" s="2">
        <v>1774600602</v>
      </c>
      <c r="K14" s="2">
        <v>0</v>
      </c>
      <c r="L14" s="2">
        <v>547191620</v>
      </c>
      <c r="M14" s="22">
        <f t="shared" si="8"/>
        <v>0.30834635093851953</v>
      </c>
      <c r="N14" s="2">
        <v>545747174</v>
      </c>
      <c r="O14" s="22">
        <f t="shared" si="9"/>
        <v>0.30753239539360866</v>
      </c>
      <c r="P14" s="2">
        <v>545747174</v>
      </c>
    </row>
    <row r="15" spans="1:17" ht="15.6" x14ac:dyDescent="0.3">
      <c r="A15" s="4" t="s">
        <v>1</v>
      </c>
      <c r="B15" s="4" t="s">
        <v>31</v>
      </c>
      <c r="C15" s="4" t="s">
        <v>31</v>
      </c>
      <c r="D15" s="4" t="s">
        <v>31</v>
      </c>
      <c r="E15" s="4" t="s">
        <v>32</v>
      </c>
      <c r="F15" s="4" t="s">
        <v>35</v>
      </c>
      <c r="G15" s="3" t="s">
        <v>50</v>
      </c>
      <c r="H15" s="2">
        <v>71465053</v>
      </c>
      <c r="I15" s="2">
        <v>0</v>
      </c>
      <c r="J15" s="2">
        <v>71465053</v>
      </c>
      <c r="K15" s="2">
        <v>0</v>
      </c>
      <c r="L15" s="2">
        <v>16726770</v>
      </c>
      <c r="M15" s="22">
        <f t="shared" si="8"/>
        <v>0.23405523815955193</v>
      </c>
      <c r="N15" s="2">
        <v>16726770</v>
      </c>
      <c r="O15" s="22">
        <f t="shared" si="9"/>
        <v>0.23405523815955193</v>
      </c>
      <c r="P15" s="2">
        <v>16726770</v>
      </c>
    </row>
    <row r="16" spans="1:17" ht="15.6" x14ac:dyDescent="0.3">
      <c r="A16" s="4" t="s">
        <v>1</v>
      </c>
      <c r="B16" s="4" t="s">
        <v>31</v>
      </c>
      <c r="C16" s="4" t="s">
        <v>31</v>
      </c>
      <c r="D16" s="4" t="s">
        <v>31</v>
      </c>
      <c r="E16" s="4" t="s">
        <v>32</v>
      </c>
      <c r="F16" s="4" t="s">
        <v>36</v>
      </c>
      <c r="G16" s="3" t="s">
        <v>13</v>
      </c>
      <c r="H16" s="2">
        <v>44684756</v>
      </c>
      <c r="I16" s="2">
        <v>0</v>
      </c>
      <c r="J16" s="2">
        <v>44684756</v>
      </c>
      <c r="K16" s="2">
        <v>0</v>
      </c>
      <c r="L16" s="2">
        <v>11727934</v>
      </c>
      <c r="M16" s="22">
        <f t="shared" si="8"/>
        <v>0.26245939442972455</v>
      </c>
      <c r="N16" s="2">
        <v>11727934</v>
      </c>
      <c r="O16" s="22">
        <f t="shared" si="9"/>
        <v>0.26245939442972455</v>
      </c>
      <c r="P16" s="2">
        <v>11727934</v>
      </c>
    </row>
    <row r="17" spans="1:16" ht="15.6" x14ac:dyDescent="0.3">
      <c r="A17" s="4" t="s">
        <v>1</v>
      </c>
      <c r="B17" s="4" t="s">
        <v>31</v>
      </c>
      <c r="C17" s="4" t="s">
        <v>31</v>
      </c>
      <c r="D17" s="4" t="s">
        <v>31</v>
      </c>
      <c r="E17" s="4" t="s">
        <v>32</v>
      </c>
      <c r="F17" s="4" t="s">
        <v>37</v>
      </c>
      <c r="G17" s="3" t="s">
        <v>12</v>
      </c>
      <c r="H17" s="2">
        <v>1052915513</v>
      </c>
      <c r="I17" s="2">
        <v>0</v>
      </c>
      <c r="J17" s="2">
        <v>1052915513</v>
      </c>
      <c r="K17" s="2">
        <v>0</v>
      </c>
      <c r="L17" s="2">
        <v>14980810</v>
      </c>
      <c r="M17" s="22">
        <f t="shared" si="8"/>
        <v>1.4227931695408499E-2</v>
      </c>
      <c r="N17" s="2">
        <v>14980810</v>
      </c>
      <c r="O17" s="22">
        <f t="shared" si="9"/>
        <v>1.4227931695408499E-2</v>
      </c>
      <c r="P17" s="2">
        <v>10767008</v>
      </c>
    </row>
    <row r="18" spans="1:16" ht="31.2" x14ac:dyDescent="0.3">
      <c r="A18" s="4" t="s">
        <v>1</v>
      </c>
      <c r="B18" s="4" t="s">
        <v>31</v>
      </c>
      <c r="C18" s="4" t="s">
        <v>31</v>
      </c>
      <c r="D18" s="4" t="s">
        <v>31</v>
      </c>
      <c r="E18" s="4" t="s">
        <v>32</v>
      </c>
      <c r="F18" s="4" t="s">
        <v>38</v>
      </c>
      <c r="G18" s="3" t="s">
        <v>51</v>
      </c>
      <c r="H18" s="2">
        <v>745631349</v>
      </c>
      <c r="I18" s="2">
        <v>0</v>
      </c>
      <c r="J18" s="2">
        <v>745631349</v>
      </c>
      <c r="K18" s="2">
        <v>0</v>
      </c>
      <c r="L18" s="2">
        <v>250307778</v>
      </c>
      <c r="M18" s="22">
        <f t="shared" si="8"/>
        <v>0.33569910698591082</v>
      </c>
      <c r="N18" s="2">
        <v>246507935</v>
      </c>
      <c r="O18" s="22">
        <f t="shared" si="9"/>
        <v>0.33060296529994743</v>
      </c>
      <c r="P18" s="2">
        <v>242779290</v>
      </c>
    </row>
    <row r="19" spans="1:16" ht="31.2" x14ac:dyDescent="0.3">
      <c r="A19" s="4" t="s">
        <v>1</v>
      </c>
      <c r="B19" s="4" t="s">
        <v>31</v>
      </c>
      <c r="C19" s="4" t="s">
        <v>31</v>
      </c>
      <c r="D19" s="4" t="s">
        <v>31</v>
      </c>
      <c r="E19" s="4" t="s">
        <v>32</v>
      </c>
      <c r="F19" s="4" t="s">
        <v>39</v>
      </c>
      <c r="G19" s="3" t="s">
        <v>52</v>
      </c>
      <c r="H19" s="2">
        <v>207251805</v>
      </c>
      <c r="I19" s="2">
        <v>0</v>
      </c>
      <c r="J19" s="2">
        <v>207251805</v>
      </c>
      <c r="K19" s="2">
        <v>0</v>
      </c>
      <c r="L19" s="2">
        <v>29173462</v>
      </c>
      <c r="M19" s="22">
        <f t="shared" si="8"/>
        <v>0.14076336753737803</v>
      </c>
      <c r="N19" s="2">
        <v>29173462</v>
      </c>
      <c r="O19" s="22">
        <f t="shared" si="9"/>
        <v>0.14076336753737803</v>
      </c>
      <c r="P19" s="2">
        <v>29173462</v>
      </c>
    </row>
    <row r="20" spans="1:16" ht="15.6" x14ac:dyDescent="0.3">
      <c r="A20" s="4" t="s">
        <v>1</v>
      </c>
      <c r="B20" s="4" t="s">
        <v>31</v>
      </c>
      <c r="C20" s="4" t="s">
        <v>31</v>
      </c>
      <c r="D20" s="4" t="s">
        <v>31</v>
      </c>
      <c r="E20" s="4" t="s">
        <v>32</v>
      </c>
      <c r="F20" s="4" t="s">
        <v>40</v>
      </c>
      <c r="G20" s="3" t="s">
        <v>10</v>
      </c>
      <c r="H20" s="2">
        <v>2174461616</v>
      </c>
      <c r="I20" s="2">
        <v>0</v>
      </c>
      <c r="J20" s="2">
        <v>2174461616</v>
      </c>
      <c r="K20" s="2">
        <v>0</v>
      </c>
      <c r="L20" s="2">
        <v>4836754</v>
      </c>
      <c r="M20" s="22">
        <f t="shared" si="8"/>
        <v>2.2243455411723395E-3</v>
      </c>
      <c r="N20" s="2">
        <v>4836754</v>
      </c>
      <c r="O20" s="22">
        <f t="shared" si="9"/>
        <v>2.2243455411723395E-3</v>
      </c>
      <c r="P20" s="2">
        <v>3814494</v>
      </c>
    </row>
    <row r="21" spans="1:16" ht="15.6" x14ac:dyDescent="0.3">
      <c r="A21" s="4" t="s">
        <v>1</v>
      </c>
      <c r="B21" s="4" t="s">
        <v>31</v>
      </c>
      <c r="C21" s="4" t="s">
        <v>31</v>
      </c>
      <c r="D21" s="4" t="s">
        <v>31</v>
      </c>
      <c r="E21" s="4" t="s">
        <v>32</v>
      </c>
      <c r="F21" s="4" t="s">
        <v>41</v>
      </c>
      <c r="G21" s="3" t="s">
        <v>11</v>
      </c>
      <c r="H21" s="2">
        <v>1076112597</v>
      </c>
      <c r="I21" s="2">
        <v>0</v>
      </c>
      <c r="J21" s="2">
        <v>1076112597</v>
      </c>
      <c r="K21" s="2">
        <v>0</v>
      </c>
      <c r="L21" s="2">
        <v>163586063</v>
      </c>
      <c r="M21" s="22">
        <f t="shared" si="8"/>
        <v>0.15201574951919275</v>
      </c>
      <c r="N21" s="2">
        <v>163586063</v>
      </c>
      <c r="O21" s="22">
        <f t="shared" si="9"/>
        <v>0.15201574951919275</v>
      </c>
      <c r="P21" s="2">
        <v>154346713</v>
      </c>
    </row>
    <row r="22" spans="1:16" ht="15.6" x14ac:dyDescent="0.3">
      <c r="A22" s="4" t="s">
        <v>1</v>
      </c>
      <c r="B22" s="4" t="s">
        <v>31</v>
      </c>
      <c r="C22" s="4" t="s">
        <v>31</v>
      </c>
      <c r="D22" s="4" t="s">
        <v>31</v>
      </c>
      <c r="E22" s="4" t="s">
        <v>33</v>
      </c>
      <c r="F22" s="4" t="s">
        <v>37</v>
      </c>
      <c r="G22" s="3" t="s">
        <v>9</v>
      </c>
      <c r="H22" s="2">
        <v>886676305</v>
      </c>
      <c r="I22" s="2">
        <v>0</v>
      </c>
      <c r="J22" s="2">
        <v>886676305</v>
      </c>
      <c r="K22" s="2">
        <v>0</v>
      </c>
      <c r="L22" s="2">
        <v>0</v>
      </c>
      <c r="M22" s="22">
        <f t="shared" si="8"/>
        <v>0</v>
      </c>
      <c r="N22" s="2">
        <v>0</v>
      </c>
      <c r="O22" s="22">
        <f t="shared" si="9"/>
        <v>0</v>
      </c>
      <c r="P22" s="2">
        <v>0</v>
      </c>
    </row>
    <row r="23" spans="1:16" ht="31.2" x14ac:dyDescent="0.3">
      <c r="A23" s="7" t="s">
        <v>1</v>
      </c>
      <c r="B23" s="7">
        <v>1</v>
      </c>
      <c r="C23" s="15" t="s">
        <v>31</v>
      </c>
      <c r="D23" s="15" t="s">
        <v>42</v>
      </c>
      <c r="E23" s="7"/>
      <c r="F23" s="7"/>
      <c r="G23" s="6" t="s">
        <v>74</v>
      </c>
      <c r="H23" s="5">
        <f>SUM(H24:H32)</f>
        <v>11003221792</v>
      </c>
      <c r="I23" s="5">
        <v>0</v>
      </c>
      <c r="J23" s="5">
        <f t="shared" ref="J23:P23" si="11">SUM(J24:J32)</f>
        <v>11003221792</v>
      </c>
      <c r="K23" s="5">
        <f t="shared" si="11"/>
        <v>0</v>
      </c>
      <c r="L23" s="5">
        <f t="shared" si="11"/>
        <v>1641921523</v>
      </c>
      <c r="M23" s="22">
        <f t="shared" si="8"/>
        <v>0.14922188737427569</v>
      </c>
      <c r="N23" s="5">
        <f t="shared" si="11"/>
        <v>1619803854</v>
      </c>
      <c r="O23" s="22">
        <f t="shared" si="9"/>
        <v>0.14721177893348422</v>
      </c>
      <c r="P23" s="5">
        <f t="shared" si="11"/>
        <v>1619803854</v>
      </c>
    </row>
    <row r="24" spans="1:16" ht="15.6" x14ac:dyDescent="0.3">
      <c r="A24" s="4" t="s">
        <v>1</v>
      </c>
      <c r="B24" s="4" t="s">
        <v>31</v>
      </c>
      <c r="C24" s="4" t="s">
        <v>31</v>
      </c>
      <c r="D24" s="4" t="s">
        <v>42</v>
      </c>
      <c r="E24" s="4" t="s">
        <v>32</v>
      </c>
      <c r="F24" s="4"/>
      <c r="G24" s="3" t="s">
        <v>53</v>
      </c>
      <c r="H24" s="2">
        <v>3000000000</v>
      </c>
      <c r="I24" s="2">
        <v>0</v>
      </c>
      <c r="J24" s="2">
        <v>3000000000</v>
      </c>
      <c r="K24" s="2">
        <f t="shared" ref="K24:K32" si="12">H24-J24</f>
        <v>0</v>
      </c>
      <c r="L24" s="2">
        <v>508677000</v>
      </c>
      <c r="M24" s="22">
        <f t="shared" si="8"/>
        <v>0.16955899999999999</v>
      </c>
      <c r="N24" s="2">
        <v>508677000</v>
      </c>
      <c r="O24" s="22">
        <f t="shared" si="9"/>
        <v>0.16955899999999999</v>
      </c>
      <c r="P24" s="2">
        <v>508677000</v>
      </c>
    </row>
    <row r="25" spans="1:16" ht="15.6" x14ac:dyDescent="0.3">
      <c r="A25" s="4" t="s">
        <v>1</v>
      </c>
      <c r="B25" s="4" t="s">
        <v>31</v>
      </c>
      <c r="C25" s="4" t="s">
        <v>31</v>
      </c>
      <c r="D25" s="4" t="s">
        <v>42</v>
      </c>
      <c r="E25" s="4" t="s">
        <v>33</v>
      </c>
      <c r="F25" s="4"/>
      <c r="G25" s="3" t="s">
        <v>54</v>
      </c>
      <c r="H25" s="2">
        <v>2813463975</v>
      </c>
      <c r="I25" s="2">
        <v>0</v>
      </c>
      <c r="J25" s="2">
        <v>2813463975</v>
      </c>
      <c r="K25" s="2">
        <f t="shared" si="12"/>
        <v>0</v>
      </c>
      <c r="L25" s="2">
        <v>361675200</v>
      </c>
      <c r="M25" s="22">
        <f t="shared" si="8"/>
        <v>0.12855156604590964</v>
      </c>
      <c r="N25" s="2">
        <v>361675200</v>
      </c>
      <c r="O25" s="22">
        <f t="shared" si="9"/>
        <v>0.12855156604590964</v>
      </c>
      <c r="P25" s="2">
        <v>361675200</v>
      </c>
    </row>
    <row r="26" spans="1:16" ht="15.6" x14ac:dyDescent="0.3">
      <c r="A26" s="4" t="s">
        <v>1</v>
      </c>
      <c r="B26" s="4" t="s">
        <v>31</v>
      </c>
      <c r="C26" s="4" t="s">
        <v>31</v>
      </c>
      <c r="D26" s="4" t="s">
        <v>42</v>
      </c>
      <c r="E26" s="4" t="s">
        <v>34</v>
      </c>
      <c r="F26" s="4"/>
      <c r="G26" s="3" t="s">
        <v>55</v>
      </c>
      <c r="H26" s="2">
        <v>2755000000</v>
      </c>
      <c r="I26" s="2">
        <v>0</v>
      </c>
      <c r="J26" s="2">
        <v>2755000000</v>
      </c>
      <c r="K26" s="2">
        <f t="shared" si="12"/>
        <v>0</v>
      </c>
      <c r="L26" s="2">
        <v>342088954</v>
      </c>
      <c r="M26" s="22">
        <f t="shared" si="8"/>
        <v>0.12417021923774954</v>
      </c>
      <c r="N26" s="2">
        <v>342088954</v>
      </c>
      <c r="O26" s="22">
        <f t="shared" si="9"/>
        <v>0.12417021923774954</v>
      </c>
      <c r="P26" s="2">
        <v>342088954</v>
      </c>
    </row>
    <row r="27" spans="1:16" ht="31.2" x14ac:dyDescent="0.3">
      <c r="A27" s="4" t="s">
        <v>1</v>
      </c>
      <c r="B27" s="4" t="s">
        <v>31</v>
      </c>
      <c r="C27" s="4" t="s">
        <v>31</v>
      </c>
      <c r="D27" s="4" t="s">
        <v>42</v>
      </c>
      <c r="E27" s="4" t="s">
        <v>35</v>
      </c>
      <c r="F27" s="4"/>
      <c r="G27" s="3" t="s">
        <v>56</v>
      </c>
      <c r="H27" s="2">
        <v>858819200</v>
      </c>
      <c r="I27" s="2">
        <v>0</v>
      </c>
      <c r="J27" s="2">
        <v>858819200</v>
      </c>
      <c r="K27" s="2">
        <f t="shared" si="12"/>
        <v>0</v>
      </c>
      <c r="L27" s="2">
        <v>172005700</v>
      </c>
      <c r="M27" s="22">
        <f t="shared" si="8"/>
        <v>0.2002816192278887</v>
      </c>
      <c r="N27" s="2">
        <v>172005700</v>
      </c>
      <c r="O27" s="22">
        <f t="shared" si="9"/>
        <v>0.2002816192278887</v>
      </c>
      <c r="P27" s="2">
        <v>172005700</v>
      </c>
    </row>
    <row r="28" spans="1:16" ht="46.8" x14ac:dyDescent="0.3">
      <c r="A28" s="4" t="s">
        <v>1</v>
      </c>
      <c r="B28" s="4" t="s">
        <v>31</v>
      </c>
      <c r="C28" s="4" t="s">
        <v>31</v>
      </c>
      <c r="D28" s="4" t="s">
        <v>42</v>
      </c>
      <c r="E28" s="4" t="s">
        <v>36</v>
      </c>
      <c r="F28" s="4"/>
      <c r="G28" s="3" t="s">
        <v>57</v>
      </c>
      <c r="H28" s="2">
        <v>144030917</v>
      </c>
      <c r="I28" s="2">
        <v>0</v>
      </c>
      <c r="J28" s="2">
        <v>144030917</v>
      </c>
      <c r="K28" s="2">
        <f t="shared" si="12"/>
        <v>0</v>
      </c>
      <c r="L28" s="2">
        <v>42364769</v>
      </c>
      <c r="M28" s="22">
        <f t="shared" si="8"/>
        <v>0.29413663317855571</v>
      </c>
      <c r="N28" s="2">
        <v>20247100</v>
      </c>
      <c r="O28" s="22">
        <f t="shared" si="9"/>
        <v>0.14057467953217295</v>
      </c>
      <c r="P28" s="2">
        <v>20247100</v>
      </c>
    </row>
    <row r="29" spans="1:16" ht="15.6" x14ac:dyDescent="0.3">
      <c r="A29" s="4" t="s">
        <v>1</v>
      </c>
      <c r="B29" s="4" t="s">
        <v>31</v>
      </c>
      <c r="C29" s="4" t="s">
        <v>31</v>
      </c>
      <c r="D29" s="4" t="s">
        <v>42</v>
      </c>
      <c r="E29" s="4" t="s">
        <v>37</v>
      </c>
      <c r="F29" s="4"/>
      <c r="G29" s="3" t="s">
        <v>7</v>
      </c>
      <c r="H29" s="2">
        <v>858819200</v>
      </c>
      <c r="I29" s="2">
        <v>0</v>
      </c>
      <c r="J29" s="2">
        <v>858819200</v>
      </c>
      <c r="K29" s="2">
        <f t="shared" si="12"/>
        <v>0</v>
      </c>
      <c r="L29" s="2">
        <v>129012500</v>
      </c>
      <c r="M29" s="22">
        <f t="shared" si="8"/>
        <v>0.15022079152399015</v>
      </c>
      <c r="N29" s="2">
        <v>129012500</v>
      </c>
      <c r="O29" s="22">
        <f t="shared" si="9"/>
        <v>0.15022079152399015</v>
      </c>
      <c r="P29" s="2">
        <v>129012500</v>
      </c>
    </row>
    <row r="30" spans="1:16" ht="15.6" x14ac:dyDescent="0.3">
      <c r="A30" s="4" t="s">
        <v>1</v>
      </c>
      <c r="B30" s="4" t="s">
        <v>31</v>
      </c>
      <c r="C30" s="4" t="s">
        <v>31</v>
      </c>
      <c r="D30" s="4" t="s">
        <v>42</v>
      </c>
      <c r="E30" s="4" t="s">
        <v>38</v>
      </c>
      <c r="F30" s="4"/>
      <c r="G30" s="3" t="s">
        <v>6</v>
      </c>
      <c r="H30" s="2">
        <v>143334000</v>
      </c>
      <c r="I30" s="2">
        <v>0</v>
      </c>
      <c r="J30" s="2">
        <v>143334000</v>
      </c>
      <c r="K30" s="2">
        <f t="shared" si="12"/>
        <v>0</v>
      </c>
      <c r="L30" s="2">
        <v>21534800</v>
      </c>
      <c r="M30" s="22">
        <f t="shared" si="8"/>
        <v>0.15024209189724699</v>
      </c>
      <c r="N30" s="2">
        <v>21534800</v>
      </c>
      <c r="O30" s="22">
        <f t="shared" si="9"/>
        <v>0.15024209189724699</v>
      </c>
      <c r="P30" s="2">
        <v>21534800</v>
      </c>
    </row>
    <row r="31" spans="1:16" ht="15.6" x14ac:dyDescent="0.3">
      <c r="A31" s="4" t="s">
        <v>1</v>
      </c>
      <c r="B31" s="4" t="s">
        <v>31</v>
      </c>
      <c r="C31" s="4" t="s">
        <v>31</v>
      </c>
      <c r="D31" s="4" t="s">
        <v>42</v>
      </c>
      <c r="E31" s="4" t="s">
        <v>39</v>
      </c>
      <c r="F31" s="4"/>
      <c r="G31" s="3" t="s">
        <v>5</v>
      </c>
      <c r="H31" s="2">
        <v>143334000</v>
      </c>
      <c r="I31" s="2">
        <v>0</v>
      </c>
      <c r="J31" s="2">
        <v>143334000</v>
      </c>
      <c r="K31" s="2">
        <f t="shared" si="12"/>
        <v>0</v>
      </c>
      <c r="L31" s="2">
        <v>21534800</v>
      </c>
      <c r="M31" s="22">
        <f t="shared" si="8"/>
        <v>0.15024209189724699</v>
      </c>
      <c r="N31" s="2">
        <v>21534800</v>
      </c>
      <c r="O31" s="22">
        <f t="shared" si="9"/>
        <v>0.15024209189724699</v>
      </c>
      <c r="P31" s="2">
        <v>21534800</v>
      </c>
    </row>
    <row r="32" spans="1:16" ht="46.8" x14ac:dyDescent="0.3">
      <c r="A32" s="4" t="s">
        <v>1</v>
      </c>
      <c r="B32" s="4" t="s">
        <v>31</v>
      </c>
      <c r="C32" s="4" t="s">
        <v>31</v>
      </c>
      <c r="D32" s="4" t="s">
        <v>42</v>
      </c>
      <c r="E32" s="4" t="s">
        <v>40</v>
      </c>
      <c r="F32" s="4"/>
      <c r="G32" s="3" t="s">
        <v>58</v>
      </c>
      <c r="H32" s="2">
        <v>286420500</v>
      </c>
      <c r="I32" s="2">
        <v>0</v>
      </c>
      <c r="J32" s="2">
        <v>286420500</v>
      </c>
      <c r="K32" s="2">
        <f t="shared" si="12"/>
        <v>0</v>
      </c>
      <c r="L32" s="2">
        <v>43027800</v>
      </c>
      <c r="M32" s="22">
        <f t="shared" si="8"/>
        <v>0.15022597893656356</v>
      </c>
      <c r="N32" s="2">
        <v>43027800</v>
      </c>
      <c r="O32" s="22">
        <f t="shared" si="9"/>
        <v>0.15022597893656356</v>
      </c>
      <c r="P32" s="2">
        <v>43027800</v>
      </c>
    </row>
    <row r="33" spans="1:17" ht="46.8" x14ac:dyDescent="0.3">
      <c r="A33" s="7" t="s">
        <v>1</v>
      </c>
      <c r="B33" s="15" t="s">
        <v>31</v>
      </c>
      <c r="C33" s="15" t="s">
        <v>31</v>
      </c>
      <c r="D33" s="15" t="s">
        <v>43</v>
      </c>
      <c r="E33" s="7"/>
      <c r="F33" s="7"/>
      <c r="G33" s="6" t="s">
        <v>75</v>
      </c>
      <c r="H33" s="5">
        <f>H34</f>
        <v>4341988672</v>
      </c>
      <c r="I33" s="5">
        <v>0</v>
      </c>
      <c r="J33" s="5">
        <f t="shared" ref="J33:P33" si="13">J34</f>
        <v>4341988672</v>
      </c>
      <c r="K33" s="5">
        <f t="shared" si="13"/>
        <v>0</v>
      </c>
      <c r="L33" s="5">
        <f t="shared" si="13"/>
        <v>702533553</v>
      </c>
      <c r="M33" s="22">
        <f t="shared" si="8"/>
        <v>0.16179995068398004</v>
      </c>
      <c r="N33" s="5">
        <f t="shared" si="13"/>
        <v>701391627</v>
      </c>
      <c r="O33" s="22">
        <f t="shared" si="9"/>
        <v>0.16153695460401238</v>
      </c>
      <c r="P33" s="5">
        <f t="shared" si="13"/>
        <v>684615670</v>
      </c>
    </row>
    <row r="34" spans="1:17" ht="31.2" x14ac:dyDescent="0.3">
      <c r="A34" s="4" t="s">
        <v>1</v>
      </c>
      <c r="B34" s="15" t="s">
        <v>31</v>
      </c>
      <c r="C34" s="15" t="s">
        <v>31</v>
      </c>
      <c r="D34" s="15" t="s">
        <v>43</v>
      </c>
      <c r="E34" s="15" t="s">
        <v>32</v>
      </c>
      <c r="F34" s="7"/>
      <c r="G34" s="6" t="s">
        <v>76</v>
      </c>
      <c r="H34" s="5">
        <f>SUM(H35:H41)</f>
        <v>4341988672</v>
      </c>
      <c r="I34" s="5">
        <v>0</v>
      </c>
      <c r="J34" s="5">
        <f t="shared" ref="J34:P34" si="14">SUM(J35:J41)</f>
        <v>4341988672</v>
      </c>
      <c r="K34" s="5">
        <f t="shared" si="14"/>
        <v>0</v>
      </c>
      <c r="L34" s="5">
        <f t="shared" si="14"/>
        <v>702533553</v>
      </c>
      <c r="M34" s="22">
        <f t="shared" si="8"/>
        <v>0.16179995068398004</v>
      </c>
      <c r="N34" s="5">
        <f t="shared" si="14"/>
        <v>701391627</v>
      </c>
      <c r="O34" s="22">
        <f t="shared" si="9"/>
        <v>0.16153695460401238</v>
      </c>
      <c r="P34" s="5">
        <f t="shared" si="14"/>
        <v>684615670</v>
      </c>
    </row>
    <row r="35" spans="1:17" ht="15.6" x14ac:dyDescent="0.3">
      <c r="A35" s="4" t="s">
        <v>1</v>
      </c>
      <c r="B35" s="4" t="s">
        <v>31</v>
      </c>
      <c r="C35" s="4" t="s">
        <v>31</v>
      </c>
      <c r="D35" s="4" t="s">
        <v>43</v>
      </c>
      <c r="E35" s="4" t="s">
        <v>32</v>
      </c>
      <c r="F35" s="4" t="s">
        <v>32</v>
      </c>
      <c r="G35" s="3" t="s">
        <v>59</v>
      </c>
      <c r="H35" s="2">
        <v>1060965434</v>
      </c>
      <c r="I35" s="2">
        <v>0</v>
      </c>
      <c r="J35" s="2">
        <v>1060965434</v>
      </c>
      <c r="K35" s="2">
        <f>H35-J35</f>
        <v>0</v>
      </c>
      <c r="L35" s="2">
        <v>154413787</v>
      </c>
      <c r="M35" s="22">
        <f t="shared" si="8"/>
        <v>0.14554082729899756</v>
      </c>
      <c r="N35" s="2">
        <v>154413787</v>
      </c>
      <c r="O35" s="22">
        <f t="shared" si="9"/>
        <v>0.14554082729899756</v>
      </c>
      <c r="P35" s="2">
        <v>154413787</v>
      </c>
      <c r="Q35" s="13"/>
    </row>
    <row r="36" spans="1:17" ht="31.2" x14ac:dyDescent="0.3">
      <c r="A36" s="4" t="s">
        <v>1</v>
      </c>
      <c r="B36" s="4" t="s">
        <v>31</v>
      </c>
      <c r="C36" s="4" t="s">
        <v>31</v>
      </c>
      <c r="D36" s="4" t="s">
        <v>43</v>
      </c>
      <c r="E36" s="4" t="s">
        <v>32</v>
      </c>
      <c r="F36" s="4" t="s">
        <v>33</v>
      </c>
      <c r="G36" s="3" t="s">
        <v>60</v>
      </c>
      <c r="H36" s="2">
        <v>199380053</v>
      </c>
      <c r="I36" s="2">
        <v>0</v>
      </c>
      <c r="J36" s="2">
        <v>199380053</v>
      </c>
      <c r="K36" s="2">
        <f>H36-J36</f>
        <v>0</v>
      </c>
      <c r="L36" s="2">
        <v>93648088</v>
      </c>
      <c r="M36" s="22">
        <f t="shared" si="8"/>
        <v>0.46969637429076216</v>
      </c>
      <c r="N36" s="2">
        <v>93648088</v>
      </c>
      <c r="O36" s="22">
        <f t="shared" si="9"/>
        <v>0.46969637429076216</v>
      </c>
      <c r="P36" s="2">
        <v>77974477</v>
      </c>
    </row>
    <row r="37" spans="1:17" ht="31.2" x14ac:dyDescent="0.3">
      <c r="A37" s="4" t="s">
        <v>1</v>
      </c>
      <c r="B37" s="4" t="s">
        <v>31</v>
      </c>
      <c r="C37" s="4" t="s">
        <v>31</v>
      </c>
      <c r="D37" s="4" t="s">
        <v>43</v>
      </c>
      <c r="E37" s="4" t="s">
        <v>32</v>
      </c>
      <c r="F37" s="4" t="s">
        <v>34</v>
      </c>
      <c r="G37" s="3" t="s">
        <v>61</v>
      </c>
      <c r="H37" s="2">
        <v>116409581</v>
      </c>
      <c r="I37" s="2">
        <v>0</v>
      </c>
      <c r="J37" s="2">
        <v>116409581</v>
      </c>
      <c r="K37" s="2">
        <f>H37-J37</f>
        <v>0</v>
      </c>
      <c r="L37" s="2">
        <v>18913495</v>
      </c>
      <c r="M37" s="22">
        <f t="shared" si="8"/>
        <v>0.16247369707481379</v>
      </c>
      <c r="N37" s="2">
        <v>18913495</v>
      </c>
      <c r="O37" s="22">
        <f t="shared" si="9"/>
        <v>0.16247369707481379</v>
      </c>
      <c r="P37" s="2">
        <v>17811149</v>
      </c>
    </row>
    <row r="38" spans="1:17" ht="15.6" x14ac:dyDescent="0.3">
      <c r="A38" s="4" t="s">
        <v>1</v>
      </c>
      <c r="B38" s="4" t="s">
        <v>31</v>
      </c>
      <c r="C38" s="4" t="s">
        <v>31</v>
      </c>
      <c r="D38" s="4" t="s">
        <v>43</v>
      </c>
      <c r="E38" s="4" t="s">
        <v>33</v>
      </c>
      <c r="F38" s="4"/>
      <c r="G38" s="3" t="s">
        <v>62</v>
      </c>
      <c r="H38" s="2">
        <v>2106481404</v>
      </c>
      <c r="I38" s="2">
        <v>0</v>
      </c>
      <c r="J38" s="2">
        <v>2106481404</v>
      </c>
      <c r="K38" s="2">
        <v>0</v>
      </c>
      <c r="L38" s="2">
        <v>375575635</v>
      </c>
      <c r="M38" s="22">
        <f t="shared" si="8"/>
        <v>0.17829525306362495</v>
      </c>
      <c r="N38" s="2">
        <v>374433709</v>
      </c>
      <c r="O38" s="22">
        <f t="shared" si="9"/>
        <v>0.17775315190961924</v>
      </c>
      <c r="P38" s="2">
        <v>374433709</v>
      </c>
    </row>
    <row r="39" spans="1:17" ht="15.6" x14ac:dyDescent="0.3">
      <c r="A39" s="4" t="s">
        <v>1</v>
      </c>
      <c r="B39" s="4" t="s">
        <v>31</v>
      </c>
      <c r="C39" s="4" t="s">
        <v>31</v>
      </c>
      <c r="D39" s="4" t="s">
        <v>43</v>
      </c>
      <c r="E39" s="4" t="s">
        <v>36</v>
      </c>
      <c r="F39" s="4"/>
      <c r="G39" s="3" t="s">
        <v>8</v>
      </c>
      <c r="H39" s="2">
        <v>10110877</v>
      </c>
      <c r="I39" s="2">
        <v>0</v>
      </c>
      <c r="J39" s="2">
        <v>10110877</v>
      </c>
      <c r="K39" s="2">
        <f>H39-J39</f>
        <v>0</v>
      </c>
      <c r="L39" s="2">
        <v>2478942</v>
      </c>
      <c r="M39" s="22">
        <f t="shared" si="8"/>
        <v>0.24517576467402383</v>
      </c>
      <c r="N39" s="2">
        <v>2478942</v>
      </c>
      <c r="O39" s="22">
        <f t="shared" si="9"/>
        <v>0.24517576467402383</v>
      </c>
      <c r="P39" s="2">
        <v>2478942</v>
      </c>
    </row>
    <row r="40" spans="1:17" ht="15.6" x14ac:dyDescent="0.3">
      <c r="A40" s="4" t="s">
        <v>1</v>
      </c>
      <c r="B40" s="4" t="s">
        <v>31</v>
      </c>
      <c r="C40" s="4" t="s">
        <v>31</v>
      </c>
      <c r="D40" s="4" t="s">
        <v>43</v>
      </c>
      <c r="E40" s="4" t="s">
        <v>44</v>
      </c>
      <c r="F40" s="4"/>
      <c r="G40" s="3" t="s">
        <v>63</v>
      </c>
      <c r="H40" s="2">
        <v>249817366</v>
      </c>
      <c r="I40" s="2">
        <v>0</v>
      </c>
      <c r="J40" s="2">
        <v>249817366</v>
      </c>
      <c r="K40" s="2">
        <v>0</v>
      </c>
      <c r="L40" s="2">
        <v>57503606</v>
      </c>
      <c r="M40" s="22">
        <f t="shared" si="8"/>
        <v>0.23018258066174632</v>
      </c>
      <c r="N40" s="2">
        <v>57503606</v>
      </c>
      <c r="O40" s="22">
        <f t="shared" si="9"/>
        <v>0.23018258066174632</v>
      </c>
      <c r="P40" s="2">
        <v>57503606</v>
      </c>
    </row>
    <row r="41" spans="1:17" ht="15.6" x14ac:dyDescent="0.3">
      <c r="A41" s="4" t="s">
        <v>1</v>
      </c>
      <c r="B41" s="4" t="s">
        <v>31</v>
      </c>
      <c r="C41" s="4" t="s">
        <v>31</v>
      </c>
      <c r="D41" s="4" t="s">
        <v>43</v>
      </c>
      <c r="E41" s="4" t="s">
        <v>45</v>
      </c>
      <c r="F41" s="4"/>
      <c r="G41" s="3" t="s">
        <v>64</v>
      </c>
      <c r="H41" s="2">
        <v>598823957</v>
      </c>
      <c r="I41" s="2">
        <v>0</v>
      </c>
      <c r="J41" s="2">
        <v>598823957</v>
      </c>
      <c r="K41" s="2">
        <f>H41-J41</f>
        <v>0</v>
      </c>
      <c r="L41" s="2">
        <v>0</v>
      </c>
      <c r="M41" s="22">
        <f t="shared" si="8"/>
        <v>0</v>
      </c>
      <c r="N41" s="16">
        <v>0</v>
      </c>
      <c r="O41" s="22">
        <f t="shared" si="9"/>
        <v>0</v>
      </c>
      <c r="P41" s="2">
        <v>0</v>
      </c>
    </row>
    <row r="42" spans="1:17" ht="31.2" x14ac:dyDescent="0.3">
      <c r="A42" s="10" t="s">
        <v>1</v>
      </c>
      <c r="B42" s="14" t="s">
        <v>42</v>
      </c>
      <c r="C42" s="10"/>
      <c r="D42" s="10"/>
      <c r="E42" s="10"/>
      <c r="F42" s="10"/>
      <c r="G42" s="9" t="s">
        <v>4</v>
      </c>
      <c r="H42" s="8">
        <f>H43</f>
        <v>2810263199</v>
      </c>
      <c r="I42" s="8">
        <v>0</v>
      </c>
      <c r="J42" s="8">
        <f>J43</f>
        <v>2637739378</v>
      </c>
      <c r="K42" s="8">
        <f t="shared" ref="K42:P42" si="15">K43</f>
        <v>172523821</v>
      </c>
      <c r="L42" s="8">
        <f t="shared" si="15"/>
        <v>2637739378</v>
      </c>
      <c r="M42" s="28">
        <f t="shared" si="8"/>
        <v>0.93860937258069255</v>
      </c>
      <c r="N42" s="8">
        <f t="shared" si="15"/>
        <v>494701950</v>
      </c>
      <c r="O42" s="28">
        <f t="shared" si="9"/>
        <v>0.1760340277650983</v>
      </c>
      <c r="P42" s="8">
        <f t="shared" si="15"/>
        <v>494701950</v>
      </c>
    </row>
    <row r="43" spans="1:17" ht="31.2" x14ac:dyDescent="0.3">
      <c r="A43" s="7" t="s">
        <v>1</v>
      </c>
      <c r="B43" s="15" t="s">
        <v>42</v>
      </c>
      <c r="C43" s="15" t="s">
        <v>42</v>
      </c>
      <c r="D43" s="7"/>
      <c r="E43" s="7"/>
      <c r="F43" s="7"/>
      <c r="G43" s="6" t="s">
        <v>77</v>
      </c>
      <c r="H43" s="5">
        <f>H44</f>
        <v>2810263199</v>
      </c>
      <c r="I43" s="5">
        <v>0</v>
      </c>
      <c r="J43" s="5">
        <f>J44</f>
        <v>2637739378</v>
      </c>
      <c r="K43" s="5">
        <f t="shared" ref="K43:P43" si="16">K44</f>
        <v>172523821</v>
      </c>
      <c r="L43" s="5">
        <f t="shared" si="16"/>
        <v>2637739378</v>
      </c>
      <c r="M43" s="22">
        <f t="shared" si="8"/>
        <v>0.93860937258069255</v>
      </c>
      <c r="N43" s="5">
        <f t="shared" si="16"/>
        <v>494701950</v>
      </c>
      <c r="O43" s="22">
        <f t="shared" si="9"/>
        <v>0.1760340277650983</v>
      </c>
      <c r="P43" s="5">
        <f t="shared" si="16"/>
        <v>494701950</v>
      </c>
    </row>
    <row r="44" spans="1:17" ht="15.6" x14ac:dyDescent="0.3">
      <c r="A44" s="7" t="s">
        <v>1</v>
      </c>
      <c r="B44" s="15" t="s">
        <v>42</v>
      </c>
      <c r="C44" s="15" t="s">
        <v>42</v>
      </c>
      <c r="D44" s="15" t="s">
        <v>42</v>
      </c>
      <c r="E44" s="7"/>
      <c r="F44" s="7"/>
      <c r="G44" s="6" t="s">
        <v>78</v>
      </c>
      <c r="H44" s="5">
        <f>SUM(H45:H49)</f>
        <v>2810263199</v>
      </c>
      <c r="I44" s="5">
        <v>0</v>
      </c>
      <c r="J44" s="5">
        <f t="shared" ref="J44:P44" si="17">SUM(J45:J49)</f>
        <v>2637739378</v>
      </c>
      <c r="K44" s="5">
        <f t="shared" si="17"/>
        <v>172523821</v>
      </c>
      <c r="L44" s="5">
        <f t="shared" si="17"/>
        <v>2637739378</v>
      </c>
      <c r="M44" s="22">
        <f t="shared" si="8"/>
        <v>0.93860937258069255</v>
      </c>
      <c r="N44" s="5">
        <f t="shared" si="17"/>
        <v>494701950</v>
      </c>
      <c r="O44" s="22">
        <f t="shared" si="9"/>
        <v>0.1760340277650983</v>
      </c>
      <c r="P44" s="5">
        <f t="shared" si="17"/>
        <v>494701950</v>
      </c>
    </row>
    <row r="45" spans="1:17" ht="31.2" x14ac:dyDescent="0.3">
      <c r="A45" s="4" t="s">
        <v>1</v>
      </c>
      <c r="B45" s="4" t="s">
        <v>42</v>
      </c>
      <c r="C45" s="4" t="s">
        <v>42</v>
      </c>
      <c r="D45" s="4" t="s">
        <v>31</v>
      </c>
      <c r="E45" s="4" t="s">
        <v>35</v>
      </c>
      <c r="F45" s="4"/>
      <c r="G45" s="3" t="s">
        <v>65</v>
      </c>
      <c r="H45" s="2">
        <v>10350000</v>
      </c>
      <c r="I45" s="2">
        <v>0</v>
      </c>
      <c r="J45" s="2">
        <v>10350000</v>
      </c>
      <c r="K45" s="2">
        <v>0</v>
      </c>
      <c r="L45" s="2">
        <v>10350000</v>
      </c>
      <c r="M45" s="22">
        <f t="shared" si="8"/>
        <v>1</v>
      </c>
      <c r="N45" s="2">
        <v>0</v>
      </c>
      <c r="O45" s="22">
        <f t="shared" si="9"/>
        <v>0</v>
      </c>
      <c r="P45" s="2">
        <v>0</v>
      </c>
    </row>
    <row r="46" spans="1:17" ht="93.6" x14ac:dyDescent="0.3">
      <c r="A46" s="4" t="s">
        <v>1</v>
      </c>
      <c r="B46" s="4" t="s">
        <v>42</v>
      </c>
      <c r="C46" s="4" t="s">
        <v>42</v>
      </c>
      <c r="D46" s="4" t="s">
        <v>42</v>
      </c>
      <c r="E46" s="4" t="s">
        <v>37</v>
      </c>
      <c r="F46" s="4"/>
      <c r="G46" s="3" t="s">
        <v>66</v>
      </c>
      <c r="H46" s="2">
        <v>26571737</v>
      </c>
      <c r="I46" s="2">
        <v>0</v>
      </c>
      <c r="J46" s="2">
        <v>26571737</v>
      </c>
      <c r="K46" s="2">
        <v>0</v>
      </c>
      <c r="L46" s="2">
        <v>26571737</v>
      </c>
      <c r="M46" s="22">
        <f t="shared" si="8"/>
        <v>1</v>
      </c>
      <c r="N46" s="2">
        <v>0</v>
      </c>
      <c r="O46" s="22">
        <f t="shared" si="9"/>
        <v>0</v>
      </c>
      <c r="P46" s="2">
        <v>0</v>
      </c>
    </row>
    <row r="47" spans="1:17" ht="62.4" x14ac:dyDescent="0.3">
      <c r="A47" s="4" t="s">
        <v>1</v>
      </c>
      <c r="B47" s="4" t="s">
        <v>42</v>
      </c>
      <c r="C47" s="4" t="s">
        <v>42</v>
      </c>
      <c r="D47" s="4" t="s">
        <v>42</v>
      </c>
      <c r="E47" s="4" t="s">
        <v>38</v>
      </c>
      <c r="F47" s="4"/>
      <c r="G47" s="3" t="s">
        <v>67</v>
      </c>
      <c r="H47" s="2">
        <v>382872950</v>
      </c>
      <c r="I47" s="2">
        <v>0</v>
      </c>
      <c r="J47" s="2">
        <v>382872950</v>
      </c>
      <c r="K47" s="2">
        <v>0</v>
      </c>
      <c r="L47" s="2">
        <v>382872950</v>
      </c>
      <c r="M47" s="22">
        <f t="shared" si="8"/>
        <v>1</v>
      </c>
      <c r="N47" s="2">
        <v>0</v>
      </c>
      <c r="O47" s="22">
        <f t="shared" si="9"/>
        <v>0</v>
      </c>
      <c r="P47" s="2">
        <v>0</v>
      </c>
    </row>
    <row r="48" spans="1:17" ht="46.8" x14ac:dyDescent="0.3">
      <c r="A48" s="4" t="s">
        <v>1</v>
      </c>
      <c r="B48" s="4" t="s">
        <v>42</v>
      </c>
      <c r="C48" s="4" t="s">
        <v>42</v>
      </c>
      <c r="D48" s="4" t="s">
        <v>42</v>
      </c>
      <c r="E48" s="4" t="s">
        <v>39</v>
      </c>
      <c r="F48" s="4"/>
      <c r="G48" s="3" t="s">
        <v>68</v>
      </c>
      <c r="H48" s="2">
        <v>2216302189</v>
      </c>
      <c r="I48" s="2">
        <v>0</v>
      </c>
      <c r="J48" s="2">
        <v>2216302189</v>
      </c>
      <c r="K48" s="2">
        <v>0</v>
      </c>
      <c r="L48" s="2">
        <v>2216302189</v>
      </c>
      <c r="M48" s="22">
        <f t="shared" si="8"/>
        <v>1</v>
      </c>
      <c r="N48" s="2">
        <v>494701950</v>
      </c>
      <c r="O48" s="22">
        <f t="shared" si="9"/>
        <v>0.22321051364534839</v>
      </c>
      <c r="P48" s="2">
        <v>494701950</v>
      </c>
      <c r="Q48" s="13"/>
    </row>
    <row r="49" spans="1:16" ht="46.8" x14ac:dyDescent="0.3">
      <c r="A49" s="4" t="s">
        <v>1</v>
      </c>
      <c r="B49" s="4" t="s">
        <v>42</v>
      </c>
      <c r="C49" s="4" t="s">
        <v>42</v>
      </c>
      <c r="D49" s="4" t="s">
        <v>42</v>
      </c>
      <c r="E49" s="4" t="s">
        <v>40</v>
      </c>
      <c r="F49" s="4"/>
      <c r="G49" s="3" t="s">
        <v>69</v>
      </c>
      <c r="H49" s="2">
        <v>174166323</v>
      </c>
      <c r="I49" s="2">
        <v>0</v>
      </c>
      <c r="J49" s="2">
        <v>1642502</v>
      </c>
      <c r="K49" s="2">
        <v>172523821</v>
      </c>
      <c r="L49" s="2">
        <v>1642502</v>
      </c>
      <c r="M49" s="22">
        <f t="shared" si="8"/>
        <v>9.4306521014398403E-3</v>
      </c>
      <c r="N49" s="2">
        <v>0</v>
      </c>
      <c r="O49" s="22">
        <f t="shared" si="9"/>
        <v>0</v>
      </c>
      <c r="P49" s="2">
        <v>0</v>
      </c>
    </row>
    <row r="50" spans="1:16" ht="31.2" x14ac:dyDescent="0.3">
      <c r="A50" s="10" t="s">
        <v>1</v>
      </c>
      <c r="B50" s="14" t="s">
        <v>43</v>
      </c>
      <c r="C50" s="10"/>
      <c r="D50" s="10"/>
      <c r="E50" s="10"/>
      <c r="F50" s="10"/>
      <c r="G50" s="9" t="s">
        <v>3</v>
      </c>
      <c r="H50" s="8">
        <f>H51+H53+H57</f>
        <v>3426491268</v>
      </c>
      <c r="I50" s="8">
        <v>0</v>
      </c>
      <c r="J50" s="8">
        <f>J51+J52+J57</f>
        <v>259103772.05000001</v>
      </c>
      <c r="K50" s="8">
        <f>K53+K57</f>
        <v>702191971.95000005</v>
      </c>
      <c r="L50" s="8">
        <f>L51+L52+L57</f>
        <v>250251293.00999999</v>
      </c>
      <c r="M50" s="28">
        <f t="shared" si="8"/>
        <v>7.3034271339634416E-2</v>
      </c>
      <c r="N50" s="8">
        <f>N51+N52+N57</f>
        <v>62735407.009999998</v>
      </c>
      <c r="O50" s="28">
        <f t="shared" si="9"/>
        <v>1.8308935322814312E-2</v>
      </c>
      <c r="P50" s="8">
        <f>P51+P52+P57</f>
        <v>16424009</v>
      </c>
    </row>
    <row r="51" spans="1:16" ht="62.4" x14ac:dyDescent="0.3">
      <c r="A51" s="18" t="s">
        <v>1</v>
      </c>
      <c r="B51" s="19" t="s">
        <v>43</v>
      </c>
      <c r="C51" s="19" t="s">
        <v>43</v>
      </c>
      <c r="D51" s="19" t="s">
        <v>46</v>
      </c>
      <c r="E51" s="19" t="s">
        <v>88</v>
      </c>
      <c r="F51" s="18"/>
      <c r="G51" s="20" t="s">
        <v>89</v>
      </c>
      <c r="H51" s="21">
        <v>2465195524</v>
      </c>
      <c r="I51" s="21">
        <v>2465195524</v>
      </c>
      <c r="J51" s="21">
        <v>0</v>
      </c>
      <c r="K51" s="21">
        <v>0</v>
      </c>
      <c r="L51" s="21">
        <v>0</v>
      </c>
      <c r="M51" s="22">
        <f t="shared" si="8"/>
        <v>0</v>
      </c>
      <c r="N51" s="21">
        <v>0</v>
      </c>
      <c r="O51" s="22">
        <f t="shared" si="9"/>
        <v>0</v>
      </c>
      <c r="P51" s="21">
        <v>0</v>
      </c>
    </row>
    <row r="52" spans="1:16" ht="15.6" x14ac:dyDescent="0.3">
      <c r="A52" s="18" t="s">
        <v>1</v>
      </c>
      <c r="B52" s="19" t="s">
        <v>43</v>
      </c>
      <c r="C52" s="19" t="s">
        <v>46</v>
      </c>
      <c r="D52" s="18"/>
      <c r="E52" s="18"/>
      <c r="F52" s="18"/>
      <c r="G52" s="20" t="s">
        <v>79</v>
      </c>
      <c r="H52" s="21">
        <f>H53</f>
        <v>661295744</v>
      </c>
      <c r="I52" s="21">
        <v>0</v>
      </c>
      <c r="J52" s="21">
        <f t="shared" ref="J52:P52" si="18">J53</f>
        <v>69103772.049999997</v>
      </c>
      <c r="K52" s="21">
        <f t="shared" si="18"/>
        <v>592191971.95000005</v>
      </c>
      <c r="L52" s="21">
        <f t="shared" si="18"/>
        <v>60251293.009999998</v>
      </c>
      <c r="M52" s="22">
        <f t="shared" si="8"/>
        <v>9.1110964431067018E-2</v>
      </c>
      <c r="N52" s="21">
        <f t="shared" si="18"/>
        <v>60251293.009999998</v>
      </c>
      <c r="O52" s="22">
        <f t="shared" si="9"/>
        <v>9.1110964431067018E-2</v>
      </c>
      <c r="P52" s="21">
        <f t="shared" si="18"/>
        <v>13939895</v>
      </c>
    </row>
    <row r="53" spans="1:16" ht="46.8" x14ac:dyDescent="0.3">
      <c r="A53" s="18" t="s">
        <v>1</v>
      </c>
      <c r="B53" s="19" t="s">
        <v>43</v>
      </c>
      <c r="C53" s="19" t="s">
        <v>46</v>
      </c>
      <c r="D53" s="19" t="s">
        <v>42</v>
      </c>
      <c r="E53" s="18"/>
      <c r="F53" s="18"/>
      <c r="G53" s="20" t="s">
        <v>80</v>
      </c>
      <c r="H53" s="21">
        <f>H54+H55+H56</f>
        <v>661295744</v>
      </c>
      <c r="I53" s="21">
        <v>0</v>
      </c>
      <c r="J53" s="21">
        <f t="shared" ref="J53:P53" si="19">J54+J56</f>
        <v>69103772.049999997</v>
      </c>
      <c r="K53" s="21">
        <f>K54+K55</f>
        <v>592191971.95000005</v>
      </c>
      <c r="L53" s="21">
        <f t="shared" si="19"/>
        <v>60251293.009999998</v>
      </c>
      <c r="M53" s="22">
        <f t="shared" si="8"/>
        <v>9.1110964431067018E-2</v>
      </c>
      <c r="N53" s="21">
        <f t="shared" si="19"/>
        <v>60251293.009999998</v>
      </c>
      <c r="O53" s="22">
        <f t="shared" si="9"/>
        <v>9.1110964431067018E-2</v>
      </c>
      <c r="P53" s="21">
        <f t="shared" si="19"/>
        <v>13939895</v>
      </c>
    </row>
    <row r="54" spans="1:16" ht="46.8" x14ac:dyDescent="0.3">
      <c r="A54" s="4" t="s">
        <v>1</v>
      </c>
      <c r="B54" s="4" t="s">
        <v>43</v>
      </c>
      <c r="C54" s="4" t="s">
        <v>46</v>
      </c>
      <c r="D54" s="4" t="s">
        <v>42</v>
      </c>
      <c r="E54" s="4" t="s">
        <v>33</v>
      </c>
      <c r="F54" s="4"/>
      <c r="G54" s="3" t="s">
        <v>70</v>
      </c>
      <c r="H54" s="2">
        <v>460816744</v>
      </c>
      <c r="I54" s="2">
        <v>0</v>
      </c>
      <c r="J54" s="2">
        <v>69103772.049999997</v>
      </c>
      <c r="K54" s="2">
        <v>391712971.94999999</v>
      </c>
      <c r="L54" s="2">
        <v>60251293.009999998</v>
      </c>
      <c r="M54" s="22">
        <f t="shared" si="8"/>
        <v>0.13074892306864613</v>
      </c>
      <c r="N54" s="2">
        <v>60251293.009999998</v>
      </c>
      <c r="O54" s="22">
        <f t="shared" si="9"/>
        <v>0.13074892306864613</v>
      </c>
      <c r="P54" s="2">
        <v>13939895</v>
      </c>
    </row>
    <row r="55" spans="1:16" ht="31.2" x14ac:dyDescent="0.3">
      <c r="A55" s="4" t="s">
        <v>1</v>
      </c>
      <c r="B55" s="17" t="s">
        <v>43</v>
      </c>
      <c r="C55" s="17" t="s">
        <v>46</v>
      </c>
      <c r="D55" s="17" t="s">
        <v>42</v>
      </c>
      <c r="E55" s="17" t="s">
        <v>35</v>
      </c>
      <c r="F55" s="4"/>
      <c r="G55" s="3" t="s">
        <v>96</v>
      </c>
      <c r="H55" s="2">
        <v>200479000</v>
      </c>
      <c r="I55" s="2">
        <v>0</v>
      </c>
      <c r="J55" s="2">
        <v>0</v>
      </c>
      <c r="K55" s="2">
        <v>200479000</v>
      </c>
      <c r="L55" s="2">
        <v>0</v>
      </c>
      <c r="M55" s="22">
        <f t="shared" si="8"/>
        <v>0</v>
      </c>
      <c r="N55" s="2">
        <v>0</v>
      </c>
      <c r="O55" s="22">
        <f t="shared" si="9"/>
        <v>0</v>
      </c>
      <c r="P55" s="2">
        <v>0</v>
      </c>
    </row>
    <row r="56" spans="1:16" ht="15.6" x14ac:dyDescent="0.3">
      <c r="A56" s="4" t="s">
        <v>1</v>
      </c>
      <c r="B56" s="4" t="s">
        <v>43</v>
      </c>
      <c r="C56" s="4" t="s">
        <v>46</v>
      </c>
      <c r="D56" s="4" t="s">
        <v>42</v>
      </c>
      <c r="E56" s="4" t="s">
        <v>81</v>
      </c>
      <c r="F56" s="7"/>
      <c r="G56" s="3" t="s">
        <v>2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2">
        <v>0</v>
      </c>
      <c r="N56" s="2">
        <v>0</v>
      </c>
      <c r="O56" s="22">
        <v>0</v>
      </c>
      <c r="P56" s="2">
        <v>0</v>
      </c>
    </row>
    <row r="57" spans="1:16" ht="15.6" x14ac:dyDescent="0.3">
      <c r="A57" s="7" t="s">
        <v>1</v>
      </c>
      <c r="B57" s="15" t="s">
        <v>43</v>
      </c>
      <c r="C57" s="7">
        <v>10</v>
      </c>
      <c r="D57" s="7"/>
      <c r="E57" s="7"/>
      <c r="F57" s="7"/>
      <c r="G57" s="6" t="s">
        <v>82</v>
      </c>
      <c r="H57" s="5">
        <f>H58</f>
        <v>300000000</v>
      </c>
      <c r="I57" s="5">
        <v>0</v>
      </c>
      <c r="J57" s="5">
        <f t="shared" ref="J57:P58" si="20">J58</f>
        <v>190000000</v>
      </c>
      <c r="K57" s="5">
        <f t="shared" si="20"/>
        <v>110000000</v>
      </c>
      <c r="L57" s="5">
        <f t="shared" si="20"/>
        <v>190000000</v>
      </c>
      <c r="M57" s="22">
        <f t="shared" si="8"/>
        <v>0.6333333333333333</v>
      </c>
      <c r="N57" s="5">
        <f t="shared" si="20"/>
        <v>2484114</v>
      </c>
      <c r="O57" s="22">
        <f t="shared" si="9"/>
        <v>8.2803800000000004E-3</v>
      </c>
      <c r="P57" s="5">
        <f t="shared" si="20"/>
        <v>2484114</v>
      </c>
    </row>
    <row r="58" spans="1:16" ht="15.6" x14ac:dyDescent="0.3">
      <c r="A58" s="7" t="s">
        <v>1</v>
      </c>
      <c r="B58" s="15" t="s">
        <v>43</v>
      </c>
      <c r="C58" s="7">
        <v>10</v>
      </c>
      <c r="D58" s="15" t="s">
        <v>31</v>
      </c>
      <c r="E58" s="7"/>
      <c r="F58" s="7"/>
      <c r="G58" s="6" t="s">
        <v>83</v>
      </c>
      <c r="H58" s="5">
        <f>H59</f>
        <v>300000000</v>
      </c>
      <c r="I58" s="5">
        <v>0</v>
      </c>
      <c r="J58" s="5">
        <f t="shared" si="20"/>
        <v>190000000</v>
      </c>
      <c r="K58" s="5">
        <f t="shared" si="20"/>
        <v>110000000</v>
      </c>
      <c r="L58" s="5">
        <f t="shared" si="20"/>
        <v>190000000</v>
      </c>
      <c r="M58" s="22">
        <f t="shared" si="8"/>
        <v>0.6333333333333333</v>
      </c>
      <c r="N58" s="5">
        <f t="shared" si="20"/>
        <v>2484114</v>
      </c>
      <c r="O58" s="22">
        <f t="shared" si="9"/>
        <v>8.2803800000000004E-3</v>
      </c>
      <c r="P58" s="5">
        <f t="shared" si="20"/>
        <v>2484114</v>
      </c>
    </row>
    <row r="59" spans="1:16" ht="15.6" x14ac:dyDescent="0.3">
      <c r="A59" s="4" t="s">
        <v>1</v>
      </c>
      <c r="B59" s="17" t="s">
        <v>43</v>
      </c>
      <c r="C59" s="4">
        <v>10</v>
      </c>
      <c r="D59" s="17" t="s">
        <v>31</v>
      </c>
      <c r="E59" s="17" t="s">
        <v>32</v>
      </c>
      <c r="F59" s="4"/>
      <c r="G59" s="3" t="s">
        <v>0</v>
      </c>
      <c r="H59" s="2">
        <v>300000000</v>
      </c>
      <c r="I59" s="2">
        <v>0</v>
      </c>
      <c r="J59" s="2">
        <v>190000000</v>
      </c>
      <c r="K59" s="2">
        <f>H59-J59</f>
        <v>110000000</v>
      </c>
      <c r="L59" s="2">
        <v>190000000</v>
      </c>
      <c r="M59" s="22">
        <f t="shared" si="8"/>
        <v>0.6333333333333333</v>
      </c>
      <c r="N59" s="2">
        <v>2484114</v>
      </c>
      <c r="O59" s="22">
        <f t="shared" si="9"/>
        <v>8.2803800000000004E-3</v>
      </c>
      <c r="P59" s="2">
        <v>2484114</v>
      </c>
    </row>
    <row r="60" spans="1:16" ht="31.2" x14ac:dyDescent="0.3">
      <c r="A60" s="7" t="s">
        <v>1</v>
      </c>
      <c r="B60" s="15">
        <v>6</v>
      </c>
      <c r="C60" s="7"/>
      <c r="D60" s="15"/>
      <c r="E60" s="15"/>
      <c r="F60" s="7"/>
      <c r="G60" s="6" t="s">
        <v>93</v>
      </c>
      <c r="H60" s="5">
        <f>H61</f>
        <v>600000000</v>
      </c>
      <c r="I60" s="5">
        <v>0</v>
      </c>
      <c r="J60" s="5">
        <f>J61</f>
        <v>600000000</v>
      </c>
      <c r="K60" s="5">
        <v>0</v>
      </c>
      <c r="L60" s="5">
        <v>600000000</v>
      </c>
      <c r="M60" s="22">
        <f t="shared" si="8"/>
        <v>1</v>
      </c>
      <c r="N60" s="5">
        <f t="shared" ref="N60:P62" si="21">N61</f>
        <v>600000000</v>
      </c>
      <c r="O60" s="22">
        <f t="shared" si="9"/>
        <v>1</v>
      </c>
      <c r="P60" s="5">
        <f t="shared" si="21"/>
        <v>600000000</v>
      </c>
    </row>
    <row r="61" spans="1:16" ht="31.2" x14ac:dyDescent="0.3">
      <c r="A61" s="7" t="s">
        <v>1</v>
      </c>
      <c r="B61" s="15">
        <v>6</v>
      </c>
      <c r="C61" s="7">
        <v>3</v>
      </c>
      <c r="D61" s="15"/>
      <c r="E61" s="15"/>
      <c r="F61" s="7"/>
      <c r="G61" s="6" t="s">
        <v>94</v>
      </c>
      <c r="H61" s="5">
        <f>H62</f>
        <v>600000000</v>
      </c>
      <c r="I61" s="5">
        <v>0</v>
      </c>
      <c r="J61" s="5">
        <f>J62</f>
        <v>600000000</v>
      </c>
      <c r="K61" s="5">
        <v>0</v>
      </c>
      <c r="L61" s="5">
        <v>600000000</v>
      </c>
      <c r="M61" s="22">
        <f t="shared" si="8"/>
        <v>1</v>
      </c>
      <c r="N61" s="5">
        <f t="shared" si="21"/>
        <v>600000000</v>
      </c>
      <c r="O61" s="22">
        <f t="shared" si="9"/>
        <v>1</v>
      </c>
      <c r="P61" s="5">
        <f t="shared" si="21"/>
        <v>600000000</v>
      </c>
    </row>
    <row r="62" spans="1:16" ht="31.2" x14ac:dyDescent="0.3">
      <c r="A62" s="7" t="s">
        <v>1</v>
      </c>
      <c r="B62" s="15">
        <v>6</v>
      </c>
      <c r="C62" s="7">
        <v>3</v>
      </c>
      <c r="D62" s="15">
        <v>3</v>
      </c>
      <c r="E62" s="15"/>
      <c r="F62" s="7"/>
      <c r="G62" s="6" t="s">
        <v>95</v>
      </c>
      <c r="H62" s="5">
        <f>H63</f>
        <v>600000000</v>
      </c>
      <c r="I62" s="5">
        <v>0</v>
      </c>
      <c r="J62" s="5">
        <f>J63</f>
        <v>600000000</v>
      </c>
      <c r="K62" s="5">
        <v>0</v>
      </c>
      <c r="L62" s="5">
        <v>600000000</v>
      </c>
      <c r="M62" s="22">
        <f t="shared" si="8"/>
        <v>1</v>
      </c>
      <c r="N62" s="5">
        <f t="shared" si="21"/>
        <v>600000000</v>
      </c>
      <c r="O62" s="22">
        <f t="shared" si="9"/>
        <v>1</v>
      </c>
      <c r="P62" s="5">
        <f t="shared" si="21"/>
        <v>600000000</v>
      </c>
    </row>
    <row r="63" spans="1:16" ht="62.4" x14ac:dyDescent="0.3">
      <c r="A63" s="4" t="s">
        <v>1</v>
      </c>
      <c r="B63" s="17">
        <v>6</v>
      </c>
      <c r="C63" s="4">
        <v>3</v>
      </c>
      <c r="D63" s="17">
        <v>3</v>
      </c>
      <c r="E63" s="17">
        <v>1</v>
      </c>
      <c r="F63" s="4"/>
      <c r="G63" s="3" t="s">
        <v>92</v>
      </c>
      <c r="H63" s="2">
        <v>600000000</v>
      </c>
      <c r="I63" s="2">
        <v>0</v>
      </c>
      <c r="J63" s="2">
        <v>600000000</v>
      </c>
      <c r="K63" s="2">
        <v>0</v>
      </c>
      <c r="L63" s="2">
        <v>600000000</v>
      </c>
      <c r="M63" s="22">
        <f t="shared" si="8"/>
        <v>1</v>
      </c>
      <c r="N63" s="2">
        <v>600000000</v>
      </c>
      <c r="O63" s="22">
        <f t="shared" si="9"/>
        <v>1</v>
      </c>
      <c r="P63" s="2">
        <v>600000000</v>
      </c>
    </row>
    <row r="64" spans="1:16" ht="46.8" x14ac:dyDescent="0.3">
      <c r="A64" s="10" t="s">
        <v>1</v>
      </c>
      <c r="B64" s="14" t="s">
        <v>84</v>
      </c>
      <c r="C64" s="10"/>
      <c r="D64" s="14"/>
      <c r="E64" s="14"/>
      <c r="F64" s="10"/>
      <c r="G64" s="29" t="s">
        <v>85</v>
      </c>
      <c r="H64" s="8">
        <f>H65</f>
        <v>335000000</v>
      </c>
      <c r="I64" s="8">
        <v>0</v>
      </c>
      <c r="J64" s="8">
        <f t="shared" ref="J64:P64" si="22">J65</f>
        <v>0</v>
      </c>
      <c r="K64" s="8">
        <f t="shared" si="22"/>
        <v>335000000</v>
      </c>
      <c r="L64" s="8">
        <f t="shared" si="22"/>
        <v>0</v>
      </c>
      <c r="M64" s="28">
        <f t="shared" si="8"/>
        <v>0</v>
      </c>
      <c r="N64" s="8">
        <f t="shared" si="22"/>
        <v>0</v>
      </c>
      <c r="O64" s="28">
        <f t="shared" si="9"/>
        <v>0</v>
      </c>
      <c r="P64" s="8">
        <f t="shared" si="22"/>
        <v>0</v>
      </c>
    </row>
    <row r="65" spans="1:16" ht="15.6" x14ac:dyDescent="0.3">
      <c r="A65" s="7" t="s">
        <v>1</v>
      </c>
      <c r="B65" s="15" t="s">
        <v>84</v>
      </c>
      <c r="C65" s="15" t="s">
        <v>46</v>
      </c>
      <c r="D65" s="15"/>
      <c r="E65" s="15"/>
      <c r="F65" s="7"/>
      <c r="G65" s="6" t="s">
        <v>86</v>
      </c>
      <c r="H65" s="5">
        <f>H66</f>
        <v>335000000</v>
      </c>
      <c r="I65" s="5">
        <v>0</v>
      </c>
      <c r="J65" s="5">
        <f t="shared" ref="J65:P65" si="23">J66</f>
        <v>0</v>
      </c>
      <c r="K65" s="5">
        <f t="shared" si="23"/>
        <v>335000000</v>
      </c>
      <c r="L65" s="5">
        <f t="shared" si="23"/>
        <v>0</v>
      </c>
      <c r="M65" s="22">
        <f t="shared" si="8"/>
        <v>0</v>
      </c>
      <c r="N65" s="5">
        <f t="shared" si="23"/>
        <v>0</v>
      </c>
      <c r="O65" s="22">
        <f t="shared" si="9"/>
        <v>0</v>
      </c>
      <c r="P65" s="5">
        <f t="shared" si="23"/>
        <v>0</v>
      </c>
    </row>
    <row r="66" spans="1:16" ht="31.2" x14ac:dyDescent="0.3">
      <c r="A66" s="7" t="s">
        <v>1</v>
      </c>
      <c r="B66" s="15" t="s">
        <v>84</v>
      </c>
      <c r="C66" s="15" t="s">
        <v>46</v>
      </c>
      <c r="D66" s="15" t="s">
        <v>31</v>
      </c>
      <c r="E66" s="15"/>
      <c r="F66" s="7"/>
      <c r="G66" s="3" t="s">
        <v>87</v>
      </c>
      <c r="H66" s="2">
        <v>335000000</v>
      </c>
      <c r="I66" s="2">
        <v>0</v>
      </c>
      <c r="J66" s="2">
        <v>0</v>
      </c>
      <c r="K66" s="2">
        <v>335000000</v>
      </c>
      <c r="L66" s="2">
        <v>0</v>
      </c>
      <c r="M66" s="22">
        <f t="shared" si="8"/>
        <v>0</v>
      </c>
      <c r="N66" s="2">
        <v>0</v>
      </c>
      <c r="O66" s="22">
        <f t="shared" si="9"/>
        <v>0</v>
      </c>
      <c r="P66" s="2">
        <v>0</v>
      </c>
    </row>
    <row r="67" spans="1:16" x14ac:dyDescent="0.3">
      <c r="A67" s="30" t="s">
        <v>97</v>
      </c>
      <c r="B67" s="30"/>
      <c r="C67" s="30"/>
      <c r="D67" s="30"/>
      <c r="E67" s="30"/>
      <c r="F67" s="30"/>
      <c r="G67" s="30"/>
      <c r="H67" s="13"/>
      <c r="I67" s="13"/>
      <c r="J67" s="13"/>
      <c r="K67" s="13"/>
    </row>
    <row r="68" spans="1:16" x14ac:dyDescent="0.3">
      <c r="H68" s="13"/>
      <c r="I68" s="13"/>
      <c r="J68" s="13"/>
      <c r="K68" s="13"/>
      <c r="L68" s="13"/>
    </row>
    <row r="69" spans="1:16" x14ac:dyDescent="0.3">
      <c r="H69" s="12"/>
      <c r="I69" s="12"/>
    </row>
    <row r="70" spans="1:16" x14ac:dyDescent="0.3">
      <c r="H70" s="13"/>
      <c r="I70" s="13"/>
    </row>
  </sheetData>
  <autoFilter ref="A6:P67"/>
  <mergeCells count="6">
    <mergeCell ref="A67:G67"/>
    <mergeCell ref="A1:P1"/>
    <mergeCell ref="A2:P2"/>
    <mergeCell ref="A3:P3"/>
    <mergeCell ref="A4:P4"/>
    <mergeCell ref="A5:P5"/>
  </mergeCells>
  <pageMargins left="0.78740157480314965" right="0.78740157480314965" top="0.78740157480314965" bottom="0.78740157480314965" header="0.78740157480314965" footer="0.78740157480314965"/>
  <pageSetup paperSize="14" scale="6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cp:lastPrinted>2018-12-14T16:10:54Z</cp:lastPrinted>
  <dcterms:created xsi:type="dcterms:W3CDTF">2018-10-01T17:30:19Z</dcterms:created>
  <dcterms:modified xsi:type="dcterms:W3CDTF">2019-06-14T21:42:20Z</dcterms:modified>
</cp:coreProperties>
</file>