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TI\Financiera\00 coordinación\Informes para publicación\2019\"/>
    </mc:Choice>
  </mc:AlternateContent>
  <bookViews>
    <workbookView xWindow="0" yWindow="0" windowWidth="20496" windowHeight="7668"/>
  </bookViews>
  <sheets>
    <sheet name="Informe" sheetId="1" r:id="rId1"/>
  </sheets>
  <definedNames>
    <definedName name="_xlnm._FilterDatabase" localSheetId="0" hidden="1">Informe!$A$6:$Q$65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5" i="1" l="1"/>
  <c r="N65" i="1"/>
  <c r="Q64" i="1"/>
  <c r="P64" i="1"/>
  <c r="O64" i="1"/>
  <c r="M64" i="1"/>
  <c r="N64" i="1" s="1"/>
  <c r="L64" i="1"/>
  <c r="L63" i="1" s="1"/>
  <c r="K64" i="1"/>
  <c r="J64" i="1"/>
  <c r="I64" i="1"/>
  <c r="Q63" i="1"/>
  <c r="O63" i="1"/>
  <c r="P63" i="1" s="1"/>
  <c r="M63" i="1"/>
  <c r="N63" i="1" s="1"/>
  <c r="K63" i="1"/>
  <c r="J63" i="1"/>
  <c r="I63" i="1"/>
  <c r="P62" i="1"/>
  <c r="N62" i="1"/>
  <c r="P61" i="1"/>
  <c r="N61" i="1"/>
  <c r="Q60" i="1"/>
  <c r="O60" i="1"/>
  <c r="P60" i="1" s="1"/>
  <c r="N60" i="1"/>
  <c r="M60" i="1"/>
  <c r="L60" i="1"/>
  <c r="K60" i="1"/>
  <c r="J60" i="1"/>
  <c r="J59" i="1" s="1"/>
  <c r="I60" i="1"/>
  <c r="Q59" i="1"/>
  <c r="O59" i="1"/>
  <c r="P59" i="1" s="1"/>
  <c r="M59" i="1"/>
  <c r="N59" i="1" s="1"/>
  <c r="L59" i="1"/>
  <c r="K59" i="1"/>
  <c r="I59" i="1"/>
  <c r="P58" i="1"/>
  <c r="N58" i="1"/>
  <c r="P57" i="1"/>
  <c r="N57" i="1"/>
  <c r="Q56" i="1"/>
  <c r="P56" i="1"/>
  <c r="O56" i="1"/>
  <c r="M56" i="1"/>
  <c r="N56" i="1" s="1"/>
  <c r="L56" i="1"/>
  <c r="L55" i="1" s="1"/>
  <c r="L47" i="1" s="1"/>
  <c r="K56" i="1"/>
  <c r="J56" i="1"/>
  <c r="I56" i="1"/>
  <c r="Q55" i="1"/>
  <c r="O55" i="1"/>
  <c r="P55" i="1" s="1"/>
  <c r="M55" i="1"/>
  <c r="N55" i="1" s="1"/>
  <c r="K55" i="1"/>
  <c r="J55" i="1"/>
  <c r="I55" i="1"/>
  <c r="P53" i="1"/>
  <c r="N53" i="1"/>
  <c r="P52" i="1"/>
  <c r="N52" i="1"/>
  <c r="P51" i="1"/>
  <c r="N51" i="1"/>
  <c r="P50" i="1"/>
  <c r="N50" i="1"/>
  <c r="Q49" i="1"/>
  <c r="O49" i="1"/>
  <c r="P49" i="1" s="1"/>
  <c r="N49" i="1"/>
  <c r="M49" i="1"/>
  <c r="L49" i="1"/>
  <c r="K49" i="1"/>
  <c r="K47" i="1" s="1"/>
  <c r="J49" i="1"/>
  <c r="J47" i="1" s="1"/>
  <c r="J7" i="1" s="1"/>
  <c r="I49" i="1"/>
  <c r="P48" i="1"/>
  <c r="N48" i="1"/>
  <c r="Q47" i="1"/>
  <c r="M47" i="1"/>
  <c r="N47" i="1" s="1"/>
  <c r="I47" i="1"/>
  <c r="P46" i="1"/>
  <c r="N46" i="1"/>
  <c r="P45" i="1"/>
  <c r="N45" i="1"/>
  <c r="P44" i="1"/>
  <c r="N44" i="1"/>
  <c r="P43" i="1"/>
  <c r="N43" i="1"/>
  <c r="P42" i="1"/>
  <c r="N42" i="1"/>
  <c r="P41" i="1"/>
  <c r="N41" i="1"/>
  <c r="Q40" i="1"/>
  <c r="O40" i="1"/>
  <c r="P40" i="1" s="1"/>
  <c r="N40" i="1"/>
  <c r="M40" i="1"/>
  <c r="L40" i="1"/>
  <c r="K40" i="1"/>
  <c r="J40" i="1"/>
  <c r="I40" i="1"/>
  <c r="P39" i="1"/>
  <c r="N39" i="1"/>
  <c r="P38" i="1"/>
  <c r="N38" i="1"/>
  <c r="P37" i="1"/>
  <c r="N37" i="1"/>
  <c r="P36" i="1"/>
  <c r="N36" i="1"/>
  <c r="P35" i="1"/>
  <c r="N35" i="1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P10" i="1"/>
  <c r="N10" i="1"/>
  <c r="Q9" i="1"/>
  <c r="O9" i="1"/>
  <c r="O8" i="1" s="1"/>
  <c r="M9" i="1"/>
  <c r="N9" i="1" s="1"/>
  <c r="L9" i="1"/>
  <c r="K9" i="1"/>
  <c r="K8" i="1" s="1"/>
  <c r="K7" i="1" s="1"/>
  <c r="J9" i="1"/>
  <c r="I9" i="1"/>
  <c r="Q8" i="1"/>
  <c r="M8" i="1"/>
  <c r="N8" i="1" s="1"/>
  <c r="L8" i="1"/>
  <c r="L7" i="1" s="1"/>
  <c r="J8" i="1"/>
  <c r="I8" i="1"/>
  <c r="Q7" i="1"/>
  <c r="M7" i="1"/>
  <c r="N7" i="1" s="1"/>
  <c r="I7" i="1"/>
  <c r="P8" i="1" l="1"/>
  <c r="P9" i="1"/>
  <c r="O47" i="1"/>
  <c r="P47" i="1" s="1"/>
  <c r="O7" i="1" l="1"/>
  <c r="P7" i="1" s="1"/>
</calcChain>
</file>

<file path=xl/sharedStrings.xml><?xml version="1.0" encoding="utf-8"?>
<sst xmlns="http://schemas.openxmlformats.org/spreadsheetml/2006/main" count="355" uniqueCount="101">
  <si>
    <t>MINISTERIO DE TECNOLOGÍAS DE LA INFORMACIÓN Y LAS COMUNICACIONES</t>
  </si>
  <si>
    <t>SECCIÓN 23-01-01</t>
  </si>
  <si>
    <t>INFORME DE EJECUCION DEL PRESUPUESTO DE GASTOS</t>
  </si>
  <si>
    <t>VIGENCIA FISCAL 2019</t>
  </si>
  <si>
    <t>JUNIO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</si>
  <si>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</si>
  <si>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</si>
  <si>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</si>
  <si>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</si>
  <si>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</si>
  <si>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</si>
  <si>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</si>
  <si>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</si>
  <si>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</si>
  <si>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</si>
  <si>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</si>
  <si>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</si>
  <si>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</si>
  <si>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</si>
  <si>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</si>
  <si>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</si>
  <si>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</si>
  <si>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</si>
  <si>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</si>
  <si>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</si>
  <si>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</si>
  <si>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</si>
  <si>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</si>
  <si>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</si>
  <si>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</si>
  <si>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</si>
  <si>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</si>
  <si>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</si>
  <si>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</si>
  <si>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</si>
  <si>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</si>
  <si>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</si>
  <si>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</si>
  <si>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</si>
  <si>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</si>
  <si>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</si>
  <si>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</si>
  <si>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</si>
  <si>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</si>
  <si>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</si>
  <si>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</si>
  <si>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</si>
  <si>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</si>
  <si>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</si>
  <si>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</si>
  <si>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</si>
  <si>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</si>
  <si>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</si>
  <si>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</si>
  <si>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</si>
  <si>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</si>
  <si>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</si>
  <si>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</si>
  <si>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</si>
  <si>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</si>
  <si>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</si>
  <si>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</si>
  <si>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</si>
  <si>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</si>
  <si>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</si>
  <si>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</si>
  <si>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</si>
  <si>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</si>
  <si>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</si>
  <si>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</si>
  <si>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</si>
  <si>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</si>
  <si>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</si>
  <si>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PRODUCTOS METÁLICOS Y PAQUETES DE SOFTWARE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</si>
  <si>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</si>
  <si>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</si>
  <si>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</si>
  <si>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</si>
  <si>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</si>
  <si>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</si>
  <si>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</si>
  <si>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</si>
  <si>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</si>
  <si>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</si>
  <si>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</si>
  <si>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</si>
  <si>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014</t>
  </si>
  <si>
    <t>AUXILIOS FUNERARIOS</t>
  </si>
  <si>
    <t>10</t>
  </si>
  <si>
    <t>SENTENCIAS Y CONCILIACIONES</t>
  </si>
  <si>
    <t>FALLOS NACIONALES</t>
  </si>
  <si>
    <t>SENTENCIAS</t>
  </si>
  <si>
    <t>06</t>
  </si>
  <si>
    <t>ADQUISICION DE ACTIVOS FINANCIEROS</t>
  </si>
  <si>
    <t>ADQUISICION DE OTRAS PARTICIPACIONES DE CAPITAL</t>
  </si>
  <si>
    <t>EN EMPRESAS  PÚBLICAS NO FINANCIERAS</t>
  </si>
  <si>
    <t>CAPITALIZACION PARA EL FORTALECIMIENTO DE LOS CANALES PUBLICOS DE TELEVISION</t>
  </si>
  <si>
    <t>08</t>
  </si>
  <si>
    <t>GASTOS POR TRIBUTOS, MULTAS, SANCIONES E INTERESES DE MORA</t>
  </si>
  <si>
    <t xml:space="preserve">CONTRIBUCIONES              </t>
  </si>
  <si>
    <t>CUOTA DE FISCALIZACIÓN Y AUDITAJE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</si>
</sst>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right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164" fontId="5" fillId="0" borderId="0" xfId="0" applyNumberFormat="1" applyFont="1" applyFill="1" applyBorder="1"/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</cellXfs>
  <cellStyles count="3">
    <cellStyle name="Normal" xfId="0" builtinId="0"/>
    <cellStyle name="Normal 5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0</xdr:row>
      <xdr:rowOff>171450</xdr:rowOff>
    </xdr:from>
    <xdr:ext cx="3479800" cy="660400"/>
    <xdr:pic>
      <xdr:nvPicPr>
        <xdr:cNvPr id="2" name="Imagen 1">
          <a:extLst>
            <a:ext uri="{FF2B5EF4-FFF2-40B4-BE49-F238E27FC236}">
              <a16:creationId xmlns:a16="http://schemas.microsoft.com/office/drawing/2014/main" id="{7FCDA842-B7DF-46D7-B397-0583537C63A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171450"/>
          <a:ext cx="3479800" cy="660400"/>
        </a:xfrm>
        <a:prstGeom prst="rect">
          <a:avLst/>
        </a:prstGeom>
      </xdr:spPr>
    </xdr:pic>
    <xdr:clientData/>
  </xdr:oneCellAnchor>
  <xdr:oneCellAnchor>
    <xdr:from>
      <xdr:col>15</xdr:col>
      <xdr:colOff>387351</xdr:colOff>
      <xdr:row>0</xdr:row>
      <xdr:rowOff>69851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56495587-E198-4783-BC58-F45F011E228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33501" y="6985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abSelected="1" workbookViewId="0">
      <pane ySplit="6" topLeftCell="A7" activePane="bottomLeft" state="frozen"/>
      <selection activeCell="H1" sqref="H1"/>
      <selection pane="bottomLeft" activeCell="O7" sqref="O7"/>
    </sheetView>
  </sheetViews>
  <sheetFormatPr baseColWidth="10" defaultColWidth="10.88671875" defaultRowHeight="14.4" x14ac:dyDescent="0.3"/>
  <cols>
    <col min="1" max="7" width="5.33203125" style="3" customWidth="1"/>
    <col min="8" max="8" width="27.6640625" style="3" customWidth="1"/>
    <col min="9" max="13" width="19.6640625" style="3" bestFit="1" customWidth="1"/>
    <col min="14" max="14" width="12.33203125" style="3" bestFit="1" customWidth="1"/>
    <col min="15" max="15" width="19.6640625" style="3" bestFit="1" customWidth="1"/>
    <col min="16" max="16" width="12.77734375" style="3" bestFit="1" customWidth="1"/>
    <col min="17" max="17" width="19.6640625" style="3" bestFit="1" customWidth="1"/>
    <col min="18" max="18" width="9.77734375" style="3" customWidth="1"/>
    <col min="19" max="19" width="6.44140625" style="3" customWidth="1"/>
    <col min="20" max="16384" width="10.88671875" style="3"/>
  </cols>
  <sheetData>
    <row r="1" spans="1:17" s="1" customFormat="1" ht="17.399999999999999" x14ac:dyDescent="0.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s="1" customFormat="1" ht="17.399999999999999" x14ac:dyDescent="0.3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17" s="1" customFormat="1" ht="17.399999999999999" x14ac:dyDescent="0.3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s="1" customFormat="1" ht="17.399999999999999" x14ac:dyDescent="0.3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7" s="1" customFormat="1" ht="18" thickBot="1" x14ac:dyDescent="0.35">
      <c r="A5" s="26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7" ht="22.8" x14ac:dyDescent="0.3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17" ht="16.2" x14ac:dyDescent="0.3">
      <c r="A7" s="4" t="s">
        <v>22</v>
      </c>
      <c r="B7" s="4"/>
      <c r="C7" s="4"/>
      <c r="D7" s="4"/>
      <c r="E7" s="4"/>
      <c r="F7" s="4"/>
      <c r="G7" s="4"/>
      <c r="H7" s="5" t="s">
        <v>23</v>
      </c>
      <c r="I7" s="6">
        <f>+I8+I47+I59+I63+I40</f>
        <v>52386766259</v>
      </c>
      <c r="J7" s="6">
        <f t="shared" ref="J7:Q7" si="0">+J8+J47+J59+J63+J40</f>
        <v>2102326481</v>
      </c>
      <c r="K7" s="6">
        <f t="shared" si="0"/>
        <v>49533217719.949997</v>
      </c>
      <c r="L7" s="6">
        <f t="shared" si="0"/>
        <v>751222058.04999995</v>
      </c>
      <c r="M7" s="6">
        <f t="shared" si="0"/>
        <v>48913126495.480003</v>
      </c>
      <c r="N7" s="7">
        <f>+M7/I7</f>
        <v>0.93369241868554487</v>
      </c>
      <c r="O7" s="6">
        <f t="shared" si="0"/>
        <v>22007816162.48</v>
      </c>
      <c r="P7" s="7">
        <f>+O7/I7</f>
        <v>0.42010258952945156</v>
      </c>
      <c r="Q7" s="6">
        <f t="shared" si="0"/>
        <v>20299700403.48</v>
      </c>
    </row>
    <row r="8" spans="1:17" ht="15.6" x14ac:dyDescent="0.3">
      <c r="A8" s="8" t="s">
        <v>22</v>
      </c>
      <c r="B8" s="8" t="s">
        <v>24</v>
      </c>
      <c r="C8" s="8"/>
      <c r="D8" s="8"/>
      <c r="E8" s="8"/>
      <c r="F8" s="8"/>
      <c r="G8" s="8"/>
      <c r="H8" s="9" t="s">
        <v>25</v>
      </c>
      <c r="I8" s="10">
        <f>+I9</f>
        <v>45215011792</v>
      </c>
      <c r="J8" s="10">
        <f t="shared" ref="J8:Q8" si="1">+J9</f>
        <v>0</v>
      </c>
      <c r="K8" s="10">
        <f t="shared" si="1"/>
        <v>45215011792</v>
      </c>
      <c r="L8" s="10">
        <f t="shared" si="1"/>
        <v>0</v>
      </c>
      <c r="M8" s="10">
        <f t="shared" si="1"/>
        <v>44964281187</v>
      </c>
      <c r="N8" s="11">
        <f t="shared" ref="N8:N65" si="2">+M8/I8</f>
        <v>0.9944547044208808</v>
      </c>
      <c r="O8" s="10">
        <f t="shared" si="1"/>
        <v>19744150439</v>
      </c>
      <c r="P8" s="11">
        <f t="shared" ref="P8:P65" si="3">+O8/I8</f>
        <v>0.43667246024014927</v>
      </c>
      <c r="Q8" s="10">
        <f t="shared" si="1"/>
        <v>18419429965</v>
      </c>
    </row>
    <row r="9" spans="1:17" ht="31.2" x14ac:dyDescent="0.3">
      <c r="A9" s="12" t="s">
        <v>22</v>
      </c>
      <c r="B9" s="12" t="s">
        <v>24</v>
      </c>
      <c r="C9" s="12" t="s">
        <v>24</v>
      </c>
      <c r="D9" s="12"/>
      <c r="E9" s="12"/>
      <c r="F9" s="12"/>
      <c r="G9" s="12"/>
      <c r="H9" s="13" t="s">
        <v>26</v>
      </c>
      <c r="I9" s="14">
        <f>+I10+I22+I32</f>
        <v>45215011792</v>
      </c>
      <c r="J9" s="14">
        <f t="shared" ref="J9:Q9" si="4">+J10+J22+J32</f>
        <v>0</v>
      </c>
      <c r="K9" s="14">
        <f t="shared" si="4"/>
        <v>45215011792</v>
      </c>
      <c r="L9" s="14">
        <f t="shared" si="4"/>
        <v>0</v>
      </c>
      <c r="M9" s="14">
        <f t="shared" si="4"/>
        <v>44964281187</v>
      </c>
      <c r="N9" s="15">
        <f t="shared" si="2"/>
        <v>0.9944547044208808</v>
      </c>
      <c r="O9" s="14">
        <f t="shared" si="4"/>
        <v>19744150439</v>
      </c>
      <c r="P9" s="15">
        <f t="shared" si="3"/>
        <v>0.43667246024014927</v>
      </c>
      <c r="Q9" s="14">
        <f t="shared" si="4"/>
        <v>18419429965</v>
      </c>
    </row>
    <row r="10" spans="1:17" ht="15.6" x14ac:dyDescent="0.3">
      <c r="A10" s="12" t="s">
        <v>22</v>
      </c>
      <c r="B10" s="12" t="s">
        <v>24</v>
      </c>
      <c r="C10" s="12" t="s">
        <v>24</v>
      </c>
      <c r="D10" s="12" t="s">
        <v>24</v>
      </c>
      <c r="E10" s="12"/>
      <c r="F10" s="12"/>
      <c r="G10" s="12"/>
      <c r="H10" s="13" t="s">
        <v>27</v>
      </c>
      <c r="I10" s="14">
        <v>29869801328</v>
      </c>
      <c r="J10" s="14">
        <v>0</v>
      </c>
      <c r="K10" s="14">
        <v>29869801328</v>
      </c>
      <c r="L10" s="14">
        <v>0</v>
      </c>
      <c r="M10" s="14">
        <v>29709032848</v>
      </c>
      <c r="N10" s="15">
        <f t="shared" si="2"/>
        <v>0.99461769168684444</v>
      </c>
      <c r="O10" s="14">
        <v>13556310929</v>
      </c>
      <c r="P10" s="15">
        <f t="shared" si="3"/>
        <v>0.45384670557859697</v>
      </c>
      <c r="Q10" s="14">
        <v>12592493545</v>
      </c>
    </row>
    <row r="11" spans="1:17" ht="15.6" x14ac:dyDescent="0.3">
      <c r="A11" s="16" t="s">
        <v>22</v>
      </c>
      <c r="B11" s="16" t="s">
        <v>24</v>
      </c>
      <c r="C11" s="16" t="s">
        <v>24</v>
      </c>
      <c r="D11" s="16" t="s">
        <v>24</v>
      </c>
      <c r="E11" s="16" t="s">
        <v>28</v>
      </c>
      <c r="F11" s="16" t="s">
        <v>28</v>
      </c>
      <c r="G11" s="16"/>
      <c r="H11" s="17" t="s">
        <v>29</v>
      </c>
      <c r="I11" s="18">
        <v>21615992228</v>
      </c>
      <c r="J11" s="18">
        <v>0</v>
      </c>
      <c r="K11" s="18">
        <v>21615992228</v>
      </c>
      <c r="L11" s="18">
        <v>0</v>
      </c>
      <c r="M11" s="18">
        <v>21568653768</v>
      </c>
      <c r="N11" s="15">
        <f t="shared" si="2"/>
        <v>0.99781002604457447</v>
      </c>
      <c r="O11" s="18">
        <v>10271644554</v>
      </c>
      <c r="P11" s="15">
        <f t="shared" si="3"/>
        <v>0.47518728012377598</v>
      </c>
      <c r="Q11" s="18">
        <v>10271644554</v>
      </c>
    </row>
    <row r="12" spans="1:17" ht="31.2" x14ac:dyDescent="0.3">
      <c r="A12" s="16" t="s">
        <v>22</v>
      </c>
      <c r="B12" s="16" t="s">
        <v>24</v>
      </c>
      <c r="C12" s="16" t="s">
        <v>24</v>
      </c>
      <c r="D12" s="16" t="s">
        <v>24</v>
      </c>
      <c r="E12" s="16" t="s">
        <v>28</v>
      </c>
      <c r="F12" s="16" t="s">
        <v>30</v>
      </c>
      <c r="G12" s="16"/>
      <c r="H12" s="17" t="s">
        <v>31</v>
      </c>
      <c r="I12" s="18">
        <v>220009504</v>
      </c>
      <c r="J12" s="18">
        <v>0</v>
      </c>
      <c r="K12" s="18">
        <v>220009504</v>
      </c>
      <c r="L12" s="18">
        <v>0</v>
      </c>
      <c r="M12" s="18">
        <v>220009504</v>
      </c>
      <c r="N12" s="15">
        <f t="shared" si="2"/>
        <v>1</v>
      </c>
      <c r="O12" s="18">
        <v>126467214</v>
      </c>
      <c r="P12" s="15">
        <f t="shared" si="3"/>
        <v>0.57482614023801448</v>
      </c>
      <c r="Q12" s="18">
        <v>126467214</v>
      </c>
    </row>
    <row r="13" spans="1:17" ht="31.2" x14ac:dyDescent="0.3">
      <c r="A13" s="16" t="s">
        <v>22</v>
      </c>
      <c r="B13" s="16" t="s">
        <v>24</v>
      </c>
      <c r="C13" s="16" t="s">
        <v>24</v>
      </c>
      <c r="D13" s="16" t="s">
        <v>24</v>
      </c>
      <c r="E13" s="16" t="s">
        <v>28</v>
      </c>
      <c r="F13" s="16" t="s">
        <v>32</v>
      </c>
      <c r="G13" s="16"/>
      <c r="H13" s="17" t="s">
        <v>33</v>
      </c>
      <c r="I13" s="18">
        <v>1774600602</v>
      </c>
      <c r="J13" s="18">
        <v>0</v>
      </c>
      <c r="K13" s="18">
        <v>1774600602</v>
      </c>
      <c r="L13" s="18">
        <v>0</v>
      </c>
      <c r="M13" s="18">
        <v>1773991448</v>
      </c>
      <c r="N13" s="15">
        <f t="shared" si="2"/>
        <v>0.99965673740935657</v>
      </c>
      <c r="O13" s="18">
        <v>1131781296</v>
      </c>
      <c r="P13" s="15">
        <f t="shared" si="3"/>
        <v>0.6377667711396392</v>
      </c>
      <c r="Q13" s="18">
        <v>1131781296</v>
      </c>
    </row>
    <row r="14" spans="1:17" ht="31.2" x14ac:dyDescent="0.3">
      <c r="A14" s="16" t="s">
        <v>22</v>
      </c>
      <c r="B14" s="16" t="s">
        <v>24</v>
      </c>
      <c r="C14" s="16" t="s">
        <v>24</v>
      </c>
      <c r="D14" s="16" t="s">
        <v>24</v>
      </c>
      <c r="E14" s="16" t="s">
        <v>28</v>
      </c>
      <c r="F14" s="16" t="s">
        <v>34</v>
      </c>
      <c r="G14" s="16"/>
      <c r="H14" s="17" t="s">
        <v>35</v>
      </c>
      <c r="I14" s="18">
        <v>71465053</v>
      </c>
      <c r="J14" s="18">
        <v>0</v>
      </c>
      <c r="K14" s="18">
        <v>71465053</v>
      </c>
      <c r="L14" s="18">
        <v>0</v>
      </c>
      <c r="M14" s="18">
        <v>71465053</v>
      </c>
      <c r="N14" s="15">
        <f t="shared" si="2"/>
        <v>1</v>
      </c>
      <c r="O14" s="18">
        <v>34172585</v>
      </c>
      <c r="P14" s="15">
        <f t="shared" si="3"/>
        <v>0.47817196749297869</v>
      </c>
      <c r="Q14" s="18">
        <v>34172585</v>
      </c>
    </row>
    <row r="15" spans="1:17" ht="31.2" x14ac:dyDescent="0.3">
      <c r="A15" s="16" t="s">
        <v>22</v>
      </c>
      <c r="B15" s="16" t="s">
        <v>24</v>
      </c>
      <c r="C15" s="16" t="s">
        <v>24</v>
      </c>
      <c r="D15" s="16" t="s">
        <v>24</v>
      </c>
      <c r="E15" s="16" t="s">
        <v>28</v>
      </c>
      <c r="F15" s="16" t="s">
        <v>36</v>
      </c>
      <c r="G15" s="16"/>
      <c r="H15" s="17" t="s">
        <v>37</v>
      </c>
      <c r="I15" s="18">
        <v>44684756</v>
      </c>
      <c r="J15" s="18">
        <v>0</v>
      </c>
      <c r="K15" s="18">
        <v>44684756</v>
      </c>
      <c r="L15" s="18">
        <v>0</v>
      </c>
      <c r="M15" s="18">
        <v>44684756</v>
      </c>
      <c r="N15" s="15">
        <f t="shared" si="2"/>
        <v>1</v>
      </c>
      <c r="O15" s="18">
        <v>23549666</v>
      </c>
      <c r="P15" s="15">
        <f t="shared" si="3"/>
        <v>0.52701789397708698</v>
      </c>
      <c r="Q15" s="18">
        <v>23549666</v>
      </c>
    </row>
    <row r="16" spans="1:17" ht="15.6" x14ac:dyDescent="0.3">
      <c r="A16" s="16" t="s">
        <v>22</v>
      </c>
      <c r="B16" s="16" t="s">
        <v>24</v>
      </c>
      <c r="C16" s="16" t="s">
        <v>24</v>
      </c>
      <c r="D16" s="16" t="s">
        <v>24</v>
      </c>
      <c r="E16" s="16" t="s">
        <v>28</v>
      </c>
      <c r="F16" s="16" t="s">
        <v>38</v>
      </c>
      <c r="G16" s="16"/>
      <c r="H16" s="17" t="s">
        <v>39</v>
      </c>
      <c r="I16" s="18">
        <v>1052915513</v>
      </c>
      <c r="J16" s="18">
        <v>0</v>
      </c>
      <c r="K16" s="18">
        <v>1052915513</v>
      </c>
      <c r="L16" s="18">
        <v>0</v>
      </c>
      <c r="M16" s="18">
        <v>1034155721</v>
      </c>
      <c r="N16" s="15">
        <f t="shared" si="2"/>
        <v>0.98218300350941834</v>
      </c>
      <c r="O16" s="18">
        <v>1008232151</v>
      </c>
      <c r="P16" s="15">
        <f t="shared" si="3"/>
        <v>0.95756225314537657</v>
      </c>
      <c r="Q16" s="18">
        <v>44414767</v>
      </c>
    </row>
    <row r="17" spans="1:17" ht="31.2" x14ac:dyDescent="0.3">
      <c r="A17" s="16" t="s">
        <v>22</v>
      </c>
      <c r="B17" s="16" t="s">
        <v>24</v>
      </c>
      <c r="C17" s="16" t="s">
        <v>24</v>
      </c>
      <c r="D17" s="16" t="s">
        <v>24</v>
      </c>
      <c r="E17" s="16" t="s">
        <v>28</v>
      </c>
      <c r="F17" s="16" t="s">
        <v>40</v>
      </c>
      <c r="G17" s="16"/>
      <c r="H17" s="17" t="s">
        <v>41</v>
      </c>
      <c r="I17" s="18">
        <v>745631349</v>
      </c>
      <c r="J17" s="18">
        <v>0</v>
      </c>
      <c r="K17" s="18">
        <v>745631349</v>
      </c>
      <c r="L17" s="18">
        <v>0</v>
      </c>
      <c r="M17" s="18">
        <v>738639397</v>
      </c>
      <c r="N17" s="15">
        <f t="shared" si="2"/>
        <v>0.99062277624274087</v>
      </c>
      <c r="O17" s="18">
        <v>320964353</v>
      </c>
      <c r="P17" s="15">
        <f t="shared" si="3"/>
        <v>0.43045984242811119</v>
      </c>
      <c r="Q17" s="18">
        <v>320964353</v>
      </c>
    </row>
    <row r="18" spans="1:17" ht="46.8" x14ac:dyDescent="0.3">
      <c r="A18" s="16" t="s">
        <v>22</v>
      </c>
      <c r="B18" s="16" t="s">
        <v>24</v>
      </c>
      <c r="C18" s="16" t="s">
        <v>24</v>
      </c>
      <c r="D18" s="16" t="s">
        <v>24</v>
      </c>
      <c r="E18" s="16" t="s">
        <v>28</v>
      </c>
      <c r="F18" s="16" t="s">
        <v>42</v>
      </c>
      <c r="G18" s="16"/>
      <c r="H18" s="17" t="s">
        <v>43</v>
      </c>
      <c r="I18" s="18">
        <v>207251805</v>
      </c>
      <c r="J18" s="18">
        <v>0</v>
      </c>
      <c r="K18" s="18">
        <v>207251805</v>
      </c>
      <c r="L18" s="18">
        <v>0</v>
      </c>
      <c r="M18" s="18">
        <v>207251805</v>
      </c>
      <c r="N18" s="15">
        <f t="shared" si="2"/>
        <v>1</v>
      </c>
      <c r="O18" s="18">
        <v>84218740</v>
      </c>
      <c r="P18" s="15">
        <f t="shared" si="3"/>
        <v>0.40635950070495164</v>
      </c>
      <c r="Q18" s="18">
        <v>84218740</v>
      </c>
    </row>
    <row r="19" spans="1:17" ht="15.6" x14ac:dyDescent="0.3">
      <c r="A19" s="16" t="s">
        <v>22</v>
      </c>
      <c r="B19" s="16" t="s">
        <v>24</v>
      </c>
      <c r="C19" s="16" t="s">
        <v>24</v>
      </c>
      <c r="D19" s="16" t="s">
        <v>24</v>
      </c>
      <c r="E19" s="16" t="s">
        <v>28</v>
      </c>
      <c r="F19" s="16" t="s">
        <v>44</v>
      </c>
      <c r="G19" s="16"/>
      <c r="H19" s="17" t="s">
        <v>45</v>
      </c>
      <c r="I19" s="18">
        <v>2174461616</v>
      </c>
      <c r="J19" s="18">
        <v>0</v>
      </c>
      <c r="K19" s="18">
        <v>2174461616</v>
      </c>
      <c r="L19" s="18">
        <v>0</v>
      </c>
      <c r="M19" s="18">
        <v>2140510308</v>
      </c>
      <c r="N19" s="15">
        <f t="shared" si="2"/>
        <v>0.98438633832384925</v>
      </c>
      <c r="O19" s="18">
        <v>18262238</v>
      </c>
      <c r="P19" s="15">
        <f t="shared" si="3"/>
        <v>8.3985101717242733E-3</v>
      </c>
      <c r="Q19" s="18">
        <v>18262238</v>
      </c>
    </row>
    <row r="20" spans="1:17" ht="15.6" x14ac:dyDescent="0.3">
      <c r="A20" s="16" t="s">
        <v>22</v>
      </c>
      <c r="B20" s="16" t="s">
        <v>24</v>
      </c>
      <c r="C20" s="16" t="s">
        <v>24</v>
      </c>
      <c r="D20" s="16" t="s">
        <v>24</v>
      </c>
      <c r="E20" s="16" t="s">
        <v>28</v>
      </c>
      <c r="F20" s="16" t="s">
        <v>46</v>
      </c>
      <c r="G20" s="16"/>
      <c r="H20" s="17" t="s">
        <v>47</v>
      </c>
      <c r="I20" s="18">
        <v>1076112597</v>
      </c>
      <c r="J20" s="18">
        <v>0</v>
      </c>
      <c r="K20" s="18">
        <v>1076112597</v>
      </c>
      <c r="L20" s="18">
        <v>0</v>
      </c>
      <c r="M20" s="18">
        <v>1022994783</v>
      </c>
      <c r="N20" s="15">
        <f t="shared" si="2"/>
        <v>0.95063916717629504</v>
      </c>
      <c r="O20" s="18">
        <v>537018132</v>
      </c>
      <c r="P20" s="15">
        <f t="shared" si="3"/>
        <v>0.49903526219942579</v>
      </c>
      <c r="Q20" s="18">
        <v>537018132</v>
      </c>
    </row>
    <row r="21" spans="1:17" ht="31.2" x14ac:dyDescent="0.3">
      <c r="A21" s="16" t="s">
        <v>22</v>
      </c>
      <c r="B21" s="16" t="s">
        <v>24</v>
      </c>
      <c r="C21" s="16" t="s">
        <v>24</v>
      </c>
      <c r="D21" s="16" t="s">
        <v>24</v>
      </c>
      <c r="E21" s="16" t="s">
        <v>30</v>
      </c>
      <c r="F21" s="16" t="s">
        <v>38</v>
      </c>
      <c r="G21" s="16"/>
      <c r="H21" s="17" t="s">
        <v>48</v>
      </c>
      <c r="I21" s="18">
        <v>886676305</v>
      </c>
      <c r="J21" s="18">
        <v>0</v>
      </c>
      <c r="K21" s="18">
        <v>886676305</v>
      </c>
      <c r="L21" s="18">
        <v>0</v>
      </c>
      <c r="M21" s="18">
        <v>886676305</v>
      </c>
      <c r="N21" s="15">
        <f t="shared" si="2"/>
        <v>1</v>
      </c>
      <c r="O21" s="18">
        <v>0</v>
      </c>
      <c r="P21" s="15">
        <f t="shared" si="3"/>
        <v>0</v>
      </c>
      <c r="Q21" s="18">
        <v>0</v>
      </c>
    </row>
    <row r="22" spans="1:17" ht="46.8" x14ac:dyDescent="0.3">
      <c r="A22" s="12" t="s">
        <v>22</v>
      </c>
      <c r="B22" s="12" t="s">
        <v>24</v>
      </c>
      <c r="C22" s="12" t="s">
        <v>24</v>
      </c>
      <c r="D22" s="12" t="s">
        <v>49</v>
      </c>
      <c r="E22" s="12"/>
      <c r="F22" s="12"/>
      <c r="G22" s="12"/>
      <c r="H22" s="13" t="s">
        <v>50</v>
      </c>
      <c r="I22" s="14">
        <v>11003221792</v>
      </c>
      <c r="J22" s="14">
        <v>0</v>
      </c>
      <c r="K22" s="14">
        <v>11003221792</v>
      </c>
      <c r="L22" s="14">
        <v>0</v>
      </c>
      <c r="M22" s="14">
        <v>11000339461</v>
      </c>
      <c r="N22" s="15">
        <f t="shared" si="2"/>
        <v>0.9997380466326603</v>
      </c>
      <c r="O22" s="14">
        <v>4078665058</v>
      </c>
      <c r="P22" s="15">
        <f t="shared" si="3"/>
        <v>0.37067916425763892</v>
      </c>
      <c r="Q22" s="14">
        <v>4078665058</v>
      </c>
    </row>
    <row r="23" spans="1:17" ht="15.6" x14ac:dyDescent="0.3">
      <c r="A23" s="16" t="s">
        <v>22</v>
      </c>
      <c r="B23" s="16" t="s">
        <v>24</v>
      </c>
      <c r="C23" s="16" t="s">
        <v>24</v>
      </c>
      <c r="D23" s="16" t="s">
        <v>49</v>
      </c>
      <c r="E23" s="16" t="s">
        <v>28</v>
      </c>
      <c r="F23" s="16"/>
      <c r="G23" s="16"/>
      <c r="H23" s="17" t="s">
        <v>51</v>
      </c>
      <c r="I23" s="18">
        <v>3000000000</v>
      </c>
      <c r="J23" s="18">
        <v>0</v>
      </c>
      <c r="K23" s="18">
        <v>3000000000</v>
      </c>
      <c r="L23" s="18">
        <v>0</v>
      </c>
      <c r="M23" s="18">
        <v>3000000000</v>
      </c>
      <c r="N23" s="15">
        <f t="shared" si="2"/>
        <v>1</v>
      </c>
      <c r="O23" s="18">
        <v>1255914000</v>
      </c>
      <c r="P23" s="15">
        <f t="shared" si="3"/>
        <v>0.41863800000000001</v>
      </c>
      <c r="Q23" s="18">
        <v>1255914000</v>
      </c>
    </row>
    <row r="24" spans="1:17" ht="15.6" x14ac:dyDescent="0.3">
      <c r="A24" s="16" t="s">
        <v>22</v>
      </c>
      <c r="B24" s="16" t="s">
        <v>24</v>
      </c>
      <c r="C24" s="16" t="s">
        <v>24</v>
      </c>
      <c r="D24" s="16" t="s">
        <v>49</v>
      </c>
      <c r="E24" s="16" t="s">
        <v>30</v>
      </c>
      <c r="F24" s="16"/>
      <c r="G24" s="16"/>
      <c r="H24" s="17" t="s">
        <v>52</v>
      </c>
      <c r="I24" s="18">
        <v>2813463975</v>
      </c>
      <c r="J24" s="18">
        <v>0</v>
      </c>
      <c r="K24" s="18">
        <v>2813463975</v>
      </c>
      <c r="L24" s="18">
        <v>0</v>
      </c>
      <c r="M24" s="18">
        <v>2813463975</v>
      </c>
      <c r="N24" s="15">
        <f t="shared" si="2"/>
        <v>1</v>
      </c>
      <c r="O24" s="18">
        <v>892282400</v>
      </c>
      <c r="P24" s="15">
        <f t="shared" si="3"/>
        <v>0.31714726327711373</v>
      </c>
      <c r="Q24" s="18">
        <v>892282400</v>
      </c>
    </row>
    <row r="25" spans="1:17" ht="15.6" x14ac:dyDescent="0.3">
      <c r="A25" s="16" t="s">
        <v>22</v>
      </c>
      <c r="B25" s="16" t="s">
        <v>24</v>
      </c>
      <c r="C25" s="16" t="s">
        <v>24</v>
      </c>
      <c r="D25" s="16" t="s">
        <v>49</v>
      </c>
      <c r="E25" s="16" t="s">
        <v>32</v>
      </c>
      <c r="F25" s="16"/>
      <c r="G25" s="16"/>
      <c r="H25" s="17" t="s">
        <v>53</v>
      </c>
      <c r="I25" s="18">
        <v>2755000000</v>
      </c>
      <c r="J25" s="18">
        <v>0</v>
      </c>
      <c r="K25" s="18">
        <v>2755000000</v>
      </c>
      <c r="L25" s="18">
        <v>0</v>
      </c>
      <c r="M25" s="18">
        <v>2755000000</v>
      </c>
      <c r="N25" s="15">
        <f t="shared" si="2"/>
        <v>1</v>
      </c>
      <c r="O25" s="18">
        <v>876875658</v>
      </c>
      <c r="P25" s="15">
        <f t="shared" si="3"/>
        <v>0.31828517531760436</v>
      </c>
      <c r="Q25" s="18">
        <v>876875658</v>
      </c>
    </row>
    <row r="26" spans="1:17" ht="46.8" x14ac:dyDescent="0.3">
      <c r="A26" s="16" t="s">
        <v>22</v>
      </c>
      <c r="B26" s="16" t="s">
        <v>24</v>
      </c>
      <c r="C26" s="16" t="s">
        <v>24</v>
      </c>
      <c r="D26" s="16" t="s">
        <v>49</v>
      </c>
      <c r="E26" s="16" t="s">
        <v>34</v>
      </c>
      <c r="F26" s="16"/>
      <c r="G26" s="16"/>
      <c r="H26" s="17" t="s">
        <v>54</v>
      </c>
      <c r="I26" s="18">
        <v>858819200</v>
      </c>
      <c r="J26" s="18">
        <v>0</v>
      </c>
      <c r="K26" s="18">
        <v>858819200</v>
      </c>
      <c r="L26" s="18">
        <v>0</v>
      </c>
      <c r="M26" s="18">
        <v>858819200</v>
      </c>
      <c r="N26" s="15">
        <f t="shared" si="2"/>
        <v>1</v>
      </c>
      <c r="O26" s="18">
        <v>443574200</v>
      </c>
      <c r="P26" s="15">
        <f t="shared" si="3"/>
        <v>0.51649311054061209</v>
      </c>
      <c r="Q26" s="18">
        <v>443574200</v>
      </c>
    </row>
    <row r="27" spans="1:17" ht="46.8" x14ac:dyDescent="0.3">
      <c r="A27" s="16" t="s">
        <v>22</v>
      </c>
      <c r="B27" s="16" t="s">
        <v>24</v>
      </c>
      <c r="C27" s="16" t="s">
        <v>24</v>
      </c>
      <c r="D27" s="16" t="s">
        <v>49</v>
      </c>
      <c r="E27" s="16" t="s">
        <v>36</v>
      </c>
      <c r="F27" s="16"/>
      <c r="G27" s="16"/>
      <c r="H27" s="17" t="s">
        <v>55</v>
      </c>
      <c r="I27" s="18">
        <v>144030917</v>
      </c>
      <c r="J27" s="18">
        <v>0</v>
      </c>
      <c r="K27" s="18">
        <v>144030917</v>
      </c>
      <c r="L27" s="18">
        <v>0</v>
      </c>
      <c r="M27" s="18">
        <v>141148586</v>
      </c>
      <c r="N27" s="15">
        <f t="shared" si="2"/>
        <v>0.97998810908077461</v>
      </c>
      <c r="O27" s="18">
        <v>55297400</v>
      </c>
      <c r="P27" s="15">
        <f t="shared" si="3"/>
        <v>0.38392729249929025</v>
      </c>
      <c r="Q27" s="18">
        <v>55297400</v>
      </c>
    </row>
    <row r="28" spans="1:17" ht="15.6" x14ac:dyDescent="0.3">
      <c r="A28" s="16" t="s">
        <v>22</v>
      </c>
      <c r="B28" s="16" t="s">
        <v>24</v>
      </c>
      <c r="C28" s="16" t="s">
        <v>24</v>
      </c>
      <c r="D28" s="16" t="s">
        <v>49</v>
      </c>
      <c r="E28" s="16" t="s">
        <v>38</v>
      </c>
      <c r="F28" s="16"/>
      <c r="G28" s="16"/>
      <c r="H28" s="17" t="s">
        <v>56</v>
      </c>
      <c r="I28" s="18">
        <v>858819200</v>
      </c>
      <c r="J28" s="18">
        <v>0</v>
      </c>
      <c r="K28" s="18">
        <v>858819200</v>
      </c>
      <c r="L28" s="18">
        <v>0</v>
      </c>
      <c r="M28" s="18">
        <v>858819200</v>
      </c>
      <c r="N28" s="15">
        <f t="shared" si="2"/>
        <v>1</v>
      </c>
      <c r="O28" s="18">
        <v>332700300</v>
      </c>
      <c r="P28" s="15">
        <f t="shared" si="3"/>
        <v>0.38739271315778689</v>
      </c>
      <c r="Q28" s="18">
        <v>332700300</v>
      </c>
    </row>
    <row r="29" spans="1:17" ht="15.6" x14ac:dyDescent="0.3">
      <c r="A29" s="16" t="s">
        <v>22</v>
      </c>
      <c r="B29" s="16" t="s">
        <v>24</v>
      </c>
      <c r="C29" s="16" t="s">
        <v>24</v>
      </c>
      <c r="D29" s="16" t="s">
        <v>49</v>
      </c>
      <c r="E29" s="16" t="s">
        <v>40</v>
      </c>
      <c r="F29" s="16"/>
      <c r="G29" s="16"/>
      <c r="H29" s="17" t="s">
        <v>57</v>
      </c>
      <c r="I29" s="18">
        <v>143334000</v>
      </c>
      <c r="J29" s="18">
        <v>0</v>
      </c>
      <c r="K29" s="18">
        <v>143334000</v>
      </c>
      <c r="L29" s="18">
        <v>0</v>
      </c>
      <c r="M29" s="18">
        <v>143334000</v>
      </c>
      <c r="N29" s="15">
        <f t="shared" si="2"/>
        <v>1</v>
      </c>
      <c r="O29" s="18">
        <v>55531700</v>
      </c>
      <c r="P29" s="15">
        <f t="shared" si="3"/>
        <v>0.38742866312249713</v>
      </c>
      <c r="Q29" s="18">
        <v>55531700</v>
      </c>
    </row>
    <row r="30" spans="1:17" ht="15.6" x14ac:dyDescent="0.3">
      <c r="A30" s="16" t="s">
        <v>22</v>
      </c>
      <c r="B30" s="16" t="s">
        <v>24</v>
      </c>
      <c r="C30" s="16" t="s">
        <v>24</v>
      </c>
      <c r="D30" s="16" t="s">
        <v>49</v>
      </c>
      <c r="E30" s="16" t="s">
        <v>42</v>
      </c>
      <c r="F30" s="16"/>
      <c r="G30" s="16"/>
      <c r="H30" s="17" t="s">
        <v>58</v>
      </c>
      <c r="I30" s="18">
        <v>143334000</v>
      </c>
      <c r="J30" s="18">
        <v>0</v>
      </c>
      <c r="K30" s="18">
        <v>143334000</v>
      </c>
      <c r="L30" s="18">
        <v>0</v>
      </c>
      <c r="M30" s="18">
        <v>143334000</v>
      </c>
      <c r="N30" s="15">
        <f t="shared" si="2"/>
        <v>1</v>
      </c>
      <c r="O30" s="18">
        <v>55531700</v>
      </c>
      <c r="P30" s="15">
        <f t="shared" si="3"/>
        <v>0.38742866312249713</v>
      </c>
      <c r="Q30" s="18">
        <v>55531700</v>
      </c>
    </row>
    <row r="31" spans="1:17" ht="46.8" x14ac:dyDescent="0.3">
      <c r="A31" s="16" t="s">
        <v>22</v>
      </c>
      <c r="B31" s="16" t="s">
        <v>24</v>
      </c>
      <c r="C31" s="16" t="s">
        <v>24</v>
      </c>
      <c r="D31" s="16" t="s">
        <v>49</v>
      </c>
      <c r="E31" s="16" t="s">
        <v>44</v>
      </c>
      <c r="F31" s="16"/>
      <c r="G31" s="16"/>
      <c r="H31" s="17" t="s">
        <v>59</v>
      </c>
      <c r="I31" s="18">
        <v>286420500</v>
      </c>
      <c r="J31" s="18">
        <v>0</v>
      </c>
      <c r="K31" s="18">
        <v>286420500</v>
      </c>
      <c r="L31" s="18">
        <v>0</v>
      </c>
      <c r="M31" s="18">
        <v>286420500</v>
      </c>
      <c r="N31" s="15">
        <f t="shared" si="2"/>
        <v>1</v>
      </c>
      <c r="O31" s="18">
        <v>110957700</v>
      </c>
      <c r="P31" s="15">
        <f t="shared" si="3"/>
        <v>0.38739440787234153</v>
      </c>
      <c r="Q31" s="18">
        <v>110957700</v>
      </c>
    </row>
    <row r="32" spans="1:17" ht="46.8" x14ac:dyDescent="0.3">
      <c r="A32" s="12" t="s">
        <v>22</v>
      </c>
      <c r="B32" s="12" t="s">
        <v>24</v>
      </c>
      <c r="C32" s="12" t="s">
        <v>24</v>
      </c>
      <c r="D32" s="12" t="s">
        <v>60</v>
      </c>
      <c r="E32" s="12"/>
      <c r="F32" s="12"/>
      <c r="G32" s="12"/>
      <c r="H32" s="13" t="s">
        <v>61</v>
      </c>
      <c r="I32" s="14">
        <v>4341988672</v>
      </c>
      <c r="J32" s="14">
        <v>0</v>
      </c>
      <c r="K32" s="14">
        <v>4341988672</v>
      </c>
      <c r="L32" s="14">
        <v>0</v>
      </c>
      <c r="M32" s="14">
        <v>4254908878</v>
      </c>
      <c r="N32" s="15">
        <f t="shared" si="2"/>
        <v>0.97994472105338559</v>
      </c>
      <c r="O32" s="14">
        <v>2109174452</v>
      </c>
      <c r="P32" s="15">
        <f t="shared" si="3"/>
        <v>0.48576231108140489</v>
      </c>
      <c r="Q32" s="14">
        <v>1748271362</v>
      </c>
    </row>
    <row r="33" spans="1:17" ht="15.6" x14ac:dyDescent="0.3">
      <c r="A33" s="16" t="s">
        <v>22</v>
      </c>
      <c r="B33" s="16" t="s">
        <v>24</v>
      </c>
      <c r="C33" s="16" t="s">
        <v>24</v>
      </c>
      <c r="D33" s="16" t="s">
        <v>60</v>
      </c>
      <c r="E33" s="16" t="s">
        <v>28</v>
      </c>
      <c r="F33" s="16" t="s">
        <v>28</v>
      </c>
      <c r="G33" s="16"/>
      <c r="H33" s="17" t="s">
        <v>62</v>
      </c>
      <c r="I33" s="18">
        <v>949747206</v>
      </c>
      <c r="J33" s="18">
        <v>0</v>
      </c>
      <c r="K33" s="18">
        <v>949747206</v>
      </c>
      <c r="L33" s="18">
        <v>0</v>
      </c>
      <c r="M33" s="18">
        <v>949747206</v>
      </c>
      <c r="N33" s="15">
        <f t="shared" si="2"/>
        <v>1</v>
      </c>
      <c r="O33" s="18">
        <v>567011914</v>
      </c>
      <c r="P33" s="15">
        <f t="shared" si="3"/>
        <v>0.59701351098262667</v>
      </c>
      <c r="Q33" s="18">
        <v>567011914</v>
      </c>
    </row>
    <row r="34" spans="1:17" ht="31.2" x14ac:dyDescent="0.3">
      <c r="A34" s="16" t="s">
        <v>22</v>
      </c>
      <c r="B34" s="16" t="s">
        <v>24</v>
      </c>
      <c r="C34" s="16" t="s">
        <v>24</v>
      </c>
      <c r="D34" s="16" t="s">
        <v>60</v>
      </c>
      <c r="E34" s="16" t="s">
        <v>28</v>
      </c>
      <c r="F34" s="16" t="s">
        <v>30</v>
      </c>
      <c r="G34" s="16"/>
      <c r="H34" s="17" t="s">
        <v>63</v>
      </c>
      <c r="I34" s="18">
        <v>310598281</v>
      </c>
      <c r="J34" s="18">
        <v>0</v>
      </c>
      <c r="K34" s="18">
        <v>310598281</v>
      </c>
      <c r="L34" s="18">
        <v>0</v>
      </c>
      <c r="M34" s="18">
        <v>229094770</v>
      </c>
      <c r="N34" s="15">
        <f t="shared" si="2"/>
        <v>0.73759187997566544</v>
      </c>
      <c r="O34" s="18">
        <v>219069647</v>
      </c>
      <c r="P34" s="15">
        <f t="shared" si="3"/>
        <v>0.70531506579716063</v>
      </c>
      <c r="Q34" s="18">
        <v>219069647</v>
      </c>
    </row>
    <row r="35" spans="1:17" ht="31.2" x14ac:dyDescent="0.3">
      <c r="A35" s="16" t="s">
        <v>22</v>
      </c>
      <c r="B35" s="16" t="s">
        <v>24</v>
      </c>
      <c r="C35" s="16" t="s">
        <v>24</v>
      </c>
      <c r="D35" s="16" t="s">
        <v>60</v>
      </c>
      <c r="E35" s="16" t="s">
        <v>28</v>
      </c>
      <c r="F35" s="16" t="s">
        <v>32</v>
      </c>
      <c r="G35" s="16"/>
      <c r="H35" s="17" t="s">
        <v>64</v>
      </c>
      <c r="I35" s="18">
        <v>116409581</v>
      </c>
      <c r="J35" s="18">
        <v>0</v>
      </c>
      <c r="K35" s="18">
        <v>116409581</v>
      </c>
      <c r="L35" s="18">
        <v>0</v>
      </c>
      <c r="M35" s="18">
        <v>110833298</v>
      </c>
      <c r="N35" s="15">
        <f t="shared" si="2"/>
        <v>0.95209773154324817</v>
      </c>
      <c r="O35" s="18">
        <v>60277551</v>
      </c>
      <c r="P35" s="15">
        <f t="shared" si="3"/>
        <v>0.51780575518092453</v>
      </c>
      <c r="Q35" s="18">
        <v>60277551</v>
      </c>
    </row>
    <row r="36" spans="1:17" ht="31.2" x14ac:dyDescent="0.3">
      <c r="A36" s="16" t="s">
        <v>22</v>
      </c>
      <c r="B36" s="16" t="s">
        <v>24</v>
      </c>
      <c r="C36" s="16" t="s">
        <v>24</v>
      </c>
      <c r="D36" s="16" t="s">
        <v>60</v>
      </c>
      <c r="E36" s="16" t="s">
        <v>30</v>
      </c>
      <c r="F36" s="16"/>
      <c r="G36" s="16"/>
      <c r="H36" s="17" t="s">
        <v>65</v>
      </c>
      <c r="I36" s="18">
        <v>2106481404</v>
      </c>
      <c r="J36" s="18">
        <v>0</v>
      </c>
      <c r="K36" s="18">
        <v>2106481404</v>
      </c>
      <c r="L36" s="18">
        <v>0</v>
      </c>
      <c r="M36" s="18">
        <v>2106481404</v>
      </c>
      <c r="N36" s="15">
        <f t="shared" si="2"/>
        <v>1</v>
      </c>
      <c r="O36" s="18">
        <v>774254203</v>
      </c>
      <c r="P36" s="15">
        <f t="shared" si="3"/>
        <v>0.36755805274604741</v>
      </c>
      <c r="Q36" s="18">
        <v>774254203</v>
      </c>
    </row>
    <row r="37" spans="1:17" ht="15.6" x14ac:dyDescent="0.3">
      <c r="A37" s="16" t="s">
        <v>22</v>
      </c>
      <c r="B37" s="16" t="s">
        <v>24</v>
      </c>
      <c r="C37" s="16" t="s">
        <v>24</v>
      </c>
      <c r="D37" s="16" t="s">
        <v>60</v>
      </c>
      <c r="E37" s="16" t="s">
        <v>36</v>
      </c>
      <c r="F37" s="16"/>
      <c r="G37" s="16"/>
      <c r="H37" s="17" t="s">
        <v>66</v>
      </c>
      <c r="I37" s="18">
        <v>10110877</v>
      </c>
      <c r="J37" s="18">
        <v>0</v>
      </c>
      <c r="K37" s="18">
        <v>10110877</v>
      </c>
      <c r="L37" s="18">
        <v>0</v>
      </c>
      <c r="M37" s="18">
        <v>10110877</v>
      </c>
      <c r="N37" s="15">
        <f t="shared" si="2"/>
        <v>1</v>
      </c>
      <c r="O37" s="18">
        <v>4755208</v>
      </c>
      <c r="P37" s="15">
        <f t="shared" si="3"/>
        <v>0.47030618610037489</v>
      </c>
      <c r="Q37" s="18">
        <v>4755208</v>
      </c>
    </row>
    <row r="38" spans="1:17" ht="31.2" x14ac:dyDescent="0.3">
      <c r="A38" s="16" t="s">
        <v>22</v>
      </c>
      <c r="B38" s="16" t="s">
        <v>24</v>
      </c>
      <c r="C38" s="16" t="s">
        <v>24</v>
      </c>
      <c r="D38" s="16" t="s">
        <v>60</v>
      </c>
      <c r="E38" s="16" t="s">
        <v>67</v>
      </c>
      <c r="F38" s="16"/>
      <c r="G38" s="16"/>
      <c r="H38" s="17" t="s">
        <v>68</v>
      </c>
      <c r="I38" s="18">
        <v>249817366</v>
      </c>
      <c r="J38" s="18">
        <v>0</v>
      </c>
      <c r="K38" s="18">
        <v>249817366</v>
      </c>
      <c r="L38" s="18">
        <v>0</v>
      </c>
      <c r="M38" s="18">
        <v>249817366</v>
      </c>
      <c r="N38" s="15">
        <f t="shared" si="2"/>
        <v>1</v>
      </c>
      <c r="O38" s="18">
        <v>113205006</v>
      </c>
      <c r="P38" s="15">
        <f t="shared" si="3"/>
        <v>0.45315106716800463</v>
      </c>
      <c r="Q38" s="18">
        <v>113205006</v>
      </c>
    </row>
    <row r="39" spans="1:17" ht="31.2" x14ac:dyDescent="0.3">
      <c r="A39" s="16" t="s">
        <v>22</v>
      </c>
      <c r="B39" s="16" t="s">
        <v>24</v>
      </c>
      <c r="C39" s="16" t="s">
        <v>24</v>
      </c>
      <c r="D39" s="16" t="s">
        <v>60</v>
      </c>
      <c r="E39" s="16" t="s">
        <v>69</v>
      </c>
      <c r="F39" s="16"/>
      <c r="G39" s="16"/>
      <c r="H39" s="17" t="s">
        <v>70</v>
      </c>
      <c r="I39" s="18">
        <v>598823957</v>
      </c>
      <c r="J39" s="18">
        <v>0</v>
      </c>
      <c r="K39" s="18">
        <v>598823957</v>
      </c>
      <c r="L39" s="18">
        <v>0</v>
      </c>
      <c r="M39" s="18">
        <v>598823957</v>
      </c>
      <c r="N39" s="15">
        <f t="shared" si="2"/>
        <v>1</v>
      </c>
      <c r="O39" s="18">
        <v>370600923</v>
      </c>
      <c r="P39" s="15">
        <f t="shared" si="3"/>
        <v>0.61888125661612436</v>
      </c>
      <c r="Q39" s="18">
        <v>9697833</v>
      </c>
    </row>
    <row r="40" spans="1:17" ht="31.2" x14ac:dyDescent="0.3">
      <c r="A40" s="8" t="s">
        <v>22</v>
      </c>
      <c r="B40" s="8" t="s">
        <v>49</v>
      </c>
      <c r="C40" s="8"/>
      <c r="D40" s="8"/>
      <c r="E40" s="8"/>
      <c r="F40" s="8"/>
      <c r="G40" s="8"/>
      <c r="H40" s="9" t="s">
        <v>71</v>
      </c>
      <c r="I40" s="10">
        <f>+I41</f>
        <v>2810263199</v>
      </c>
      <c r="J40" s="10">
        <f t="shared" ref="J40:Q40" si="5">+J41</f>
        <v>0</v>
      </c>
      <c r="K40" s="10">
        <f t="shared" si="5"/>
        <v>2810263199</v>
      </c>
      <c r="L40" s="10">
        <f t="shared" si="5"/>
        <v>0</v>
      </c>
      <c r="M40" s="10">
        <f t="shared" si="5"/>
        <v>2637739378</v>
      </c>
      <c r="N40" s="11">
        <f t="shared" si="2"/>
        <v>0.93860937258069255</v>
      </c>
      <c r="O40" s="10">
        <f t="shared" si="5"/>
        <v>1037189294</v>
      </c>
      <c r="P40" s="11">
        <f t="shared" si="3"/>
        <v>0.36907194115094699</v>
      </c>
      <c r="Q40" s="10">
        <f t="shared" si="5"/>
        <v>1036663052</v>
      </c>
    </row>
    <row r="41" spans="1:17" ht="46.8" x14ac:dyDescent="0.3">
      <c r="A41" s="12" t="s">
        <v>22</v>
      </c>
      <c r="B41" s="12" t="s">
        <v>49</v>
      </c>
      <c r="C41" s="12" t="s">
        <v>49</v>
      </c>
      <c r="D41" s="12"/>
      <c r="E41" s="12"/>
      <c r="F41" s="12"/>
      <c r="G41" s="12"/>
      <c r="H41" s="13" t="s">
        <v>72</v>
      </c>
      <c r="I41" s="14">
        <v>2810263199</v>
      </c>
      <c r="J41" s="14">
        <v>0</v>
      </c>
      <c r="K41" s="14">
        <v>2810263199</v>
      </c>
      <c r="L41" s="14">
        <v>0</v>
      </c>
      <c r="M41" s="14">
        <v>2637739378</v>
      </c>
      <c r="N41" s="15">
        <f t="shared" si="2"/>
        <v>0.93860937258069255</v>
      </c>
      <c r="O41" s="14">
        <v>1037189294</v>
      </c>
      <c r="P41" s="15">
        <f t="shared" si="3"/>
        <v>0.36907194115094699</v>
      </c>
      <c r="Q41" s="14">
        <v>1036663052</v>
      </c>
    </row>
    <row r="42" spans="1:17" ht="46.8" x14ac:dyDescent="0.3">
      <c r="A42" s="16" t="s">
        <v>22</v>
      </c>
      <c r="B42" s="16" t="s">
        <v>49</v>
      </c>
      <c r="C42" s="16" t="s">
        <v>49</v>
      </c>
      <c r="D42" s="16" t="s">
        <v>24</v>
      </c>
      <c r="E42" s="16" t="s">
        <v>34</v>
      </c>
      <c r="F42" s="16"/>
      <c r="G42" s="16"/>
      <c r="H42" s="17" t="s">
        <v>73</v>
      </c>
      <c r="I42" s="18">
        <v>10350000</v>
      </c>
      <c r="J42" s="18">
        <v>0</v>
      </c>
      <c r="K42" s="18">
        <v>10350000</v>
      </c>
      <c r="L42" s="18">
        <v>0</v>
      </c>
      <c r="M42" s="18">
        <v>10350000</v>
      </c>
      <c r="N42" s="15">
        <f t="shared" si="2"/>
        <v>1</v>
      </c>
      <c r="O42" s="18">
        <v>0</v>
      </c>
      <c r="P42" s="15">
        <f t="shared" si="3"/>
        <v>0</v>
      </c>
      <c r="Q42" s="18">
        <v>0</v>
      </c>
    </row>
    <row r="43" spans="1:17" ht="171.6" x14ac:dyDescent="0.3">
      <c r="A43" s="16" t="s">
        <v>22</v>
      </c>
      <c r="B43" s="16" t="s">
        <v>49</v>
      </c>
      <c r="C43" s="16" t="s">
        <v>49</v>
      </c>
      <c r="D43" s="16" t="s">
        <v>49</v>
      </c>
      <c r="E43" s="16" t="s">
        <v>38</v>
      </c>
      <c r="F43" s="16"/>
      <c r="G43" s="16"/>
      <c r="H43" s="17" t="s">
        <v>74</v>
      </c>
      <c r="I43" s="18">
        <v>26571737</v>
      </c>
      <c r="J43" s="18">
        <v>0</v>
      </c>
      <c r="K43" s="18">
        <v>26571737</v>
      </c>
      <c r="L43" s="18">
        <v>0</v>
      </c>
      <c r="M43" s="18">
        <v>26571737</v>
      </c>
      <c r="N43" s="15">
        <f t="shared" si="2"/>
        <v>1</v>
      </c>
      <c r="O43" s="18">
        <v>0</v>
      </c>
      <c r="P43" s="15">
        <f t="shared" si="3"/>
        <v>0</v>
      </c>
      <c r="Q43" s="18">
        <v>0</v>
      </c>
    </row>
    <row r="44" spans="1:17" ht="78" x14ac:dyDescent="0.3">
      <c r="A44" s="16" t="s">
        <v>22</v>
      </c>
      <c r="B44" s="16" t="s">
        <v>49</v>
      </c>
      <c r="C44" s="16" t="s">
        <v>49</v>
      </c>
      <c r="D44" s="16" t="s">
        <v>49</v>
      </c>
      <c r="E44" s="16" t="s">
        <v>40</v>
      </c>
      <c r="F44" s="16"/>
      <c r="G44" s="16"/>
      <c r="H44" s="17" t="s">
        <v>75</v>
      </c>
      <c r="I44" s="18">
        <v>382872950</v>
      </c>
      <c r="J44" s="18">
        <v>0</v>
      </c>
      <c r="K44" s="18">
        <v>382872950</v>
      </c>
      <c r="L44" s="18">
        <v>0</v>
      </c>
      <c r="M44" s="18">
        <v>382872950</v>
      </c>
      <c r="N44" s="15">
        <f t="shared" si="2"/>
        <v>1</v>
      </c>
      <c r="O44" s="18">
        <v>0</v>
      </c>
      <c r="P44" s="15">
        <f t="shared" si="3"/>
        <v>0</v>
      </c>
      <c r="Q44" s="18">
        <v>0</v>
      </c>
    </row>
    <row r="45" spans="1:17" ht="62.4" x14ac:dyDescent="0.3">
      <c r="A45" s="16" t="s">
        <v>22</v>
      </c>
      <c r="B45" s="16" t="s">
        <v>49</v>
      </c>
      <c r="C45" s="16" t="s">
        <v>49</v>
      </c>
      <c r="D45" s="16" t="s">
        <v>49</v>
      </c>
      <c r="E45" s="16" t="s">
        <v>42</v>
      </c>
      <c r="F45" s="16"/>
      <c r="G45" s="16"/>
      <c r="H45" s="17" t="s">
        <v>76</v>
      </c>
      <c r="I45" s="18">
        <v>2216302189</v>
      </c>
      <c r="J45" s="18">
        <v>0</v>
      </c>
      <c r="K45" s="18">
        <v>2216302189</v>
      </c>
      <c r="L45" s="18">
        <v>0</v>
      </c>
      <c r="M45" s="18">
        <v>2216302189</v>
      </c>
      <c r="N45" s="15">
        <f t="shared" si="2"/>
        <v>1</v>
      </c>
      <c r="O45" s="18">
        <v>1037189294</v>
      </c>
      <c r="P45" s="15">
        <f t="shared" si="3"/>
        <v>0.46798189305943966</v>
      </c>
      <c r="Q45" s="18">
        <v>1036663052</v>
      </c>
    </row>
    <row r="46" spans="1:17" ht="46.8" x14ac:dyDescent="0.3">
      <c r="A46" s="16" t="s">
        <v>22</v>
      </c>
      <c r="B46" s="16" t="s">
        <v>49</v>
      </c>
      <c r="C46" s="16" t="s">
        <v>49</v>
      </c>
      <c r="D46" s="16" t="s">
        <v>49</v>
      </c>
      <c r="E46" s="16" t="s">
        <v>44</v>
      </c>
      <c r="F46" s="16"/>
      <c r="G46" s="16"/>
      <c r="H46" s="17" t="s">
        <v>77</v>
      </c>
      <c r="I46" s="18">
        <v>174166323</v>
      </c>
      <c r="J46" s="18">
        <v>0</v>
      </c>
      <c r="K46" s="18">
        <v>174166323</v>
      </c>
      <c r="L46" s="18">
        <v>0</v>
      </c>
      <c r="M46" s="18">
        <v>1642502</v>
      </c>
      <c r="N46" s="15">
        <f t="shared" si="2"/>
        <v>9.4306521014398403E-3</v>
      </c>
      <c r="O46" s="18">
        <v>0</v>
      </c>
      <c r="P46" s="15">
        <f t="shared" si="3"/>
        <v>0</v>
      </c>
      <c r="Q46" s="18">
        <v>0</v>
      </c>
    </row>
    <row r="47" spans="1:17" ht="31.2" x14ac:dyDescent="0.3">
      <c r="A47" s="8" t="s">
        <v>22</v>
      </c>
      <c r="B47" s="8" t="s">
        <v>60</v>
      </c>
      <c r="C47" s="8"/>
      <c r="D47" s="8"/>
      <c r="E47" s="8"/>
      <c r="F47" s="8"/>
      <c r="G47" s="8"/>
      <c r="H47" s="9" t="s">
        <v>78</v>
      </c>
      <c r="I47" s="10">
        <f>+I48+I49+I55</f>
        <v>3426491268</v>
      </c>
      <c r="J47" s="10">
        <f t="shared" ref="J47:Q47" si="6">+J48+J49+J55</f>
        <v>2102326481</v>
      </c>
      <c r="K47" s="10">
        <f t="shared" si="6"/>
        <v>907942728.95000005</v>
      </c>
      <c r="L47" s="10">
        <f t="shared" si="6"/>
        <v>416222058.05000001</v>
      </c>
      <c r="M47" s="10">
        <f t="shared" si="6"/>
        <v>711105930.48000002</v>
      </c>
      <c r="N47" s="11">
        <f t="shared" si="2"/>
        <v>0.20753180874004201</v>
      </c>
      <c r="O47" s="10">
        <f t="shared" si="6"/>
        <v>626476429.48000002</v>
      </c>
      <c r="P47" s="11">
        <f t="shared" si="3"/>
        <v>0.18283321931407298</v>
      </c>
      <c r="Q47" s="10">
        <f t="shared" si="6"/>
        <v>243607386.47999999</v>
      </c>
    </row>
    <row r="48" spans="1:17" ht="93.6" x14ac:dyDescent="0.3">
      <c r="A48" s="16" t="s">
        <v>22</v>
      </c>
      <c r="B48" s="16" t="s">
        <v>60</v>
      </c>
      <c r="C48" s="16" t="s">
        <v>60</v>
      </c>
      <c r="D48" s="16" t="s">
        <v>79</v>
      </c>
      <c r="E48" s="16" t="s">
        <v>40</v>
      </c>
      <c r="F48" s="16"/>
      <c r="G48" s="16"/>
      <c r="H48" s="17" t="s">
        <v>80</v>
      </c>
      <c r="I48" s="18">
        <v>2192326481</v>
      </c>
      <c r="J48" s="18">
        <v>2102326481</v>
      </c>
      <c r="K48" s="18">
        <v>90000000</v>
      </c>
      <c r="L48" s="18">
        <v>0</v>
      </c>
      <c r="M48" s="18">
        <v>0</v>
      </c>
      <c r="N48" s="15">
        <f t="shared" si="2"/>
        <v>0</v>
      </c>
      <c r="O48" s="18">
        <v>0</v>
      </c>
      <c r="P48" s="15">
        <f t="shared" si="3"/>
        <v>0</v>
      </c>
      <c r="Q48" s="18">
        <v>0</v>
      </c>
    </row>
    <row r="49" spans="1:17" ht="31.2" x14ac:dyDescent="0.3">
      <c r="A49" s="12" t="s">
        <v>22</v>
      </c>
      <c r="B49" s="12" t="s">
        <v>60</v>
      </c>
      <c r="C49" s="12" t="s">
        <v>79</v>
      </c>
      <c r="D49" s="12"/>
      <c r="E49" s="12"/>
      <c r="F49" s="12"/>
      <c r="G49" s="12"/>
      <c r="H49" s="13" t="s">
        <v>81</v>
      </c>
      <c r="I49" s="14">
        <f>+I50+I52+I54</f>
        <v>661295744</v>
      </c>
      <c r="J49" s="14">
        <f t="shared" ref="J49:Q49" si="7">+J50+J52+J54</f>
        <v>0</v>
      </c>
      <c r="K49" s="14">
        <f t="shared" si="7"/>
        <v>245073685.94999999</v>
      </c>
      <c r="L49" s="14">
        <f t="shared" si="7"/>
        <v>416222058.05000001</v>
      </c>
      <c r="M49" s="14">
        <f t="shared" si="7"/>
        <v>138236887.47999999</v>
      </c>
      <c r="N49" s="15">
        <f t="shared" si="2"/>
        <v>0.20903943316471729</v>
      </c>
      <c r="O49" s="14">
        <f t="shared" si="7"/>
        <v>138236887.47999999</v>
      </c>
      <c r="P49" s="15">
        <f t="shared" si="3"/>
        <v>0.20903943316471729</v>
      </c>
      <c r="Q49" s="14">
        <f t="shared" si="7"/>
        <v>138236887.47999999</v>
      </c>
    </row>
    <row r="50" spans="1:17" ht="46.8" x14ac:dyDescent="0.3">
      <c r="A50" s="16" t="s">
        <v>22</v>
      </c>
      <c r="B50" s="16" t="s">
        <v>60</v>
      </c>
      <c r="C50" s="16" t="s">
        <v>79</v>
      </c>
      <c r="D50" s="16" t="s">
        <v>49</v>
      </c>
      <c r="E50" s="16" t="s">
        <v>30</v>
      </c>
      <c r="F50" s="16"/>
      <c r="G50" s="16"/>
      <c r="H50" s="17" t="s">
        <v>82</v>
      </c>
      <c r="I50" s="18">
        <v>460816744</v>
      </c>
      <c r="J50" s="18">
        <v>0</v>
      </c>
      <c r="K50" s="18">
        <v>245073685.94999999</v>
      </c>
      <c r="L50" s="18">
        <v>215743058.05000001</v>
      </c>
      <c r="M50" s="18">
        <v>138236887.47999999</v>
      </c>
      <c r="N50" s="15">
        <f t="shared" si="2"/>
        <v>0.29998234499916521</v>
      </c>
      <c r="O50" s="18">
        <v>138236887.47999999</v>
      </c>
      <c r="P50" s="15">
        <f t="shared" si="3"/>
        <v>0.29998234499916521</v>
      </c>
      <c r="Q50" s="18">
        <v>138236887.47999999</v>
      </c>
    </row>
    <row r="51" spans="1:17" ht="62.4" x14ac:dyDescent="0.3">
      <c r="A51" s="16" t="s">
        <v>22</v>
      </c>
      <c r="B51" s="16" t="s">
        <v>60</v>
      </c>
      <c r="C51" s="16" t="s">
        <v>79</v>
      </c>
      <c r="D51" s="16" t="s">
        <v>49</v>
      </c>
      <c r="E51" s="16" t="s">
        <v>30</v>
      </c>
      <c r="F51" s="16" t="s">
        <v>30</v>
      </c>
      <c r="G51" s="16"/>
      <c r="H51" s="17" t="s">
        <v>83</v>
      </c>
      <c r="I51" s="18">
        <v>460816744</v>
      </c>
      <c r="J51" s="18">
        <v>0</v>
      </c>
      <c r="K51" s="18">
        <v>245073685.94999999</v>
      </c>
      <c r="L51" s="18">
        <v>215743058.05000001</v>
      </c>
      <c r="M51" s="18">
        <v>138236887.47999999</v>
      </c>
      <c r="N51" s="15">
        <f t="shared" si="2"/>
        <v>0.29998234499916521</v>
      </c>
      <c r="O51" s="18">
        <v>138236887.47999999</v>
      </c>
      <c r="P51" s="15">
        <f t="shared" si="3"/>
        <v>0.29998234499916521</v>
      </c>
      <c r="Q51" s="18">
        <v>138236887.47999999</v>
      </c>
    </row>
    <row r="52" spans="1:17" ht="31.2" x14ac:dyDescent="0.3">
      <c r="A52" s="16" t="s">
        <v>22</v>
      </c>
      <c r="B52" s="16" t="s">
        <v>60</v>
      </c>
      <c r="C52" s="16" t="s">
        <v>79</v>
      </c>
      <c r="D52" s="16" t="s">
        <v>49</v>
      </c>
      <c r="E52" s="16" t="s">
        <v>34</v>
      </c>
      <c r="F52" s="16"/>
      <c r="G52" s="16"/>
      <c r="H52" s="17" t="s">
        <v>84</v>
      </c>
      <c r="I52" s="18">
        <v>200479000</v>
      </c>
      <c r="J52" s="18">
        <v>0</v>
      </c>
      <c r="K52" s="18">
        <v>0</v>
      </c>
      <c r="L52" s="18">
        <v>200479000</v>
      </c>
      <c r="M52" s="18">
        <v>0</v>
      </c>
      <c r="N52" s="15">
        <f t="shared" si="2"/>
        <v>0</v>
      </c>
      <c r="O52" s="18">
        <v>0</v>
      </c>
      <c r="P52" s="15">
        <f t="shared" si="3"/>
        <v>0</v>
      </c>
      <c r="Q52" s="18">
        <v>0</v>
      </c>
    </row>
    <row r="53" spans="1:17" ht="46.8" x14ac:dyDescent="0.3">
      <c r="A53" s="16" t="s">
        <v>22</v>
      </c>
      <c r="B53" s="16" t="s">
        <v>60</v>
      </c>
      <c r="C53" s="16" t="s">
        <v>79</v>
      </c>
      <c r="D53" s="16" t="s">
        <v>49</v>
      </c>
      <c r="E53" s="16" t="s">
        <v>34</v>
      </c>
      <c r="F53" s="16" t="s">
        <v>30</v>
      </c>
      <c r="G53" s="16"/>
      <c r="H53" s="17" t="s">
        <v>85</v>
      </c>
      <c r="I53" s="18">
        <v>200479000</v>
      </c>
      <c r="J53" s="18">
        <v>0</v>
      </c>
      <c r="K53" s="18">
        <v>0</v>
      </c>
      <c r="L53" s="18">
        <v>200479000</v>
      </c>
      <c r="M53" s="18">
        <v>0</v>
      </c>
      <c r="N53" s="15">
        <f t="shared" si="2"/>
        <v>0</v>
      </c>
      <c r="O53" s="18">
        <v>0</v>
      </c>
      <c r="P53" s="15">
        <f t="shared" si="3"/>
        <v>0</v>
      </c>
      <c r="Q53" s="18">
        <v>0</v>
      </c>
    </row>
    <row r="54" spans="1:17" ht="15.6" x14ac:dyDescent="0.3">
      <c r="A54" s="16" t="s">
        <v>22</v>
      </c>
      <c r="B54" s="16" t="s">
        <v>60</v>
      </c>
      <c r="C54" s="16" t="s">
        <v>79</v>
      </c>
      <c r="D54" s="16" t="s">
        <v>49</v>
      </c>
      <c r="E54" s="16" t="s">
        <v>86</v>
      </c>
      <c r="F54" s="16"/>
      <c r="G54" s="16"/>
      <c r="H54" s="17" t="s">
        <v>87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5">
        <v>0</v>
      </c>
      <c r="O54" s="18">
        <v>0</v>
      </c>
      <c r="P54" s="15">
        <v>0</v>
      </c>
      <c r="Q54" s="18">
        <v>0</v>
      </c>
    </row>
    <row r="55" spans="1:17" ht="31.2" x14ac:dyDescent="0.3">
      <c r="A55" s="12" t="s">
        <v>22</v>
      </c>
      <c r="B55" s="12" t="s">
        <v>60</v>
      </c>
      <c r="C55" s="12" t="s">
        <v>88</v>
      </c>
      <c r="D55" s="12"/>
      <c r="E55" s="12"/>
      <c r="F55" s="12"/>
      <c r="G55" s="12"/>
      <c r="H55" s="13" t="s">
        <v>89</v>
      </c>
      <c r="I55" s="14">
        <f>+I56</f>
        <v>572869043</v>
      </c>
      <c r="J55" s="14">
        <f t="shared" ref="J55:Q55" si="8">+J56</f>
        <v>0</v>
      </c>
      <c r="K55" s="14">
        <f t="shared" si="8"/>
        <v>572869043</v>
      </c>
      <c r="L55" s="14">
        <f t="shared" si="8"/>
        <v>0</v>
      </c>
      <c r="M55" s="14">
        <f t="shared" si="8"/>
        <v>572869043</v>
      </c>
      <c r="N55" s="15">
        <f t="shared" si="2"/>
        <v>1</v>
      </c>
      <c r="O55" s="14">
        <f t="shared" si="8"/>
        <v>488239542</v>
      </c>
      <c r="P55" s="15">
        <f t="shared" si="3"/>
        <v>0.85227077281604824</v>
      </c>
      <c r="Q55" s="14">
        <f t="shared" si="8"/>
        <v>105370499</v>
      </c>
    </row>
    <row r="56" spans="1:17" ht="15.6" x14ac:dyDescent="0.3">
      <c r="A56" s="12" t="s">
        <v>22</v>
      </c>
      <c r="B56" s="12" t="s">
        <v>60</v>
      </c>
      <c r="C56" s="12" t="s">
        <v>88</v>
      </c>
      <c r="D56" s="12" t="s">
        <v>24</v>
      </c>
      <c r="E56" s="12"/>
      <c r="F56" s="12"/>
      <c r="G56" s="12"/>
      <c r="H56" s="13" t="s">
        <v>90</v>
      </c>
      <c r="I56" s="14">
        <f>+I57+I58</f>
        <v>572869043</v>
      </c>
      <c r="J56" s="14">
        <f t="shared" ref="J56:Q56" si="9">+J57+J58</f>
        <v>0</v>
      </c>
      <c r="K56" s="14">
        <f t="shared" si="9"/>
        <v>572869043</v>
      </c>
      <c r="L56" s="14">
        <f t="shared" si="9"/>
        <v>0</v>
      </c>
      <c r="M56" s="14">
        <f t="shared" si="9"/>
        <v>572869043</v>
      </c>
      <c r="N56" s="15">
        <f t="shared" si="2"/>
        <v>1</v>
      </c>
      <c r="O56" s="14">
        <f t="shared" si="9"/>
        <v>488239542</v>
      </c>
      <c r="P56" s="15">
        <f t="shared" si="3"/>
        <v>0.85227077281604824</v>
      </c>
      <c r="Q56" s="14">
        <f t="shared" si="9"/>
        <v>105370499</v>
      </c>
    </row>
    <row r="57" spans="1:17" ht="15.6" x14ac:dyDescent="0.3">
      <c r="A57" s="16" t="s">
        <v>22</v>
      </c>
      <c r="B57" s="16" t="s">
        <v>60</v>
      </c>
      <c r="C57" s="16" t="s">
        <v>88</v>
      </c>
      <c r="D57" s="16" t="s">
        <v>24</v>
      </c>
      <c r="E57" s="16" t="s">
        <v>28</v>
      </c>
      <c r="F57" s="16"/>
      <c r="G57" s="16"/>
      <c r="H57" s="17" t="s">
        <v>91</v>
      </c>
      <c r="I57" s="18">
        <v>272869043</v>
      </c>
      <c r="J57" s="18">
        <v>0</v>
      </c>
      <c r="K57" s="18">
        <v>272869043</v>
      </c>
      <c r="L57" s="18">
        <v>0</v>
      </c>
      <c r="M57" s="18">
        <v>272869043</v>
      </c>
      <c r="N57" s="15">
        <f t="shared" si="2"/>
        <v>1</v>
      </c>
      <c r="O57" s="18">
        <v>272869043</v>
      </c>
      <c r="P57" s="15">
        <f t="shared" si="3"/>
        <v>1</v>
      </c>
      <c r="Q57" s="18">
        <v>0</v>
      </c>
    </row>
    <row r="58" spans="1:17" ht="15.6" x14ac:dyDescent="0.3">
      <c r="A58" s="16" t="s">
        <v>22</v>
      </c>
      <c r="B58" s="16" t="s">
        <v>60</v>
      </c>
      <c r="C58" s="16" t="s">
        <v>88</v>
      </c>
      <c r="D58" s="16" t="s">
        <v>24</v>
      </c>
      <c r="E58" s="16" t="s">
        <v>28</v>
      </c>
      <c r="F58" s="16"/>
      <c r="G58" s="16"/>
      <c r="H58" s="17" t="s">
        <v>91</v>
      </c>
      <c r="I58" s="18">
        <v>300000000</v>
      </c>
      <c r="J58" s="18">
        <v>0</v>
      </c>
      <c r="K58" s="18">
        <v>300000000</v>
      </c>
      <c r="L58" s="18">
        <v>0</v>
      </c>
      <c r="M58" s="18">
        <v>300000000</v>
      </c>
      <c r="N58" s="15">
        <f t="shared" si="2"/>
        <v>1</v>
      </c>
      <c r="O58" s="18">
        <v>215370499</v>
      </c>
      <c r="P58" s="15">
        <f t="shared" si="3"/>
        <v>0.71790166333333338</v>
      </c>
      <c r="Q58" s="18">
        <v>105370499</v>
      </c>
    </row>
    <row r="59" spans="1:17" ht="31.2" x14ac:dyDescent="0.3">
      <c r="A59" s="8" t="s">
        <v>22</v>
      </c>
      <c r="B59" s="8" t="s">
        <v>92</v>
      </c>
      <c r="C59" s="8"/>
      <c r="D59" s="8"/>
      <c r="E59" s="8"/>
      <c r="F59" s="8"/>
      <c r="G59" s="8"/>
      <c r="H59" s="9" t="s">
        <v>93</v>
      </c>
      <c r="I59" s="10">
        <f>+I60</f>
        <v>600000000</v>
      </c>
      <c r="J59" s="10">
        <f t="shared" ref="J59:Q60" si="10">+J60</f>
        <v>0</v>
      </c>
      <c r="K59" s="10">
        <f t="shared" si="10"/>
        <v>600000000</v>
      </c>
      <c r="L59" s="10">
        <f t="shared" si="10"/>
        <v>0</v>
      </c>
      <c r="M59" s="10">
        <f t="shared" si="10"/>
        <v>600000000</v>
      </c>
      <c r="N59" s="11">
        <f t="shared" si="2"/>
        <v>1</v>
      </c>
      <c r="O59" s="10">
        <f t="shared" si="10"/>
        <v>600000000</v>
      </c>
      <c r="P59" s="11">
        <f t="shared" si="3"/>
        <v>1</v>
      </c>
      <c r="Q59" s="10">
        <f t="shared" si="10"/>
        <v>600000000</v>
      </c>
    </row>
    <row r="60" spans="1:17" ht="62.4" x14ac:dyDescent="0.3">
      <c r="A60" s="12" t="s">
        <v>22</v>
      </c>
      <c r="B60" s="12" t="s">
        <v>92</v>
      </c>
      <c r="C60" s="12" t="s">
        <v>60</v>
      </c>
      <c r="D60" s="12"/>
      <c r="E60" s="12"/>
      <c r="F60" s="12"/>
      <c r="G60" s="12"/>
      <c r="H60" s="13" t="s">
        <v>94</v>
      </c>
      <c r="I60" s="14">
        <f>+I61</f>
        <v>600000000</v>
      </c>
      <c r="J60" s="14">
        <f t="shared" si="10"/>
        <v>0</v>
      </c>
      <c r="K60" s="14">
        <f t="shared" si="10"/>
        <v>600000000</v>
      </c>
      <c r="L60" s="14">
        <f t="shared" si="10"/>
        <v>0</v>
      </c>
      <c r="M60" s="14">
        <f t="shared" si="10"/>
        <v>600000000</v>
      </c>
      <c r="N60" s="15">
        <f t="shared" si="2"/>
        <v>1</v>
      </c>
      <c r="O60" s="14">
        <f t="shared" si="10"/>
        <v>600000000</v>
      </c>
      <c r="P60" s="15">
        <f t="shared" si="3"/>
        <v>1</v>
      </c>
      <c r="Q60" s="14">
        <f t="shared" si="10"/>
        <v>600000000</v>
      </c>
    </row>
    <row r="61" spans="1:17" ht="46.8" x14ac:dyDescent="0.3">
      <c r="A61" s="12" t="s">
        <v>22</v>
      </c>
      <c r="B61" s="12" t="s">
        <v>92</v>
      </c>
      <c r="C61" s="12" t="s">
        <v>60</v>
      </c>
      <c r="D61" s="12" t="s">
        <v>60</v>
      </c>
      <c r="E61" s="12"/>
      <c r="F61" s="12"/>
      <c r="G61" s="12"/>
      <c r="H61" s="13" t="s">
        <v>95</v>
      </c>
      <c r="I61" s="14">
        <v>600000000</v>
      </c>
      <c r="J61" s="14">
        <v>0</v>
      </c>
      <c r="K61" s="14">
        <v>600000000</v>
      </c>
      <c r="L61" s="14">
        <v>0</v>
      </c>
      <c r="M61" s="14">
        <v>600000000</v>
      </c>
      <c r="N61" s="15">
        <f t="shared" si="2"/>
        <v>1</v>
      </c>
      <c r="O61" s="14">
        <v>600000000</v>
      </c>
      <c r="P61" s="15">
        <f t="shared" si="3"/>
        <v>1</v>
      </c>
      <c r="Q61" s="14">
        <v>600000000</v>
      </c>
    </row>
    <row r="62" spans="1:17" ht="78" x14ac:dyDescent="0.3">
      <c r="A62" s="16" t="s">
        <v>22</v>
      </c>
      <c r="B62" s="16" t="s">
        <v>92</v>
      </c>
      <c r="C62" s="16" t="s">
        <v>60</v>
      </c>
      <c r="D62" s="16" t="s">
        <v>60</v>
      </c>
      <c r="E62" s="16" t="s">
        <v>28</v>
      </c>
      <c r="F62" s="16"/>
      <c r="G62" s="16"/>
      <c r="H62" s="17" t="s">
        <v>96</v>
      </c>
      <c r="I62" s="18">
        <v>600000000</v>
      </c>
      <c r="J62" s="18">
        <v>0</v>
      </c>
      <c r="K62" s="18">
        <v>600000000</v>
      </c>
      <c r="L62" s="18">
        <v>0</v>
      </c>
      <c r="M62" s="18">
        <v>600000000</v>
      </c>
      <c r="N62" s="15">
        <f t="shared" si="2"/>
        <v>1</v>
      </c>
      <c r="O62" s="18">
        <v>600000000</v>
      </c>
      <c r="P62" s="15">
        <f t="shared" si="3"/>
        <v>1</v>
      </c>
      <c r="Q62" s="18">
        <v>600000000</v>
      </c>
    </row>
    <row r="63" spans="1:17" ht="46.8" x14ac:dyDescent="0.3">
      <c r="A63" s="8" t="s">
        <v>22</v>
      </c>
      <c r="B63" s="8" t="s">
        <v>97</v>
      </c>
      <c r="C63" s="8"/>
      <c r="D63" s="8"/>
      <c r="E63" s="8"/>
      <c r="F63" s="8"/>
      <c r="G63" s="8"/>
      <c r="H63" s="9" t="s">
        <v>98</v>
      </c>
      <c r="I63" s="10">
        <f>+I64</f>
        <v>335000000</v>
      </c>
      <c r="J63" s="10">
        <f t="shared" ref="J63:Q64" si="11">+J64</f>
        <v>0</v>
      </c>
      <c r="K63" s="10">
        <f t="shared" si="11"/>
        <v>0</v>
      </c>
      <c r="L63" s="10">
        <f t="shared" si="11"/>
        <v>335000000</v>
      </c>
      <c r="M63" s="10">
        <f t="shared" si="11"/>
        <v>0</v>
      </c>
      <c r="N63" s="11">
        <f t="shared" si="2"/>
        <v>0</v>
      </c>
      <c r="O63" s="10">
        <f t="shared" si="11"/>
        <v>0</v>
      </c>
      <c r="P63" s="11">
        <f t="shared" si="3"/>
        <v>0</v>
      </c>
      <c r="Q63" s="10">
        <f t="shared" si="11"/>
        <v>0</v>
      </c>
    </row>
    <row r="64" spans="1:17" ht="15.6" x14ac:dyDescent="0.3">
      <c r="A64" s="12" t="s">
        <v>22</v>
      </c>
      <c r="B64" s="12" t="s">
        <v>97</v>
      </c>
      <c r="C64" s="12" t="s">
        <v>79</v>
      </c>
      <c r="D64" s="12"/>
      <c r="E64" s="12"/>
      <c r="F64" s="12"/>
      <c r="G64" s="12"/>
      <c r="H64" s="13" t="s">
        <v>99</v>
      </c>
      <c r="I64" s="14">
        <f>+I65</f>
        <v>335000000</v>
      </c>
      <c r="J64" s="14">
        <f t="shared" si="11"/>
        <v>0</v>
      </c>
      <c r="K64" s="14">
        <f t="shared" si="11"/>
        <v>0</v>
      </c>
      <c r="L64" s="14">
        <f t="shared" si="11"/>
        <v>335000000</v>
      </c>
      <c r="M64" s="14">
        <f t="shared" si="11"/>
        <v>0</v>
      </c>
      <c r="N64" s="15">
        <f t="shared" si="2"/>
        <v>0</v>
      </c>
      <c r="O64" s="14">
        <f t="shared" si="11"/>
        <v>0</v>
      </c>
      <c r="P64" s="15">
        <f t="shared" si="3"/>
        <v>0</v>
      </c>
      <c r="Q64" s="14">
        <f t="shared" si="11"/>
        <v>0</v>
      </c>
    </row>
    <row r="65" spans="1:17" ht="46.8" x14ac:dyDescent="0.3">
      <c r="A65" s="12" t="s">
        <v>22</v>
      </c>
      <c r="B65" s="12" t="s">
        <v>97</v>
      </c>
      <c r="C65" s="12" t="s">
        <v>79</v>
      </c>
      <c r="D65" s="12" t="s">
        <v>24</v>
      </c>
      <c r="E65" s="12"/>
      <c r="F65" s="12"/>
      <c r="G65" s="12"/>
      <c r="H65" s="13" t="s">
        <v>100</v>
      </c>
      <c r="I65" s="14">
        <v>335000000</v>
      </c>
      <c r="J65" s="14">
        <v>0</v>
      </c>
      <c r="K65" s="14">
        <v>0</v>
      </c>
      <c r="L65" s="14">
        <v>335000000</v>
      </c>
      <c r="M65" s="14">
        <v>0</v>
      </c>
      <c r="N65" s="15">
        <f t="shared" si="2"/>
        <v>0</v>
      </c>
      <c r="O65" s="14">
        <v>0</v>
      </c>
      <c r="P65" s="15">
        <f t="shared" si="3"/>
        <v>0</v>
      </c>
      <c r="Q65" s="14">
        <v>0</v>
      </c>
    </row>
    <row r="69" spans="1:17" x14ac:dyDescent="0.3">
      <c r="I69" s="19"/>
    </row>
  </sheetData>
  <autoFilter ref="A6:Q65"/>
  <mergeCells count="5"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2019-07-02T20:24:29Z</dcterms:created>
  <dcterms:modified xsi:type="dcterms:W3CDTF">2019-07-12T15:23:09Z</dcterms:modified>
</cp:coreProperties>
</file>