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"/>
    </mc:Choice>
  </mc:AlternateContent>
  <xr:revisionPtr revIDLastSave="0" documentId="13_ncr:1_{CF85EA37-4633-46FC-AF49-16EE5509CA9E}" xr6:coauthVersionLast="41" xr6:coauthVersionMax="41" xr10:uidLastSave="{00000000-0000-0000-0000-000000000000}"/>
  <bookViews>
    <workbookView xWindow="20370" yWindow="-120" windowWidth="25440" windowHeight="15390" xr2:uid="{00000000-000D-0000-FFFF-FFFF00000000}"/>
  </bookViews>
  <sheets>
    <sheet name="Informe" sheetId="1" r:id="rId1"/>
  </sheets>
  <definedNames>
    <definedName name="_xlnm._FilterDatabase" localSheetId="0" hidden="1">Informe!$A$7:$P$67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8" i="1"/>
  <c r="P57" i="1" l="1"/>
  <c r="N57" i="1"/>
  <c r="J57" i="1"/>
  <c r="K57" i="1"/>
  <c r="L57" i="1"/>
  <c r="I57" i="1"/>
  <c r="O60" i="1"/>
  <c r="M60" i="1"/>
  <c r="M49" i="1"/>
  <c r="O49" i="1"/>
  <c r="P10" i="1"/>
  <c r="N10" i="1"/>
  <c r="O67" i="1" l="1"/>
  <c r="M67" i="1"/>
  <c r="P66" i="1"/>
  <c r="N66" i="1"/>
  <c r="O66" i="1" s="1"/>
  <c r="L66" i="1"/>
  <c r="M66" i="1" s="1"/>
  <c r="K66" i="1"/>
  <c r="J66" i="1"/>
  <c r="I66" i="1"/>
  <c r="P65" i="1"/>
  <c r="N65" i="1"/>
  <c r="L65" i="1"/>
  <c r="K65" i="1"/>
  <c r="J65" i="1"/>
  <c r="I65" i="1"/>
  <c r="O64" i="1"/>
  <c r="M64" i="1"/>
  <c r="O63" i="1"/>
  <c r="M63" i="1"/>
  <c r="P62" i="1"/>
  <c r="N62" i="1"/>
  <c r="O62" i="1" s="1"/>
  <c r="L62" i="1"/>
  <c r="M62" i="1" s="1"/>
  <c r="K62" i="1"/>
  <c r="K61" i="1" s="1"/>
  <c r="J62" i="1"/>
  <c r="J61" i="1" s="1"/>
  <c r="I62" i="1"/>
  <c r="I61" i="1" s="1"/>
  <c r="P61" i="1"/>
  <c r="O59" i="1"/>
  <c r="M59" i="1"/>
  <c r="O58" i="1"/>
  <c r="M58" i="1"/>
  <c r="P56" i="1"/>
  <c r="L56" i="1"/>
  <c r="K56" i="1"/>
  <c r="J56" i="1"/>
  <c r="O57" i="1"/>
  <c r="N56" i="1"/>
  <c r="O54" i="1"/>
  <c r="M54" i="1"/>
  <c r="O53" i="1"/>
  <c r="M53" i="1"/>
  <c r="O52" i="1"/>
  <c r="M52" i="1"/>
  <c r="O51" i="1"/>
  <c r="M51" i="1"/>
  <c r="P50" i="1"/>
  <c r="N50" i="1"/>
  <c r="L50" i="1"/>
  <c r="K50" i="1"/>
  <c r="J50" i="1"/>
  <c r="I50" i="1"/>
  <c r="O47" i="1"/>
  <c r="M47" i="1"/>
  <c r="O46" i="1"/>
  <c r="M46" i="1"/>
  <c r="O45" i="1"/>
  <c r="M45" i="1"/>
  <c r="O44" i="1"/>
  <c r="M44" i="1"/>
  <c r="O43" i="1"/>
  <c r="M43" i="1"/>
  <c r="O42" i="1"/>
  <c r="M42" i="1"/>
  <c r="P41" i="1"/>
  <c r="N41" i="1"/>
  <c r="L41" i="1"/>
  <c r="K41" i="1"/>
  <c r="J41" i="1"/>
  <c r="I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L10" i="1"/>
  <c r="K10" i="1"/>
  <c r="K9" i="1" s="1"/>
  <c r="J10" i="1"/>
  <c r="J9" i="1" s="1"/>
  <c r="I10" i="1"/>
  <c r="I9" i="1" s="1"/>
  <c r="P9" i="1"/>
  <c r="O65" i="1" l="1"/>
  <c r="N48" i="1"/>
  <c r="L48" i="1"/>
  <c r="I56" i="1"/>
  <c r="O56" i="1" s="1"/>
  <c r="P48" i="1"/>
  <c r="P8" i="1" s="1"/>
  <c r="K48" i="1"/>
  <c r="K8" i="1" s="1"/>
  <c r="O41" i="1"/>
  <c r="O10" i="1"/>
  <c r="N61" i="1"/>
  <c r="O61" i="1" s="1"/>
  <c r="M65" i="1"/>
  <c r="L61" i="1"/>
  <c r="M61" i="1" s="1"/>
  <c r="M10" i="1"/>
  <c r="N9" i="1"/>
  <c r="O9" i="1" s="1"/>
  <c r="M57" i="1"/>
  <c r="L9" i="1"/>
  <c r="J48" i="1"/>
  <c r="J8" i="1" s="1"/>
  <c r="M41" i="1"/>
  <c r="M50" i="1"/>
  <c r="O50" i="1"/>
  <c r="M56" i="1" l="1"/>
  <c r="I48" i="1"/>
  <c r="M9" i="1"/>
  <c r="L8" i="1"/>
  <c r="N8" i="1"/>
  <c r="O48" i="1" l="1"/>
  <c r="M48" i="1"/>
  <c r="I8" i="1"/>
  <c r="O8" i="1" s="1"/>
  <c r="M8" i="1" l="1"/>
</calcChain>
</file>

<file path=xl/sharedStrings.xml><?xml version="1.0" encoding="utf-8"?>
<sst xmlns="http://schemas.openxmlformats.org/spreadsheetml/2006/main" count="361" uniqueCount="101">
  <si>
    <t>MINISTERIO DE TECNOLOGÍAS DE LA INFORMACIÓN Y LAS COMUNICACIONES</t>
  </si>
  <si>
    <t>SECCIÓN 23-01-01</t>
  </si>
  <si>
    <t>INFORME DE EJECUCION DEL PRESUPUESTO DE GASTOS</t>
  </si>
  <si>
    <t>VIGENCIA FISCAL 2019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</si>
  <si>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</si>
  <si>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</si>
  <si>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</si>
  <si>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</si>
  <si>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</si>
  <si>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</si>
  <si>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</si>
  <si>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</si>
  <si>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</si>
  <si>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</si>
  <si>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</si>
  <si>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</si>
  <si>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</si>
  <si>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</si>
  <si>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</si>
  <si>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</si>
  <si>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</si>
  <si>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</si>
  <si>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</si>
  <si>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</si>
  <si>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</si>
  <si>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</si>
  <si>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</si>
  <si>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</si>
  <si>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</si>
  <si>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</si>
  <si>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</si>
  <si>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</si>
  <si>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</si>
  <si>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</si>
  <si>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</si>
  <si>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</si>
  <si>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</si>
  <si>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</si>
  <si>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</si>
  <si>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</si>
  <si>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</si>
  <si>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</si>
  <si>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</si>
  <si>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</si>
  <si>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</si>
  <si>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</si>
  <si>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</si>
  <si>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</si>
  <si>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</si>
  <si>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PENSIONES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</si>
  <si>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</si>
  <si>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</si>
  <si>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</si>
  <si>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</si>
  <si>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</si>
  <si>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</si>
  <si>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</si>
  <si>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</si>
  <si>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</si>
  <si>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</si>
  <si>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</si>
  <si>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</si>
  <si>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</si>
  <si>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</si>
  <si>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</si>
  <si>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</si>
  <si>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</si>
  <si>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</si>
  <si>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</si>
  <si>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</si>
  <si>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</si>
  <si>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PRODUCTOS METÁLICOS Y PAQUETES DE SOFTWARE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</si>
  <si>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</si>
  <si>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</si>
  <si>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</si>
  <si>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</si>
  <si>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</si>
  <si>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</si>
  <si>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</si>
  <si>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</si>
  <si>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</si>
  <si>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</si>
  <si>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</si>
  <si>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</si>
  <si>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014</t>
  </si>
  <si>
    <t>AUXILIOS FUNERARIOS</t>
  </si>
  <si>
    <t>10</t>
  </si>
  <si>
    <t>SENTENCIAS Y CONCILIACIONES</t>
  </si>
  <si>
    <t>FALLOS NACIONALES</t>
  </si>
  <si>
    <t>SENTENCIAS</t>
  </si>
  <si>
    <t>06</t>
  </si>
  <si>
    <t>ADQUISICION DE ACTIVOS FINANCIEROS</t>
  </si>
  <si>
    <t>ADQUISICION DE OTRAS PARTICIPACIONES DE CAPITAL</t>
  </si>
  <si>
    <t>EN EMPRESAS  PÚBLICAS NO FINANCIERAS</t>
  </si>
  <si>
    <t>CAPITALIZACION PARA EL FORTALECIMIENTO DE LOS CANALES PUBLICOS DE TELEVISION</t>
  </si>
  <si>
    <t>08</t>
  </si>
  <si>
    <t>GASTOS POR TRIBUTOS, MULTAS, SANCIONES E INTERESES DE MORA</t>
  </si>
  <si>
    <t xml:space="preserve">CONTRIBUCIONES              </t>
  </si>
  <si>
    <t>CUOTA DE FISCALIZACIÓN Y AUDITAJE</t>
  </si>
  <si>
    <t>DICIEMBRE</t>
  </si>
  <si>
    <t>RESERVAS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</si>
</sst>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b/>
      <i/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9" fillId="2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16FF8C55-ECD6-4347-8202-9E364A3E136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79400"/>
          <a:ext cx="2762250" cy="488950"/>
        </a:xfrm>
        <a:prstGeom prst="rect">
          <a:avLst/>
        </a:prstGeom>
      </xdr:spPr>
    </xdr:pic>
    <xdr:clientData/>
  </xdr:oneCellAnchor>
  <xdr:oneCellAnchor>
    <xdr:from>
      <xdr:col>15</xdr:col>
      <xdr:colOff>1234622</xdr:colOff>
      <xdr:row>0</xdr:row>
      <xdr:rowOff>79830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DC44F2E5-304C-436B-A20C-1AB2C49FA0D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41765" y="7983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7"/>
  <sheetViews>
    <sheetView showGridLines="0" tabSelected="1" zoomScale="80" zoomScaleNormal="80" workbookViewId="0">
      <pane ySplit="7" topLeftCell="A8" activePane="bottomLeft" state="frozen"/>
      <selection pane="bottomLeft" activeCell="Q8" sqref="Q8"/>
    </sheetView>
  </sheetViews>
  <sheetFormatPr baseColWidth="10" defaultColWidth="10.85546875" defaultRowHeight="15" x14ac:dyDescent="0.25"/>
  <cols>
    <col min="1" max="7" width="5.42578125" style="3" customWidth="1"/>
    <col min="8" max="8" width="27.5703125" style="3" customWidth="1"/>
    <col min="9" max="9" width="21.5703125" style="3" customWidth="1"/>
    <col min="10" max="10" width="23.28515625" style="3" customWidth="1"/>
    <col min="11" max="11" width="23.7109375" style="3" customWidth="1"/>
    <col min="12" max="12" width="22.140625" style="3" customWidth="1"/>
    <col min="13" max="13" width="12.42578125" style="20" bestFit="1" customWidth="1"/>
    <col min="14" max="14" width="22" style="3" customWidth="1"/>
    <col min="15" max="15" width="12.7109375" style="3" bestFit="1" customWidth="1"/>
    <col min="16" max="17" width="22.42578125" style="3" customWidth="1"/>
    <col min="18" max="18" width="6.42578125" style="3" customWidth="1"/>
    <col min="19" max="16384" width="10.85546875" style="3"/>
  </cols>
  <sheetData>
    <row r="1" spans="1:17" s="1" customFormat="1" ht="18.75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17" s="1" customFormat="1" ht="18.75" x14ac:dyDescent="0.3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6"/>
    </row>
    <row r="3" spans="1:17" s="1" customFormat="1" ht="18.75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</row>
    <row r="4" spans="1:17" s="1" customFormat="1" ht="18.75" x14ac:dyDescent="0.3">
      <c r="A4" s="24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</row>
    <row r="5" spans="1:17" s="1" customFormat="1" ht="19.5" thickBot="1" x14ac:dyDescent="0.35">
      <c r="A5" s="27" t="s">
        <v>99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7" spans="1:17" ht="24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18</v>
      </c>
      <c r="P7" s="2" t="s">
        <v>19</v>
      </c>
      <c r="Q7" s="2" t="s">
        <v>100</v>
      </c>
    </row>
    <row r="8" spans="1:17" s="8" customFormat="1" ht="15.75" x14ac:dyDescent="0.25">
      <c r="A8" s="4" t="s">
        <v>20</v>
      </c>
      <c r="B8" s="4"/>
      <c r="C8" s="4"/>
      <c r="D8" s="4"/>
      <c r="E8" s="4"/>
      <c r="F8" s="4"/>
      <c r="G8" s="4"/>
      <c r="H8" s="5" t="s">
        <v>21</v>
      </c>
      <c r="I8" s="6">
        <f>+I9+I41+I48+I61+I65</f>
        <v>54178766259</v>
      </c>
      <c r="J8" s="6">
        <f t="shared" ref="J8:P8" si="0">+J9+J41+J48+J61+J65</f>
        <v>51398750914.230003</v>
      </c>
      <c r="K8" s="6">
        <f t="shared" si="0"/>
        <v>2780015344.77</v>
      </c>
      <c r="L8" s="6">
        <f t="shared" si="0"/>
        <v>51398750914.230003</v>
      </c>
      <c r="M8" s="7">
        <f>+L8/I8</f>
        <v>0.94868810169134865</v>
      </c>
      <c r="N8" s="6">
        <f t="shared" si="0"/>
        <v>50189893759</v>
      </c>
      <c r="O8" s="7">
        <f>+N8/I8</f>
        <v>0.92637572289979231</v>
      </c>
      <c r="P8" s="6">
        <f t="shared" si="0"/>
        <v>50095051314.470001</v>
      </c>
      <c r="Q8" s="6">
        <f>+L8-N8</f>
        <v>1208857155.2300034</v>
      </c>
    </row>
    <row r="9" spans="1:17" ht="15.75" x14ac:dyDescent="0.25">
      <c r="A9" s="9" t="s">
        <v>20</v>
      </c>
      <c r="B9" s="9" t="s">
        <v>22</v>
      </c>
      <c r="C9" s="9"/>
      <c r="D9" s="9"/>
      <c r="E9" s="9"/>
      <c r="F9" s="9"/>
      <c r="G9" s="9"/>
      <c r="H9" s="10" t="s">
        <v>23</v>
      </c>
      <c r="I9" s="11">
        <f>+I10+I23+I33</f>
        <v>47007011792</v>
      </c>
      <c r="J9" s="11">
        <f t="shared" ref="J9:P9" si="1">+J10+J23+J33</f>
        <v>45772922645</v>
      </c>
      <c r="K9" s="11">
        <f t="shared" si="1"/>
        <v>1234089147</v>
      </c>
      <c r="L9" s="11">
        <f t="shared" si="1"/>
        <v>45772922645</v>
      </c>
      <c r="M9" s="12">
        <f t="shared" ref="M9:M67" si="2">+L9/I9</f>
        <v>0.9737467007590126</v>
      </c>
      <c r="N9" s="11">
        <f t="shared" si="1"/>
        <v>45582218677</v>
      </c>
      <c r="O9" s="12">
        <f t="shared" ref="O9:O67" si="3">+N9/I9</f>
        <v>0.96968977476584717</v>
      </c>
      <c r="P9" s="11">
        <f t="shared" si="1"/>
        <v>45582218677</v>
      </c>
      <c r="Q9" s="11">
        <f t="shared" ref="Q9:Q67" si="4">+L9-N9</f>
        <v>190703968</v>
      </c>
    </row>
    <row r="10" spans="1:17" ht="31.5" x14ac:dyDescent="0.25">
      <c r="A10" s="13" t="s">
        <v>20</v>
      </c>
      <c r="B10" s="13" t="s">
        <v>22</v>
      </c>
      <c r="C10" s="13" t="s">
        <v>22</v>
      </c>
      <c r="D10" s="13"/>
      <c r="E10" s="13"/>
      <c r="F10" s="13"/>
      <c r="G10" s="13"/>
      <c r="H10" s="14" t="s">
        <v>24</v>
      </c>
      <c r="I10" s="15">
        <f>+I11</f>
        <v>31321801328</v>
      </c>
      <c r="J10" s="15">
        <f t="shared" ref="J10:L10" si="5">+J11</f>
        <v>30497097726</v>
      </c>
      <c r="K10" s="15">
        <f t="shared" si="5"/>
        <v>824703602</v>
      </c>
      <c r="L10" s="15">
        <f t="shared" si="5"/>
        <v>30497097726</v>
      </c>
      <c r="M10" s="16">
        <f t="shared" si="2"/>
        <v>0.97366998170495511</v>
      </c>
      <c r="N10" s="15">
        <f>+N11</f>
        <v>30426199080</v>
      </c>
      <c r="O10" s="16">
        <f t="shared" si="3"/>
        <v>0.97140642587502213</v>
      </c>
      <c r="P10" s="15">
        <f>+P11</f>
        <v>30426199080</v>
      </c>
      <c r="Q10" s="15">
        <f t="shared" si="4"/>
        <v>70898646</v>
      </c>
    </row>
    <row r="11" spans="1:17" ht="15.75" x14ac:dyDescent="0.25">
      <c r="A11" s="13" t="s">
        <v>20</v>
      </c>
      <c r="B11" s="13" t="s">
        <v>22</v>
      </c>
      <c r="C11" s="13" t="s">
        <v>22</v>
      </c>
      <c r="D11" s="13" t="s">
        <v>22</v>
      </c>
      <c r="E11" s="13"/>
      <c r="F11" s="13"/>
      <c r="G11" s="13"/>
      <c r="H11" s="14" t="s">
        <v>25</v>
      </c>
      <c r="I11" s="15">
        <v>31321801328</v>
      </c>
      <c r="J11" s="15">
        <v>30497097726</v>
      </c>
      <c r="K11" s="15">
        <v>824703602</v>
      </c>
      <c r="L11" s="15">
        <v>30497097726</v>
      </c>
      <c r="M11" s="16">
        <f t="shared" si="2"/>
        <v>0.97366998170495511</v>
      </c>
      <c r="N11" s="15">
        <v>30426199080</v>
      </c>
      <c r="O11" s="16">
        <f t="shared" si="3"/>
        <v>0.97140642587502213</v>
      </c>
      <c r="P11" s="15">
        <v>30426199080</v>
      </c>
      <c r="Q11" s="15">
        <f t="shared" si="4"/>
        <v>70898646</v>
      </c>
    </row>
    <row r="12" spans="1:17" ht="15.75" x14ac:dyDescent="0.25">
      <c r="A12" s="17" t="s">
        <v>20</v>
      </c>
      <c r="B12" s="17" t="s">
        <v>22</v>
      </c>
      <c r="C12" s="17" t="s">
        <v>22</v>
      </c>
      <c r="D12" s="17" t="s">
        <v>22</v>
      </c>
      <c r="E12" s="17" t="s">
        <v>26</v>
      </c>
      <c r="F12" s="17" t="s">
        <v>26</v>
      </c>
      <c r="G12" s="17"/>
      <c r="H12" s="18" t="s">
        <v>27</v>
      </c>
      <c r="I12" s="19">
        <v>21912705754</v>
      </c>
      <c r="J12" s="19">
        <v>21149732333</v>
      </c>
      <c r="K12" s="19">
        <v>762973421</v>
      </c>
      <c r="L12" s="19">
        <v>21149732333</v>
      </c>
      <c r="M12" s="16">
        <f t="shared" si="2"/>
        <v>0.96518123185856564</v>
      </c>
      <c r="N12" s="19">
        <v>21149732333</v>
      </c>
      <c r="O12" s="16">
        <f t="shared" si="3"/>
        <v>0.96518123185856564</v>
      </c>
      <c r="P12" s="19">
        <v>21149732333</v>
      </c>
      <c r="Q12" s="19">
        <f t="shared" si="4"/>
        <v>0</v>
      </c>
    </row>
    <row r="13" spans="1:17" ht="31.5" x14ac:dyDescent="0.25">
      <c r="A13" s="17" t="s">
        <v>20</v>
      </c>
      <c r="B13" s="17" t="s">
        <v>22</v>
      </c>
      <c r="C13" s="17" t="s">
        <v>22</v>
      </c>
      <c r="D13" s="17" t="s">
        <v>22</v>
      </c>
      <c r="E13" s="17" t="s">
        <v>26</v>
      </c>
      <c r="F13" s="17" t="s">
        <v>28</v>
      </c>
      <c r="G13" s="17"/>
      <c r="H13" s="18" t="s">
        <v>29</v>
      </c>
      <c r="I13" s="19">
        <v>254109504</v>
      </c>
      <c r="J13" s="19">
        <v>253484771</v>
      </c>
      <c r="K13" s="19">
        <v>624733</v>
      </c>
      <c r="L13" s="19">
        <v>253484771</v>
      </c>
      <c r="M13" s="16">
        <f t="shared" si="2"/>
        <v>0.99754148117183372</v>
      </c>
      <c r="N13" s="19">
        <v>253484771</v>
      </c>
      <c r="O13" s="16">
        <f t="shared" si="3"/>
        <v>0.99754148117183372</v>
      </c>
      <c r="P13" s="19">
        <v>253484771</v>
      </c>
      <c r="Q13" s="19">
        <f t="shared" si="4"/>
        <v>0</v>
      </c>
    </row>
    <row r="14" spans="1:17" ht="31.5" x14ac:dyDescent="0.25">
      <c r="A14" s="17" t="s">
        <v>20</v>
      </c>
      <c r="B14" s="17" t="s">
        <v>22</v>
      </c>
      <c r="C14" s="17" t="s">
        <v>22</v>
      </c>
      <c r="D14" s="17" t="s">
        <v>22</v>
      </c>
      <c r="E14" s="17" t="s">
        <v>26</v>
      </c>
      <c r="F14" s="17" t="s">
        <v>30</v>
      </c>
      <c r="G14" s="17"/>
      <c r="H14" s="18" t="s">
        <v>31</v>
      </c>
      <c r="I14" s="19">
        <v>2452682870</v>
      </c>
      <c r="J14" s="19">
        <v>2427561906</v>
      </c>
      <c r="K14" s="19">
        <v>25120964</v>
      </c>
      <c r="L14" s="19">
        <v>2427561906</v>
      </c>
      <c r="M14" s="16">
        <f t="shared" si="2"/>
        <v>0.98975776105942304</v>
      </c>
      <c r="N14" s="19">
        <v>2427561906</v>
      </c>
      <c r="O14" s="16">
        <f t="shared" si="3"/>
        <v>0.98975776105942304</v>
      </c>
      <c r="P14" s="19">
        <v>2427561906</v>
      </c>
      <c r="Q14" s="19">
        <f t="shared" si="4"/>
        <v>0</v>
      </c>
    </row>
    <row r="15" spans="1:17" ht="31.5" x14ac:dyDescent="0.25">
      <c r="A15" s="17" t="s">
        <v>20</v>
      </c>
      <c r="B15" s="17" t="s">
        <v>22</v>
      </c>
      <c r="C15" s="17" t="s">
        <v>22</v>
      </c>
      <c r="D15" s="17" t="s">
        <v>22</v>
      </c>
      <c r="E15" s="17" t="s">
        <v>26</v>
      </c>
      <c r="F15" s="17" t="s">
        <v>32</v>
      </c>
      <c r="G15" s="17"/>
      <c r="H15" s="18" t="s">
        <v>33</v>
      </c>
      <c r="I15" s="19">
        <v>73065053</v>
      </c>
      <c r="J15" s="19">
        <v>72762545</v>
      </c>
      <c r="K15" s="19">
        <v>302508</v>
      </c>
      <c r="L15" s="19">
        <v>72762545</v>
      </c>
      <c r="M15" s="16">
        <f t="shared" si="2"/>
        <v>0.99585974432948132</v>
      </c>
      <c r="N15" s="19">
        <v>72762545</v>
      </c>
      <c r="O15" s="16">
        <f t="shared" si="3"/>
        <v>0.99585974432948132</v>
      </c>
      <c r="P15" s="19">
        <v>72762545</v>
      </c>
      <c r="Q15" s="19">
        <f t="shared" si="4"/>
        <v>0</v>
      </c>
    </row>
    <row r="16" spans="1:17" ht="31.5" x14ac:dyDescent="0.25">
      <c r="A16" s="17" t="s">
        <v>20</v>
      </c>
      <c r="B16" s="17" t="s">
        <v>22</v>
      </c>
      <c r="C16" s="17" t="s">
        <v>22</v>
      </c>
      <c r="D16" s="17" t="s">
        <v>22</v>
      </c>
      <c r="E16" s="17" t="s">
        <v>26</v>
      </c>
      <c r="F16" s="17" t="s">
        <v>34</v>
      </c>
      <c r="G16" s="17"/>
      <c r="H16" s="18" t="s">
        <v>35</v>
      </c>
      <c r="I16" s="19">
        <v>46984756</v>
      </c>
      <c r="J16" s="19">
        <v>46646516</v>
      </c>
      <c r="K16" s="19">
        <v>338240</v>
      </c>
      <c r="L16" s="19">
        <v>46646516</v>
      </c>
      <c r="M16" s="16">
        <f t="shared" si="2"/>
        <v>0.99280106935108914</v>
      </c>
      <c r="N16" s="19">
        <v>46646516</v>
      </c>
      <c r="O16" s="16">
        <f t="shared" si="3"/>
        <v>0.99280106935108914</v>
      </c>
      <c r="P16" s="19">
        <v>46646516</v>
      </c>
      <c r="Q16" s="19">
        <f t="shared" si="4"/>
        <v>0</v>
      </c>
    </row>
    <row r="17" spans="1:17" ht="15.75" x14ac:dyDescent="0.25">
      <c r="A17" s="17" t="s">
        <v>20</v>
      </c>
      <c r="B17" s="17" t="s">
        <v>22</v>
      </c>
      <c r="C17" s="17" t="s">
        <v>22</v>
      </c>
      <c r="D17" s="17" t="s">
        <v>22</v>
      </c>
      <c r="E17" s="17" t="s">
        <v>26</v>
      </c>
      <c r="F17" s="17" t="s">
        <v>36</v>
      </c>
      <c r="G17" s="17"/>
      <c r="H17" s="18" t="s">
        <v>37</v>
      </c>
      <c r="I17" s="19">
        <v>1062907954</v>
      </c>
      <c r="J17" s="19">
        <v>1062647735</v>
      </c>
      <c r="K17" s="19">
        <v>260219</v>
      </c>
      <c r="L17" s="19">
        <v>1062647735</v>
      </c>
      <c r="M17" s="16">
        <f t="shared" si="2"/>
        <v>0.99975518199951297</v>
      </c>
      <c r="N17" s="19">
        <v>1058175931</v>
      </c>
      <c r="O17" s="16">
        <f t="shared" si="3"/>
        <v>0.9955480406537629</v>
      </c>
      <c r="P17" s="19">
        <v>1058175931</v>
      </c>
      <c r="Q17" s="19">
        <f t="shared" si="4"/>
        <v>4471804</v>
      </c>
    </row>
    <row r="18" spans="1:17" ht="31.5" x14ac:dyDescent="0.25">
      <c r="A18" s="17" t="s">
        <v>20</v>
      </c>
      <c r="B18" s="17" t="s">
        <v>22</v>
      </c>
      <c r="C18" s="17" t="s">
        <v>22</v>
      </c>
      <c r="D18" s="17" t="s">
        <v>22</v>
      </c>
      <c r="E18" s="17" t="s">
        <v>26</v>
      </c>
      <c r="F18" s="17" t="s">
        <v>38</v>
      </c>
      <c r="G18" s="17"/>
      <c r="H18" s="18" t="s">
        <v>39</v>
      </c>
      <c r="I18" s="19">
        <v>761943114</v>
      </c>
      <c r="J18" s="19">
        <v>761942999</v>
      </c>
      <c r="K18" s="19">
        <v>115</v>
      </c>
      <c r="L18" s="19">
        <v>761942999</v>
      </c>
      <c r="M18" s="16">
        <f t="shared" si="2"/>
        <v>0.99999984907009742</v>
      </c>
      <c r="N18" s="19">
        <v>758797585</v>
      </c>
      <c r="O18" s="16">
        <f t="shared" si="3"/>
        <v>0.99587170099420308</v>
      </c>
      <c r="P18" s="19">
        <v>758797585</v>
      </c>
      <c r="Q18" s="19">
        <f t="shared" si="4"/>
        <v>3145414</v>
      </c>
    </row>
    <row r="19" spans="1:17" ht="47.25" x14ac:dyDescent="0.25">
      <c r="A19" s="17" t="s">
        <v>20</v>
      </c>
      <c r="B19" s="17" t="s">
        <v>22</v>
      </c>
      <c r="C19" s="17" t="s">
        <v>22</v>
      </c>
      <c r="D19" s="17" t="s">
        <v>22</v>
      </c>
      <c r="E19" s="17" t="s">
        <v>26</v>
      </c>
      <c r="F19" s="17" t="s">
        <v>40</v>
      </c>
      <c r="G19" s="17"/>
      <c r="H19" s="18" t="s">
        <v>41</v>
      </c>
      <c r="I19" s="19">
        <v>244251805</v>
      </c>
      <c r="J19" s="19">
        <v>238985687</v>
      </c>
      <c r="K19" s="19">
        <v>5266118</v>
      </c>
      <c r="L19" s="19">
        <v>238985687</v>
      </c>
      <c r="M19" s="16">
        <f t="shared" si="2"/>
        <v>0.97843979904263145</v>
      </c>
      <c r="N19" s="19">
        <v>205272750</v>
      </c>
      <c r="O19" s="16">
        <f t="shared" si="3"/>
        <v>0.84041446490026961</v>
      </c>
      <c r="P19" s="19">
        <v>205272750</v>
      </c>
      <c r="Q19" s="19">
        <f t="shared" si="4"/>
        <v>33712937</v>
      </c>
    </row>
    <row r="20" spans="1:17" ht="15.75" x14ac:dyDescent="0.25">
      <c r="A20" s="17" t="s">
        <v>20</v>
      </c>
      <c r="B20" s="17" t="s">
        <v>22</v>
      </c>
      <c r="C20" s="17" t="s">
        <v>22</v>
      </c>
      <c r="D20" s="17" t="s">
        <v>22</v>
      </c>
      <c r="E20" s="17" t="s">
        <v>26</v>
      </c>
      <c r="F20" s="17" t="s">
        <v>42</v>
      </c>
      <c r="G20" s="17"/>
      <c r="H20" s="18" t="s">
        <v>43</v>
      </c>
      <c r="I20" s="19">
        <v>2355361616</v>
      </c>
      <c r="J20" s="19">
        <v>2354425113</v>
      </c>
      <c r="K20" s="19">
        <v>936503</v>
      </c>
      <c r="L20" s="19">
        <v>2354425113</v>
      </c>
      <c r="M20" s="16">
        <f t="shared" si="2"/>
        <v>0.99960239523577255</v>
      </c>
      <c r="N20" s="19">
        <v>2334526315</v>
      </c>
      <c r="O20" s="16">
        <f t="shared" si="3"/>
        <v>0.99115409673891874</v>
      </c>
      <c r="P20" s="19">
        <v>2334526315</v>
      </c>
      <c r="Q20" s="19">
        <f t="shared" si="4"/>
        <v>19898798</v>
      </c>
    </row>
    <row r="21" spans="1:17" ht="15.75" x14ac:dyDescent="0.25">
      <c r="A21" s="17" t="s">
        <v>20</v>
      </c>
      <c r="B21" s="17" t="s">
        <v>22</v>
      </c>
      <c r="C21" s="17" t="s">
        <v>22</v>
      </c>
      <c r="D21" s="17" t="s">
        <v>22</v>
      </c>
      <c r="E21" s="17" t="s">
        <v>26</v>
      </c>
      <c r="F21" s="17" t="s">
        <v>44</v>
      </c>
      <c r="G21" s="17"/>
      <c r="H21" s="18" t="s">
        <v>45</v>
      </c>
      <c r="I21" s="19">
        <v>1221112597</v>
      </c>
      <c r="J21" s="19">
        <v>1208862786</v>
      </c>
      <c r="K21" s="19">
        <v>12249811</v>
      </c>
      <c r="L21" s="19">
        <v>1208862786</v>
      </c>
      <c r="M21" s="16">
        <f t="shared" si="2"/>
        <v>0.9899683198501964</v>
      </c>
      <c r="N21" s="19">
        <v>1199193093</v>
      </c>
      <c r="O21" s="16">
        <f t="shared" si="3"/>
        <v>0.98204956360793316</v>
      </c>
      <c r="P21" s="19">
        <v>1199193093</v>
      </c>
      <c r="Q21" s="19">
        <f t="shared" si="4"/>
        <v>9669693</v>
      </c>
    </row>
    <row r="22" spans="1:17" ht="31.5" x14ac:dyDescent="0.25">
      <c r="A22" s="17" t="s">
        <v>20</v>
      </c>
      <c r="B22" s="17" t="s">
        <v>22</v>
      </c>
      <c r="C22" s="17" t="s">
        <v>22</v>
      </c>
      <c r="D22" s="17" t="s">
        <v>22</v>
      </c>
      <c r="E22" s="17" t="s">
        <v>28</v>
      </c>
      <c r="F22" s="17" t="s">
        <v>36</v>
      </c>
      <c r="G22" s="17"/>
      <c r="H22" s="18" t="s">
        <v>46</v>
      </c>
      <c r="I22" s="19">
        <v>936676305</v>
      </c>
      <c r="J22" s="19">
        <v>920045335</v>
      </c>
      <c r="K22" s="19">
        <v>16630970</v>
      </c>
      <c r="L22" s="19">
        <v>920045335</v>
      </c>
      <c r="M22" s="16">
        <f t="shared" si="2"/>
        <v>0.98224469871691689</v>
      </c>
      <c r="N22" s="19">
        <v>920045335</v>
      </c>
      <c r="O22" s="16">
        <f t="shared" si="3"/>
        <v>0.98224469871691689</v>
      </c>
      <c r="P22" s="19">
        <v>920045335</v>
      </c>
      <c r="Q22" s="19">
        <f t="shared" si="4"/>
        <v>0</v>
      </c>
    </row>
    <row r="23" spans="1:17" ht="47.25" x14ac:dyDescent="0.25">
      <c r="A23" s="13" t="s">
        <v>20</v>
      </c>
      <c r="B23" s="13" t="s">
        <v>22</v>
      </c>
      <c r="C23" s="13" t="s">
        <v>22</v>
      </c>
      <c r="D23" s="13" t="s">
        <v>47</v>
      </c>
      <c r="E23" s="13"/>
      <c r="F23" s="13"/>
      <c r="G23" s="13"/>
      <c r="H23" s="14" t="s">
        <v>48</v>
      </c>
      <c r="I23" s="15">
        <v>11018221792</v>
      </c>
      <c r="J23" s="15">
        <v>10826946812</v>
      </c>
      <c r="K23" s="15">
        <v>191274980</v>
      </c>
      <c r="L23" s="15">
        <v>10826946812</v>
      </c>
      <c r="M23" s="16">
        <f t="shared" si="2"/>
        <v>0.98264012255236333</v>
      </c>
      <c r="N23" s="15">
        <v>10720929261</v>
      </c>
      <c r="O23" s="16">
        <f t="shared" si="3"/>
        <v>0.97301810250217913</v>
      </c>
      <c r="P23" s="15">
        <v>10720929261</v>
      </c>
      <c r="Q23" s="15">
        <f t="shared" si="4"/>
        <v>106017551</v>
      </c>
    </row>
    <row r="24" spans="1:17" ht="15.75" x14ac:dyDescent="0.25">
      <c r="A24" s="17" t="s">
        <v>20</v>
      </c>
      <c r="B24" s="17" t="s">
        <v>22</v>
      </c>
      <c r="C24" s="17" t="s">
        <v>22</v>
      </c>
      <c r="D24" s="17" t="s">
        <v>47</v>
      </c>
      <c r="E24" s="17" t="s">
        <v>26</v>
      </c>
      <c r="F24" s="17"/>
      <c r="G24" s="17"/>
      <c r="H24" s="18" t="s">
        <v>49</v>
      </c>
      <c r="I24" s="19">
        <v>3186631087</v>
      </c>
      <c r="J24" s="19">
        <v>3154114500</v>
      </c>
      <c r="K24" s="19">
        <v>32516587</v>
      </c>
      <c r="L24" s="19">
        <v>3154114500</v>
      </c>
      <c r="M24" s="16">
        <f t="shared" si="2"/>
        <v>0.98979593617452211</v>
      </c>
      <c r="N24" s="19">
        <v>3154114500</v>
      </c>
      <c r="O24" s="16">
        <f t="shared" si="3"/>
        <v>0.98979593617452211</v>
      </c>
      <c r="P24" s="19">
        <v>3154114500</v>
      </c>
      <c r="Q24" s="19">
        <f t="shared" si="4"/>
        <v>0</v>
      </c>
    </row>
    <row r="25" spans="1:17" ht="15.75" x14ac:dyDescent="0.25">
      <c r="A25" s="17" t="s">
        <v>20</v>
      </c>
      <c r="B25" s="17" t="s">
        <v>22</v>
      </c>
      <c r="C25" s="17" t="s">
        <v>22</v>
      </c>
      <c r="D25" s="17" t="s">
        <v>47</v>
      </c>
      <c r="E25" s="17" t="s">
        <v>28</v>
      </c>
      <c r="F25" s="17"/>
      <c r="G25" s="17"/>
      <c r="H25" s="18" t="s">
        <v>50</v>
      </c>
      <c r="I25" s="19">
        <v>2260024487</v>
      </c>
      <c r="J25" s="19">
        <v>2237045400</v>
      </c>
      <c r="K25" s="19">
        <v>22979087</v>
      </c>
      <c r="L25" s="19">
        <v>2237045400</v>
      </c>
      <c r="M25" s="16">
        <f t="shared" si="2"/>
        <v>0.98983237255517398</v>
      </c>
      <c r="N25" s="19">
        <v>2237045400</v>
      </c>
      <c r="O25" s="16">
        <f t="shared" si="3"/>
        <v>0.98983237255517398</v>
      </c>
      <c r="P25" s="19">
        <v>2237045400</v>
      </c>
      <c r="Q25" s="19">
        <f t="shared" si="4"/>
        <v>0</v>
      </c>
    </row>
    <row r="26" spans="1:17" ht="31.5" x14ac:dyDescent="0.25">
      <c r="A26" s="17" t="s">
        <v>20</v>
      </c>
      <c r="B26" s="17" t="s">
        <v>22</v>
      </c>
      <c r="C26" s="17" t="s">
        <v>22</v>
      </c>
      <c r="D26" s="17" t="s">
        <v>47</v>
      </c>
      <c r="E26" s="17" t="s">
        <v>30</v>
      </c>
      <c r="F26" s="17"/>
      <c r="G26" s="17"/>
      <c r="H26" s="18" t="s">
        <v>51</v>
      </c>
      <c r="I26" s="19">
        <v>2716062549</v>
      </c>
      <c r="J26" s="19">
        <v>2615444212</v>
      </c>
      <c r="K26" s="19">
        <v>100618337</v>
      </c>
      <c r="L26" s="19">
        <v>2615444212</v>
      </c>
      <c r="M26" s="16">
        <f t="shared" si="2"/>
        <v>0.96295433732295832</v>
      </c>
      <c r="N26" s="19">
        <v>2509426661</v>
      </c>
      <c r="O26" s="16">
        <f t="shared" si="3"/>
        <v>0.92392079185507736</v>
      </c>
      <c r="P26" s="19">
        <v>2509426661</v>
      </c>
      <c r="Q26" s="19">
        <f t="shared" si="4"/>
        <v>106017551</v>
      </c>
    </row>
    <row r="27" spans="1:17" ht="47.25" x14ac:dyDescent="0.25">
      <c r="A27" s="17" t="s">
        <v>20</v>
      </c>
      <c r="B27" s="17" t="s">
        <v>22</v>
      </c>
      <c r="C27" s="17" t="s">
        <v>22</v>
      </c>
      <c r="D27" s="17" t="s">
        <v>47</v>
      </c>
      <c r="E27" s="17" t="s">
        <v>32</v>
      </c>
      <c r="F27" s="17"/>
      <c r="G27" s="17"/>
      <c r="H27" s="18" t="s">
        <v>52</v>
      </c>
      <c r="I27" s="19">
        <v>1194881200</v>
      </c>
      <c r="J27" s="19">
        <v>1187457800</v>
      </c>
      <c r="K27" s="19">
        <v>7423400</v>
      </c>
      <c r="L27" s="19">
        <v>1187457800</v>
      </c>
      <c r="M27" s="16">
        <f t="shared" si="2"/>
        <v>0.99378733216323101</v>
      </c>
      <c r="N27" s="19">
        <v>1187457800</v>
      </c>
      <c r="O27" s="16">
        <f t="shared" si="3"/>
        <v>0.99378733216323101</v>
      </c>
      <c r="P27" s="19">
        <v>1187457800</v>
      </c>
      <c r="Q27" s="19">
        <f t="shared" si="4"/>
        <v>0</v>
      </c>
    </row>
    <row r="28" spans="1:17" ht="47.25" x14ac:dyDescent="0.25">
      <c r="A28" s="17" t="s">
        <v>20</v>
      </c>
      <c r="B28" s="17" t="s">
        <v>22</v>
      </c>
      <c r="C28" s="17" t="s">
        <v>22</v>
      </c>
      <c r="D28" s="17" t="s">
        <v>47</v>
      </c>
      <c r="E28" s="17" t="s">
        <v>34</v>
      </c>
      <c r="F28" s="17"/>
      <c r="G28" s="17"/>
      <c r="H28" s="18" t="s">
        <v>53</v>
      </c>
      <c r="I28" s="19">
        <v>152728569</v>
      </c>
      <c r="J28" s="19">
        <v>147971800</v>
      </c>
      <c r="K28" s="19">
        <v>4756769</v>
      </c>
      <c r="L28" s="19">
        <v>147971800</v>
      </c>
      <c r="M28" s="16">
        <f t="shared" si="2"/>
        <v>0.96885475303575985</v>
      </c>
      <c r="N28" s="19">
        <v>147971800</v>
      </c>
      <c r="O28" s="16">
        <f t="shared" si="3"/>
        <v>0.96885475303575985</v>
      </c>
      <c r="P28" s="19">
        <v>147971800</v>
      </c>
      <c r="Q28" s="19">
        <f t="shared" si="4"/>
        <v>0</v>
      </c>
    </row>
    <row r="29" spans="1:17" ht="15.75" x14ac:dyDescent="0.25">
      <c r="A29" s="17" t="s">
        <v>20</v>
      </c>
      <c r="B29" s="17" t="s">
        <v>22</v>
      </c>
      <c r="C29" s="17" t="s">
        <v>22</v>
      </c>
      <c r="D29" s="17" t="s">
        <v>47</v>
      </c>
      <c r="E29" s="17" t="s">
        <v>36</v>
      </c>
      <c r="F29" s="17"/>
      <c r="G29" s="17"/>
      <c r="H29" s="18" t="s">
        <v>54</v>
      </c>
      <c r="I29" s="19">
        <v>905540800</v>
      </c>
      <c r="J29" s="19">
        <v>890657200</v>
      </c>
      <c r="K29" s="19">
        <v>14883600</v>
      </c>
      <c r="L29" s="19">
        <v>890657200</v>
      </c>
      <c r="M29" s="16">
        <f t="shared" si="2"/>
        <v>0.98356385488097275</v>
      </c>
      <c r="N29" s="19">
        <v>890657200</v>
      </c>
      <c r="O29" s="16">
        <f t="shared" si="3"/>
        <v>0.98356385488097275</v>
      </c>
      <c r="P29" s="19">
        <v>890657200</v>
      </c>
      <c r="Q29" s="19">
        <f t="shared" si="4"/>
        <v>0</v>
      </c>
    </row>
    <row r="30" spans="1:17" ht="15.75" x14ac:dyDescent="0.25">
      <c r="A30" s="17" t="s">
        <v>20</v>
      </c>
      <c r="B30" s="17" t="s">
        <v>22</v>
      </c>
      <c r="C30" s="17" t="s">
        <v>22</v>
      </c>
      <c r="D30" s="17" t="s">
        <v>47</v>
      </c>
      <c r="E30" s="17" t="s">
        <v>38</v>
      </c>
      <c r="F30" s="17"/>
      <c r="G30" s="17"/>
      <c r="H30" s="18" t="s">
        <v>55</v>
      </c>
      <c r="I30" s="19">
        <v>150669800</v>
      </c>
      <c r="J30" s="19">
        <v>148610700</v>
      </c>
      <c r="K30" s="19">
        <v>2059100</v>
      </c>
      <c r="L30" s="19">
        <v>148610700</v>
      </c>
      <c r="M30" s="16">
        <f t="shared" si="2"/>
        <v>0.98633369129049087</v>
      </c>
      <c r="N30" s="19">
        <v>148610700</v>
      </c>
      <c r="O30" s="16">
        <f t="shared" si="3"/>
        <v>0.98633369129049087</v>
      </c>
      <c r="P30" s="19">
        <v>148610700</v>
      </c>
      <c r="Q30" s="19">
        <f t="shared" si="4"/>
        <v>0</v>
      </c>
    </row>
    <row r="31" spans="1:17" ht="15.75" x14ac:dyDescent="0.25">
      <c r="A31" s="17" t="s">
        <v>20</v>
      </c>
      <c r="B31" s="17" t="s">
        <v>22</v>
      </c>
      <c r="C31" s="17" t="s">
        <v>22</v>
      </c>
      <c r="D31" s="17" t="s">
        <v>47</v>
      </c>
      <c r="E31" s="17" t="s">
        <v>40</v>
      </c>
      <c r="F31" s="17"/>
      <c r="G31" s="17"/>
      <c r="H31" s="18" t="s">
        <v>56</v>
      </c>
      <c r="I31" s="19">
        <v>150669800</v>
      </c>
      <c r="J31" s="19">
        <v>148610700</v>
      </c>
      <c r="K31" s="19">
        <v>2059100</v>
      </c>
      <c r="L31" s="19">
        <v>148610700</v>
      </c>
      <c r="M31" s="16">
        <f t="shared" si="2"/>
        <v>0.98633369129049087</v>
      </c>
      <c r="N31" s="19">
        <v>148610700</v>
      </c>
      <c r="O31" s="16">
        <f t="shared" si="3"/>
        <v>0.98633369129049087</v>
      </c>
      <c r="P31" s="19">
        <v>148610700</v>
      </c>
      <c r="Q31" s="19">
        <f t="shared" si="4"/>
        <v>0</v>
      </c>
    </row>
    <row r="32" spans="1:17" ht="47.25" x14ac:dyDescent="0.25">
      <c r="A32" s="17" t="s">
        <v>20</v>
      </c>
      <c r="B32" s="17" t="s">
        <v>22</v>
      </c>
      <c r="C32" s="17" t="s">
        <v>22</v>
      </c>
      <c r="D32" s="17" t="s">
        <v>47</v>
      </c>
      <c r="E32" s="17" t="s">
        <v>42</v>
      </c>
      <c r="F32" s="17"/>
      <c r="G32" s="17"/>
      <c r="H32" s="18" t="s">
        <v>57</v>
      </c>
      <c r="I32" s="19">
        <v>301013500</v>
      </c>
      <c r="J32" s="19">
        <v>297034500</v>
      </c>
      <c r="K32" s="19">
        <v>3979000</v>
      </c>
      <c r="L32" s="19">
        <v>297034500</v>
      </c>
      <c r="M32" s="16">
        <f t="shared" si="2"/>
        <v>0.98678132376122663</v>
      </c>
      <c r="N32" s="19">
        <v>297034500</v>
      </c>
      <c r="O32" s="16">
        <f t="shared" si="3"/>
        <v>0.98678132376122663</v>
      </c>
      <c r="P32" s="19">
        <v>297034500</v>
      </c>
      <c r="Q32" s="19">
        <f t="shared" si="4"/>
        <v>0</v>
      </c>
    </row>
    <row r="33" spans="1:17" ht="47.25" x14ac:dyDescent="0.25">
      <c r="A33" s="13" t="s">
        <v>20</v>
      </c>
      <c r="B33" s="13" t="s">
        <v>22</v>
      </c>
      <c r="C33" s="13" t="s">
        <v>22</v>
      </c>
      <c r="D33" s="13" t="s">
        <v>58</v>
      </c>
      <c r="E33" s="13"/>
      <c r="F33" s="13"/>
      <c r="G33" s="13"/>
      <c r="H33" s="14" t="s">
        <v>59</v>
      </c>
      <c r="I33" s="15">
        <v>4666988672</v>
      </c>
      <c r="J33" s="15">
        <v>4448878107</v>
      </c>
      <c r="K33" s="15">
        <v>218110565</v>
      </c>
      <c r="L33" s="15">
        <v>4448878107</v>
      </c>
      <c r="M33" s="16">
        <f t="shared" si="2"/>
        <v>0.95326524653711442</v>
      </c>
      <c r="N33" s="15">
        <v>4435090336</v>
      </c>
      <c r="O33" s="16">
        <f t="shared" si="3"/>
        <v>0.95031092803132478</v>
      </c>
      <c r="P33" s="15">
        <v>4435090336</v>
      </c>
      <c r="Q33" s="15">
        <f t="shared" si="4"/>
        <v>13787771</v>
      </c>
    </row>
    <row r="34" spans="1:17" ht="31.5" x14ac:dyDescent="0.25">
      <c r="A34" s="17" t="s">
        <v>20</v>
      </c>
      <c r="B34" s="17" t="s">
        <v>22</v>
      </c>
      <c r="C34" s="17" t="s">
        <v>22</v>
      </c>
      <c r="D34" s="17" t="s">
        <v>58</v>
      </c>
      <c r="E34" s="17" t="s">
        <v>26</v>
      </c>
      <c r="F34" s="17" t="s">
        <v>26</v>
      </c>
      <c r="G34" s="17"/>
      <c r="H34" s="18" t="s">
        <v>60</v>
      </c>
      <c r="I34" s="19">
        <v>1448370733</v>
      </c>
      <c r="J34" s="19">
        <v>1295138916</v>
      </c>
      <c r="K34" s="19">
        <v>153231817</v>
      </c>
      <c r="L34" s="19">
        <v>1295138916</v>
      </c>
      <c r="M34" s="16">
        <f t="shared" si="2"/>
        <v>0.894204009022875</v>
      </c>
      <c r="N34" s="19">
        <v>1295138916</v>
      </c>
      <c r="O34" s="16">
        <f t="shared" si="3"/>
        <v>0.894204009022875</v>
      </c>
      <c r="P34" s="19">
        <v>1295138916</v>
      </c>
      <c r="Q34" s="19">
        <f t="shared" si="4"/>
        <v>0</v>
      </c>
    </row>
    <row r="35" spans="1:17" ht="31.5" x14ac:dyDescent="0.25">
      <c r="A35" s="17" t="s">
        <v>20</v>
      </c>
      <c r="B35" s="17" t="s">
        <v>22</v>
      </c>
      <c r="C35" s="17" t="s">
        <v>22</v>
      </c>
      <c r="D35" s="17" t="s">
        <v>58</v>
      </c>
      <c r="E35" s="17" t="s">
        <v>26</v>
      </c>
      <c r="F35" s="17" t="s">
        <v>28</v>
      </c>
      <c r="G35" s="17"/>
      <c r="H35" s="18" t="s">
        <v>61</v>
      </c>
      <c r="I35" s="19">
        <v>472500721</v>
      </c>
      <c r="J35" s="19">
        <v>471529275</v>
      </c>
      <c r="K35" s="19">
        <v>971446</v>
      </c>
      <c r="L35" s="19">
        <v>471529275</v>
      </c>
      <c r="M35" s="16">
        <f t="shared" si="2"/>
        <v>0.99794403276688337</v>
      </c>
      <c r="N35" s="19">
        <v>458683717</v>
      </c>
      <c r="O35" s="16">
        <f t="shared" si="3"/>
        <v>0.97075770811363482</v>
      </c>
      <c r="P35" s="19">
        <v>458683717</v>
      </c>
      <c r="Q35" s="19">
        <f t="shared" si="4"/>
        <v>12845558</v>
      </c>
    </row>
    <row r="36" spans="1:17" ht="47.25" x14ac:dyDescent="0.25">
      <c r="A36" s="17" t="s">
        <v>20</v>
      </c>
      <c r="B36" s="17" t="s">
        <v>22</v>
      </c>
      <c r="C36" s="17" t="s">
        <v>22</v>
      </c>
      <c r="D36" s="17" t="s">
        <v>58</v>
      </c>
      <c r="E36" s="17" t="s">
        <v>26</v>
      </c>
      <c r="F36" s="17" t="s">
        <v>30</v>
      </c>
      <c r="G36" s="17"/>
      <c r="H36" s="18" t="s">
        <v>62</v>
      </c>
      <c r="I36" s="19">
        <v>139361867</v>
      </c>
      <c r="J36" s="19">
        <v>136375614</v>
      </c>
      <c r="K36" s="19">
        <v>2986253</v>
      </c>
      <c r="L36" s="19">
        <v>136375614</v>
      </c>
      <c r="M36" s="16">
        <f t="shared" si="2"/>
        <v>0.9785719503886956</v>
      </c>
      <c r="N36" s="19">
        <v>135433401</v>
      </c>
      <c r="O36" s="16">
        <f t="shared" si="3"/>
        <v>0.97181104067728941</v>
      </c>
      <c r="P36" s="19">
        <v>135433401</v>
      </c>
      <c r="Q36" s="19">
        <f t="shared" si="4"/>
        <v>942213</v>
      </c>
    </row>
    <row r="37" spans="1:17" ht="31.5" x14ac:dyDescent="0.25">
      <c r="A37" s="17" t="s">
        <v>20</v>
      </c>
      <c r="B37" s="17" t="s">
        <v>22</v>
      </c>
      <c r="C37" s="17" t="s">
        <v>22</v>
      </c>
      <c r="D37" s="17" t="s">
        <v>58</v>
      </c>
      <c r="E37" s="17" t="s">
        <v>28</v>
      </c>
      <c r="F37" s="17"/>
      <c r="G37" s="17"/>
      <c r="H37" s="18" t="s">
        <v>63</v>
      </c>
      <c r="I37" s="19">
        <v>1587119763</v>
      </c>
      <c r="J37" s="19">
        <v>1586065596</v>
      </c>
      <c r="K37" s="19">
        <v>1054167</v>
      </c>
      <c r="L37" s="19">
        <v>1586065596</v>
      </c>
      <c r="M37" s="16">
        <f t="shared" si="2"/>
        <v>0.99933579870620004</v>
      </c>
      <c r="N37" s="19">
        <v>1586065596</v>
      </c>
      <c r="O37" s="16">
        <f t="shared" si="3"/>
        <v>0.99933579870620004</v>
      </c>
      <c r="P37" s="19">
        <v>1586065596</v>
      </c>
      <c r="Q37" s="19">
        <f t="shared" si="4"/>
        <v>0</v>
      </c>
    </row>
    <row r="38" spans="1:17" ht="15.75" x14ac:dyDescent="0.25">
      <c r="A38" s="17" t="s">
        <v>20</v>
      </c>
      <c r="B38" s="17" t="s">
        <v>22</v>
      </c>
      <c r="C38" s="17" t="s">
        <v>22</v>
      </c>
      <c r="D38" s="17" t="s">
        <v>58</v>
      </c>
      <c r="E38" s="17" t="s">
        <v>34</v>
      </c>
      <c r="F38" s="17"/>
      <c r="G38" s="17"/>
      <c r="H38" s="18" t="s">
        <v>64</v>
      </c>
      <c r="I38" s="19">
        <v>9979300</v>
      </c>
      <c r="J38" s="19">
        <v>9939833</v>
      </c>
      <c r="K38" s="19">
        <v>39467</v>
      </c>
      <c r="L38" s="19">
        <v>9939833</v>
      </c>
      <c r="M38" s="16">
        <f t="shared" si="2"/>
        <v>0.99604511338470636</v>
      </c>
      <c r="N38" s="19">
        <v>9939833</v>
      </c>
      <c r="O38" s="16">
        <f t="shared" si="3"/>
        <v>0.99604511338470636</v>
      </c>
      <c r="P38" s="19">
        <v>9939833</v>
      </c>
      <c r="Q38" s="19">
        <f t="shared" si="4"/>
        <v>0</v>
      </c>
    </row>
    <row r="39" spans="1:17" ht="31.5" x14ac:dyDescent="0.25">
      <c r="A39" s="17" t="s">
        <v>20</v>
      </c>
      <c r="B39" s="17" t="s">
        <v>22</v>
      </c>
      <c r="C39" s="17" t="s">
        <v>22</v>
      </c>
      <c r="D39" s="17" t="s">
        <v>58</v>
      </c>
      <c r="E39" s="17" t="s">
        <v>65</v>
      </c>
      <c r="F39" s="17"/>
      <c r="G39" s="17"/>
      <c r="H39" s="18" t="s">
        <v>66</v>
      </c>
      <c r="I39" s="19">
        <v>236905184</v>
      </c>
      <c r="J39" s="19">
        <v>234287303</v>
      </c>
      <c r="K39" s="19">
        <v>2617881</v>
      </c>
      <c r="L39" s="19">
        <v>234287303</v>
      </c>
      <c r="M39" s="16">
        <f t="shared" si="2"/>
        <v>0.98894966772867243</v>
      </c>
      <c r="N39" s="19">
        <v>234287303</v>
      </c>
      <c r="O39" s="16">
        <f t="shared" si="3"/>
        <v>0.98894966772867243</v>
      </c>
      <c r="P39" s="19">
        <v>234287303</v>
      </c>
      <c r="Q39" s="19">
        <f t="shared" si="4"/>
        <v>0</v>
      </c>
    </row>
    <row r="40" spans="1:17" ht="31.5" x14ac:dyDescent="0.25">
      <c r="A40" s="17" t="s">
        <v>20</v>
      </c>
      <c r="B40" s="17" t="s">
        <v>22</v>
      </c>
      <c r="C40" s="17" t="s">
        <v>22</v>
      </c>
      <c r="D40" s="17" t="s">
        <v>58</v>
      </c>
      <c r="E40" s="17" t="s">
        <v>67</v>
      </c>
      <c r="F40" s="17"/>
      <c r="G40" s="17"/>
      <c r="H40" s="18" t="s">
        <v>68</v>
      </c>
      <c r="I40" s="19">
        <v>772751104</v>
      </c>
      <c r="J40" s="19">
        <v>715541570</v>
      </c>
      <c r="K40" s="19">
        <v>57209534</v>
      </c>
      <c r="L40" s="19">
        <v>715541570</v>
      </c>
      <c r="M40" s="16">
        <f t="shared" si="2"/>
        <v>0.92596641570116733</v>
      </c>
      <c r="N40" s="19">
        <v>715541570</v>
      </c>
      <c r="O40" s="16">
        <f t="shared" si="3"/>
        <v>0.92596641570116733</v>
      </c>
      <c r="P40" s="19">
        <v>715541570</v>
      </c>
      <c r="Q40" s="19">
        <f t="shared" si="4"/>
        <v>0</v>
      </c>
    </row>
    <row r="41" spans="1:17" ht="31.5" x14ac:dyDescent="0.25">
      <c r="A41" s="9" t="s">
        <v>20</v>
      </c>
      <c r="B41" s="9" t="s">
        <v>47</v>
      </c>
      <c r="C41" s="9"/>
      <c r="D41" s="9"/>
      <c r="E41" s="9"/>
      <c r="F41" s="9"/>
      <c r="G41" s="9"/>
      <c r="H41" s="10" t="s">
        <v>69</v>
      </c>
      <c r="I41" s="11">
        <f>+I42</f>
        <v>2766748498</v>
      </c>
      <c r="J41" s="11">
        <f t="shared" ref="J41:P41" si="6">+J42</f>
        <v>2742277312</v>
      </c>
      <c r="K41" s="11">
        <f t="shared" si="6"/>
        <v>24471186</v>
      </c>
      <c r="L41" s="11">
        <f t="shared" si="6"/>
        <v>2742277312</v>
      </c>
      <c r="M41" s="12">
        <f t="shared" si="2"/>
        <v>0.99115525461830389</v>
      </c>
      <c r="N41" s="11">
        <f t="shared" si="6"/>
        <v>2669750039</v>
      </c>
      <c r="O41" s="12">
        <f t="shared" si="3"/>
        <v>0.96494135297439676</v>
      </c>
      <c r="P41" s="11">
        <f t="shared" si="6"/>
        <v>2669750039</v>
      </c>
      <c r="Q41" s="11">
        <f t="shared" si="4"/>
        <v>72527273</v>
      </c>
    </row>
    <row r="42" spans="1:17" ht="47.25" x14ac:dyDescent="0.25">
      <c r="A42" s="13" t="s">
        <v>20</v>
      </c>
      <c r="B42" s="13" t="s">
        <v>47</v>
      </c>
      <c r="C42" s="13" t="s">
        <v>47</v>
      </c>
      <c r="D42" s="13"/>
      <c r="E42" s="13"/>
      <c r="F42" s="13"/>
      <c r="G42" s="13"/>
      <c r="H42" s="14" t="s">
        <v>70</v>
      </c>
      <c r="I42" s="15">
        <v>2766748498</v>
      </c>
      <c r="J42" s="15">
        <v>2742277312</v>
      </c>
      <c r="K42" s="15">
        <v>24471186</v>
      </c>
      <c r="L42" s="15">
        <v>2742277312</v>
      </c>
      <c r="M42" s="16">
        <f t="shared" si="2"/>
        <v>0.99115525461830389</v>
      </c>
      <c r="N42" s="15">
        <v>2669750039</v>
      </c>
      <c r="O42" s="16">
        <f t="shared" si="3"/>
        <v>0.96494135297439676</v>
      </c>
      <c r="P42" s="15">
        <v>2669750039</v>
      </c>
      <c r="Q42" s="15">
        <f t="shared" si="4"/>
        <v>72527273</v>
      </c>
    </row>
    <row r="43" spans="1:17" ht="63" x14ac:dyDescent="0.25">
      <c r="A43" s="17" t="s">
        <v>20</v>
      </c>
      <c r="B43" s="17" t="s">
        <v>47</v>
      </c>
      <c r="C43" s="17" t="s">
        <v>47</v>
      </c>
      <c r="D43" s="17" t="s">
        <v>22</v>
      </c>
      <c r="E43" s="17" t="s">
        <v>32</v>
      </c>
      <c r="F43" s="17"/>
      <c r="G43" s="17"/>
      <c r="H43" s="18" t="s">
        <v>71</v>
      </c>
      <c r="I43" s="19">
        <v>0</v>
      </c>
      <c r="J43" s="19">
        <v>0</v>
      </c>
      <c r="K43" s="19">
        <v>0</v>
      </c>
      <c r="L43" s="19">
        <v>0</v>
      </c>
      <c r="M43" s="16" t="e">
        <f t="shared" si="2"/>
        <v>#DIV/0!</v>
      </c>
      <c r="N43" s="19">
        <v>0</v>
      </c>
      <c r="O43" s="16" t="e">
        <f t="shared" si="3"/>
        <v>#DIV/0!</v>
      </c>
      <c r="P43" s="19">
        <v>0</v>
      </c>
      <c r="Q43" s="19">
        <f t="shared" si="4"/>
        <v>0</v>
      </c>
    </row>
    <row r="44" spans="1:17" ht="173.25" x14ac:dyDescent="0.25">
      <c r="A44" s="17" t="s">
        <v>20</v>
      </c>
      <c r="B44" s="17" t="s">
        <v>47</v>
      </c>
      <c r="C44" s="17" t="s">
        <v>47</v>
      </c>
      <c r="D44" s="17" t="s">
        <v>47</v>
      </c>
      <c r="E44" s="17" t="s">
        <v>36</v>
      </c>
      <c r="F44" s="17"/>
      <c r="G44" s="17"/>
      <c r="H44" s="18" t="s">
        <v>72</v>
      </c>
      <c r="I44" s="19">
        <v>23025577</v>
      </c>
      <c r="J44" s="19">
        <v>23025577</v>
      </c>
      <c r="K44" s="19">
        <v>0</v>
      </c>
      <c r="L44" s="19">
        <v>23025577</v>
      </c>
      <c r="M44" s="16">
        <f t="shared" si="2"/>
        <v>1</v>
      </c>
      <c r="N44" s="19">
        <v>0</v>
      </c>
      <c r="O44" s="16">
        <f t="shared" si="3"/>
        <v>0</v>
      </c>
      <c r="P44" s="19">
        <v>0</v>
      </c>
      <c r="Q44" s="19">
        <f t="shared" si="4"/>
        <v>23025577</v>
      </c>
    </row>
    <row r="45" spans="1:17" ht="94.5" x14ac:dyDescent="0.25">
      <c r="A45" s="17" t="s">
        <v>20</v>
      </c>
      <c r="B45" s="17" t="s">
        <v>47</v>
      </c>
      <c r="C45" s="17" t="s">
        <v>47</v>
      </c>
      <c r="D45" s="17" t="s">
        <v>47</v>
      </c>
      <c r="E45" s="17" t="s">
        <v>38</v>
      </c>
      <c r="F45" s="17"/>
      <c r="G45" s="17"/>
      <c r="H45" s="18" t="s">
        <v>73</v>
      </c>
      <c r="I45" s="19">
        <v>382872950</v>
      </c>
      <c r="J45" s="19">
        <v>382872950</v>
      </c>
      <c r="K45" s="19">
        <v>0</v>
      </c>
      <c r="L45" s="19">
        <v>382872950</v>
      </c>
      <c r="M45" s="16">
        <f t="shared" si="2"/>
        <v>1</v>
      </c>
      <c r="N45" s="19">
        <v>336596839</v>
      </c>
      <c r="O45" s="16">
        <f t="shared" si="3"/>
        <v>0.87913455103057037</v>
      </c>
      <c r="P45" s="19">
        <v>336596839</v>
      </c>
      <c r="Q45" s="19">
        <f t="shared" si="4"/>
        <v>46276111</v>
      </c>
    </row>
    <row r="46" spans="1:17" ht="63" x14ac:dyDescent="0.25">
      <c r="A46" s="17" t="s">
        <v>20</v>
      </c>
      <c r="B46" s="17" t="s">
        <v>47</v>
      </c>
      <c r="C46" s="17" t="s">
        <v>47</v>
      </c>
      <c r="D46" s="17" t="s">
        <v>47</v>
      </c>
      <c r="E46" s="17" t="s">
        <v>40</v>
      </c>
      <c r="F46" s="17"/>
      <c r="G46" s="17"/>
      <c r="H46" s="18" t="s">
        <v>74</v>
      </c>
      <c r="I46" s="19">
        <v>2186683648</v>
      </c>
      <c r="J46" s="19">
        <v>2162212462</v>
      </c>
      <c r="K46" s="19">
        <v>24471186</v>
      </c>
      <c r="L46" s="19">
        <v>2162212462</v>
      </c>
      <c r="M46" s="16">
        <f t="shared" si="2"/>
        <v>0.9888089957491647</v>
      </c>
      <c r="N46" s="19">
        <v>2160629379</v>
      </c>
      <c r="O46" s="16">
        <f t="shared" si="3"/>
        <v>0.98808503048722662</v>
      </c>
      <c r="P46" s="19">
        <v>2160629379</v>
      </c>
      <c r="Q46" s="19">
        <f t="shared" si="4"/>
        <v>1583083</v>
      </c>
    </row>
    <row r="47" spans="1:17" ht="47.25" x14ac:dyDescent="0.25">
      <c r="A47" s="17" t="s">
        <v>20</v>
      </c>
      <c r="B47" s="17" t="s">
        <v>47</v>
      </c>
      <c r="C47" s="17" t="s">
        <v>47</v>
      </c>
      <c r="D47" s="17" t="s">
        <v>47</v>
      </c>
      <c r="E47" s="17" t="s">
        <v>42</v>
      </c>
      <c r="F47" s="17"/>
      <c r="G47" s="17"/>
      <c r="H47" s="18" t="s">
        <v>75</v>
      </c>
      <c r="I47" s="19">
        <v>174166323</v>
      </c>
      <c r="J47" s="19">
        <v>174166323</v>
      </c>
      <c r="K47" s="19">
        <v>0</v>
      </c>
      <c r="L47" s="19">
        <v>174166323</v>
      </c>
      <c r="M47" s="16">
        <f t="shared" si="2"/>
        <v>1</v>
      </c>
      <c r="N47" s="19">
        <v>172523821</v>
      </c>
      <c r="O47" s="16">
        <f t="shared" si="3"/>
        <v>0.99056934789856022</v>
      </c>
      <c r="P47" s="19">
        <v>172523821</v>
      </c>
      <c r="Q47" s="19">
        <f t="shared" si="4"/>
        <v>1642502</v>
      </c>
    </row>
    <row r="48" spans="1:17" ht="31.5" x14ac:dyDescent="0.25">
      <c r="A48" s="9" t="s">
        <v>20</v>
      </c>
      <c r="B48" s="9" t="s">
        <v>58</v>
      </c>
      <c r="C48" s="9"/>
      <c r="D48" s="9"/>
      <c r="E48" s="9"/>
      <c r="F48" s="9"/>
      <c r="G48" s="9"/>
      <c r="H48" s="10" t="s">
        <v>76</v>
      </c>
      <c r="I48" s="11">
        <f>+I49+I50+I56</f>
        <v>3732747169</v>
      </c>
      <c r="J48" s="11">
        <f t="shared" ref="J48:P48" si="7">+J49+J50+J56</f>
        <v>2211292157.23</v>
      </c>
      <c r="K48" s="11">
        <f t="shared" si="7"/>
        <v>1521455011.77</v>
      </c>
      <c r="L48" s="11">
        <f t="shared" si="7"/>
        <v>2211292157.23</v>
      </c>
      <c r="M48" s="12">
        <f t="shared" si="2"/>
        <v>0.59240341151270726</v>
      </c>
      <c r="N48" s="11">
        <f t="shared" si="7"/>
        <v>1265666243</v>
      </c>
      <c r="O48" s="12">
        <f t="shared" si="3"/>
        <v>0.33907098062017177</v>
      </c>
      <c r="P48" s="11">
        <f t="shared" si="7"/>
        <v>1170823798.47</v>
      </c>
      <c r="Q48" s="11">
        <f t="shared" si="4"/>
        <v>945625914.23000002</v>
      </c>
    </row>
    <row r="49" spans="1:17" ht="110.25" x14ac:dyDescent="0.25">
      <c r="A49" s="17" t="s">
        <v>20</v>
      </c>
      <c r="B49" s="17" t="s">
        <v>58</v>
      </c>
      <c r="C49" s="17" t="s">
        <v>58</v>
      </c>
      <c r="D49" s="17" t="s">
        <v>77</v>
      </c>
      <c r="E49" s="17" t="s">
        <v>38</v>
      </c>
      <c r="F49" s="17"/>
      <c r="G49" s="17"/>
      <c r="H49" s="18" t="s">
        <v>78</v>
      </c>
      <c r="I49" s="19">
        <v>0</v>
      </c>
      <c r="J49" s="19">
        <v>0</v>
      </c>
      <c r="K49" s="19">
        <v>0</v>
      </c>
      <c r="L49" s="19">
        <v>0</v>
      </c>
      <c r="M49" s="16" t="e">
        <f t="shared" si="2"/>
        <v>#DIV/0!</v>
      </c>
      <c r="N49" s="19">
        <v>0</v>
      </c>
      <c r="O49" s="16" t="e">
        <f t="shared" si="3"/>
        <v>#DIV/0!</v>
      </c>
      <c r="P49" s="19">
        <v>0</v>
      </c>
      <c r="Q49" s="19">
        <f t="shared" si="4"/>
        <v>0</v>
      </c>
    </row>
    <row r="50" spans="1:17" ht="31.5" x14ac:dyDescent="0.25">
      <c r="A50" s="13" t="s">
        <v>20</v>
      </c>
      <c r="B50" s="13" t="s">
        <v>58</v>
      </c>
      <c r="C50" s="13" t="s">
        <v>77</v>
      </c>
      <c r="D50" s="13"/>
      <c r="E50" s="13"/>
      <c r="F50" s="13"/>
      <c r="G50" s="13"/>
      <c r="H50" s="14" t="s">
        <v>79</v>
      </c>
      <c r="I50" s="15">
        <f>+I51+I53</f>
        <v>2384778126</v>
      </c>
      <c r="J50" s="15">
        <f t="shared" ref="J50:P50" si="8">+J51+J53</f>
        <v>1554470555.23</v>
      </c>
      <c r="K50" s="15">
        <f t="shared" si="8"/>
        <v>830307570.76999998</v>
      </c>
      <c r="L50" s="15">
        <f t="shared" si="8"/>
        <v>1554470555.23</v>
      </c>
      <c r="M50" s="16">
        <f t="shared" si="2"/>
        <v>0.65183026390690735</v>
      </c>
      <c r="N50" s="15">
        <f t="shared" si="8"/>
        <v>608844641</v>
      </c>
      <c r="O50" s="16">
        <f t="shared" si="3"/>
        <v>0.25530452261452852</v>
      </c>
      <c r="P50" s="15">
        <f t="shared" si="8"/>
        <v>514002196.47000003</v>
      </c>
      <c r="Q50" s="15">
        <f t="shared" si="4"/>
        <v>945625914.23000002</v>
      </c>
    </row>
    <row r="51" spans="1:17" ht="47.25" x14ac:dyDescent="0.25">
      <c r="A51" s="17" t="s">
        <v>20</v>
      </c>
      <c r="B51" s="17" t="s">
        <v>58</v>
      </c>
      <c r="C51" s="17" t="s">
        <v>77</v>
      </c>
      <c r="D51" s="17" t="s">
        <v>47</v>
      </c>
      <c r="E51" s="17" t="s">
        <v>28</v>
      </c>
      <c r="F51" s="17"/>
      <c r="G51" s="17"/>
      <c r="H51" s="18" t="s">
        <v>80</v>
      </c>
      <c r="I51" s="19">
        <v>460816744</v>
      </c>
      <c r="J51" s="19">
        <v>400673203.23000002</v>
      </c>
      <c r="K51" s="19">
        <v>60143540.770000003</v>
      </c>
      <c r="L51" s="19">
        <v>400673203.23000002</v>
      </c>
      <c r="M51" s="16">
        <f t="shared" si="2"/>
        <v>0.86948490576115012</v>
      </c>
      <c r="N51" s="19">
        <v>393294893.99000001</v>
      </c>
      <c r="O51" s="16">
        <f t="shared" si="3"/>
        <v>0.85347353174736207</v>
      </c>
      <c r="P51" s="19">
        <v>320020196.47000003</v>
      </c>
      <c r="Q51" s="19">
        <f t="shared" si="4"/>
        <v>7378309.2400000095</v>
      </c>
    </row>
    <row r="52" spans="1:17" ht="63" x14ac:dyDescent="0.25">
      <c r="A52" s="17" t="s">
        <v>20</v>
      </c>
      <c r="B52" s="17" t="s">
        <v>58</v>
      </c>
      <c r="C52" s="17" t="s">
        <v>77</v>
      </c>
      <c r="D52" s="17" t="s">
        <v>47</v>
      </c>
      <c r="E52" s="17" t="s">
        <v>28</v>
      </c>
      <c r="F52" s="17" t="s">
        <v>28</v>
      </c>
      <c r="G52" s="17"/>
      <c r="H52" s="18" t="s">
        <v>81</v>
      </c>
      <c r="I52" s="19">
        <v>460816744</v>
      </c>
      <c r="J52" s="19">
        <v>400673203.23000002</v>
      </c>
      <c r="K52" s="19">
        <v>60143540.770000003</v>
      </c>
      <c r="L52" s="19">
        <v>400673203.23000002</v>
      </c>
      <c r="M52" s="16">
        <f t="shared" si="2"/>
        <v>0.86948490576115012</v>
      </c>
      <c r="N52" s="19">
        <v>393294893.99000001</v>
      </c>
      <c r="O52" s="16">
        <f t="shared" si="3"/>
        <v>0.85347353174736207</v>
      </c>
      <c r="P52" s="19">
        <v>320020196.47000003</v>
      </c>
      <c r="Q52" s="19">
        <f t="shared" si="4"/>
        <v>7378309.2400000095</v>
      </c>
    </row>
    <row r="53" spans="1:17" ht="31.5" x14ac:dyDescent="0.25">
      <c r="A53" s="17" t="s">
        <v>20</v>
      </c>
      <c r="B53" s="17" t="s">
        <v>58</v>
      </c>
      <c r="C53" s="17" t="s">
        <v>77</v>
      </c>
      <c r="D53" s="17" t="s">
        <v>47</v>
      </c>
      <c r="E53" s="17" t="s">
        <v>32</v>
      </c>
      <c r="F53" s="17"/>
      <c r="G53" s="17"/>
      <c r="H53" s="18" t="s">
        <v>82</v>
      </c>
      <c r="I53" s="19">
        <v>1923961382</v>
      </c>
      <c r="J53" s="19">
        <v>1153797352</v>
      </c>
      <c r="K53" s="19">
        <v>770164030</v>
      </c>
      <c r="L53" s="19">
        <v>1153797352</v>
      </c>
      <c r="M53" s="16">
        <f t="shared" si="2"/>
        <v>0.59969881037872097</v>
      </c>
      <c r="N53" s="19">
        <v>215549747.00999999</v>
      </c>
      <c r="O53" s="16">
        <f t="shared" si="3"/>
        <v>0.11203434176310301</v>
      </c>
      <c r="P53" s="19">
        <v>193982000</v>
      </c>
      <c r="Q53" s="19">
        <f t="shared" si="4"/>
        <v>938247604.99000001</v>
      </c>
    </row>
    <row r="54" spans="1:17" ht="47.25" x14ac:dyDescent="0.25">
      <c r="A54" s="17" t="s">
        <v>20</v>
      </c>
      <c r="B54" s="17" t="s">
        <v>58</v>
      </c>
      <c r="C54" s="17" t="s">
        <v>77</v>
      </c>
      <c r="D54" s="17" t="s">
        <v>47</v>
      </c>
      <c r="E54" s="17" t="s">
        <v>32</v>
      </c>
      <c r="F54" s="17" t="s">
        <v>28</v>
      </c>
      <c r="G54" s="17"/>
      <c r="H54" s="18" t="s">
        <v>83</v>
      </c>
      <c r="I54" s="19">
        <v>1923961382</v>
      </c>
      <c r="J54" s="19">
        <v>1153797352</v>
      </c>
      <c r="K54" s="19">
        <v>770164030</v>
      </c>
      <c r="L54" s="19">
        <v>1153797352</v>
      </c>
      <c r="M54" s="16">
        <f t="shared" si="2"/>
        <v>0.59969881037872097</v>
      </c>
      <c r="N54" s="19">
        <v>215549747.00999999</v>
      </c>
      <c r="O54" s="16">
        <f t="shared" si="3"/>
        <v>0.11203434176310301</v>
      </c>
      <c r="P54" s="19">
        <v>193982000</v>
      </c>
      <c r="Q54" s="19">
        <f t="shared" si="4"/>
        <v>938247604.99000001</v>
      </c>
    </row>
    <row r="55" spans="1:17" ht="15.75" x14ac:dyDescent="0.25">
      <c r="A55" s="17" t="s">
        <v>20</v>
      </c>
      <c r="B55" s="17" t="s">
        <v>58</v>
      </c>
      <c r="C55" s="17" t="s">
        <v>77</v>
      </c>
      <c r="D55" s="17" t="s">
        <v>47</v>
      </c>
      <c r="E55" s="17" t="s">
        <v>84</v>
      </c>
      <c r="F55" s="17"/>
      <c r="G55" s="17"/>
      <c r="H55" s="18" t="s">
        <v>85</v>
      </c>
      <c r="I55" s="19">
        <v>0</v>
      </c>
      <c r="J55" s="19">
        <v>0</v>
      </c>
      <c r="K55" s="19">
        <v>0</v>
      </c>
      <c r="L55" s="19">
        <v>0</v>
      </c>
      <c r="M55" s="16"/>
      <c r="N55" s="19">
        <v>0</v>
      </c>
      <c r="O55" s="16"/>
      <c r="P55" s="19">
        <v>0</v>
      </c>
      <c r="Q55" s="19">
        <f t="shared" si="4"/>
        <v>0</v>
      </c>
    </row>
    <row r="56" spans="1:17" ht="31.5" x14ac:dyDescent="0.25">
      <c r="A56" s="13" t="s">
        <v>20</v>
      </c>
      <c r="B56" s="13" t="s">
        <v>58</v>
      </c>
      <c r="C56" s="13" t="s">
        <v>86</v>
      </c>
      <c r="D56" s="13"/>
      <c r="E56" s="13"/>
      <c r="F56" s="13"/>
      <c r="G56" s="13"/>
      <c r="H56" s="14" t="s">
        <v>87</v>
      </c>
      <c r="I56" s="15">
        <f>+I57</f>
        <v>1347969043</v>
      </c>
      <c r="J56" s="15">
        <f t="shared" ref="J56:P56" si="9">+J57</f>
        <v>656821602</v>
      </c>
      <c r="K56" s="15">
        <f t="shared" si="9"/>
        <v>691147441</v>
      </c>
      <c r="L56" s="15">
        <f t="shared" si="9"/>
        <v>656821602</v>
      </c>
      <c r="M56" s="16">
        <f t="shared" si="2"/>
        <v>0.48726757147048222</v>
      </c>
      <c r="N56" s="15">
        <f t="shared" si="9"/>
        <v>656821602</v>
      </c>
      <c r="O56" s="16">
        <f t="shared" si="3"/>
        <v>0.48726757147048222</v>
      </c>
      <c r="P56" s="15">
        <f t="shared" si="9"/>
        <v>656821602</v>
      </c>
      <c r="Q56" s="15">
        <f t="shared" si="4"/>
        <v>0</v>
      </c>
    </row>
    <row r="57" spans="1:17" ht="15.75" x14ac:dyDescent="0.25">
      <c r="A57" s="13" t="s">
        <v>20</v>
      </c>
      <c r="B57" s="13" t="s">
        <v>58</v>
      </c>
      <c r="C57" s="13" t="s">
        <v>86</v>
      </c>
      <c r="D57" s="13" t="s">
        <v>22</v>
      </c>
      <c r="E57" s="13"/>
      <c r="F57" s="13"/>
      <c r="G57" s="13"/>
      <c r="H57" s="14" t="s">
        <v>88</v>
      </c>
      <c r="I57" s="15">
        <f>+I58+I59+I60</f>
        <v>1347969043</v>
      </c>
      <c r="J57" s="15">
        <f t="shared" ref="J57:L57" si="10">+J58+J59+J60</f>
        <v>656821602</v>
      </c>
      <c r="K57" s="15">
        <f t="shared" si="10"/>
        <v>691147441</v>
      </c>
      <c r="L57" s="15">
        <f t="shared" si="10"/>
        <v>656821602</v>
      </c>
      <c r="M57" s="16">
        <f t="shared" si="2"/>
        <v>0.48726757147048222</v>
      </c>
      <c r="N57" s="15">
        <f>+N58+N59+N60</f>
        <v>656821602</v>
      </c>
      <c r="O57" s="16">
        <f t="shared" si="3"/>
        <v>0.48726757147048222</v>
      </c>
      <c r="P57" s="15">
        <f>+P58+P59+P60</f>
        <v>656821602</v>
      </c>
      <c r="Q57" s="15">
        <f t="shared" si="4"/>
        <v>0</v>
      </c>
    </row>
    <row r="58" spans="1:17" ht="15.75" x14ac:dyDescent="0.25">
      <c r="A58" s="17" t="s">
        <v>20</v>
      </c>
      <c r="B58" s="17" t="s">
        <v>58</v>
      </c>
      <c r="C58" s="17" t="s">
        <v>86</v>
      </c>
      <c r="D58" s="17" t="s">
        <v>22</v>
      </c>
      <c r="E58" s="17" t="s">
        <v>26</v>
      </c>
      <c r="F58" s="17"/>
      <c r="G58" s="17"/>
      <c r="H58" s="18" t="s">
        <v>89</v>
      </c>
      <c r="I58" s="19">
        <v>785227843</v>
      </c>
      <c r="J58" s="19">
        <v>362819539</v>
      </c>
      <c r="K58" s="19">
        <v>422408304</v>
      </c>
      <c r="L58" s="19">
        <v>362819539</v>
      </c>
      <c r="M58" s="16">
        <f t="shared" si="2"/>
        <v>0.46205638558845652</v>
      </c>
      <c r="N58" s="19">
        <v>362819539</v>
      </c>
      <c r="O58" s="16">
        <f t="shared" si="3"/>
        <v>0.46205638558845652</v>
      </c>
      <c r="P58" s="19">
        <v>362819539</v>
      </c>
      <c r="Q58" s="19">
        <f t="shared" si="4"/>
        <v>0</v>
      </c>
    </row>
    <row r="59" spans="1:17" ht="15.75" x14ac:dyDescent="0.25">
      <c r="A59" s="17" t="s">
        <v>20</v>
      </c>
      <c r="B59" s="17" t="s">
        <v>58</v>
      </c>
      <c r="C59" s="17" t="s">
        <v>86</v>
      </c>
      <c r="D59" s="17" t="s">
        <v>22</v>
      </c>
      <c r="E59" s="17" t="s">
        <v>26</v>
      </c>
      <c r="F59" s="17"/>
      <c r="G59" s="17"/>
      <c r="H59" s="18" t="s">
        <v>89</v>
      </c>
      <c r="I59" s="19">
        <v>300000000</v>
      </c>
      <c r="J59" s="19">
        <v>294002063</v>
      </c>
      <c r="K59" s="19">
        <v>5997937</v>
      </c>
      <c r="L59" s="19">
        <v>294002063</v>
      </c>
      <c r="M59" s="16">
        <f t="shared" si="2"/>
        <v>0.98000687666666664</v>
      </c>
      <c r="N59" s="19">
        <v>294002063</v>
      </c>
      <c r="O59" s="16">
        <f t="shared" si="3"/>
        <v>0.98000687666666664</v>
      </c>
      <c r="P59" s="19">
        <v>294002063</v>
      </c>
      <c r="Q59" s="19">
        <f t="shared" si="4"/>
        <v>0</v>
      </c>
    </row>
    <row r="60" spans="1:17" ht="15.75" x14ac:dyDescent="0.25">
      <c r="A60" s="17" t="s">
        <v>20</v>
      </c>
      <c r="B60" s="17" t="s">
        <v>58</v>
      </c>
      <c r="C60" s="17" t="s">
        <v>86</v>
      </c>
      <c r="D60" s="17" t="s">
        <v>22</v>
      </c>
      <c r="E60" s="17" t="s">
        <v>26</v>
      </c>
      <c r="F60" s="17"/>
      <c r="G60" s="17"/>
      <c r="H60" s="18" t="s">
        <v>89</v>
      </c>
      <c r="I60" s="19">
        <v>262741200</v>
      </c>
      <c r="J60" s="19">
        <v>0</v>
      </c>
      <c r="K60" s="19">
        <v>262741200</v>
      </c>
      <c r="L60" s="19">
        <v>0</v>
      </c>
      <c r="M60" s="16">
        <f t="shared" si="2"/>
        <v>0</v>
      </c>
      <c r="N60" s="19">
        <v>0</v>
      </c>
      <c r="O60" s="16">
        <f t="shared" si="3"/>
        <v>0</v>
      </c>
      <c r="P60" s="19">
        <v>0</v>
      </c>
      <c r="Q60" s="19">
        <f t="shared" si="4"/>
        <v>0</v>
      </c>
    </row>
    <row r="61" spans="1:17" ht="31.5" x14ac:dyDescent="0.25">
      <c r="A61" s="9" t="s">
        <v>20</v>
      </c>
      <c r="B61" s="9" t="s">
        <v>90</v>
      </c>
      <c r="C61" s="9"/>
      <c r="D61" s="9"/>
      <c r="E61" s="9"/>
      <c r="F61" s="9"/>
      <c r="G61" s="9"/>
      <c r="H61" s="10" t="s">
        <v>91</v>
      </c>
      <c r="I61" s="11">
        <f>+I62</f>
        <v>600000000</v>
      </c>
      <c r="J61" s="11">
        <f t="shared" ref="J61:P62" si="11">+J62</f>
        <v>600000000</v>
      </c>
      <c r="K61" s="11">
        <f t="shared" si="11"/>
        <v>0</v>
      </c>
      <c r="L61" s="11">
        <f t="shared" si="11"/>
        <v>600000000</v>
      </c>
      <c r="M61" s="12">
        <f t="shared" si="2"/>
        <v>1</v>
      </c>
      <c r="N61" s="11">
        <f t="shared" si="11"/>
        <v>600000000</v>
      </c>
      <c r="O61" s="12">
        <f t="shared" si="3"/>
        <v>1</v>
      </c>
      <c r="P61" s="11">
        <f t="shared" si="11"/>
        <v>600000000</v>
      </c>
      <c r="Q61" s="11">
        <f t="shared" si="4"/>
        <v>0</v>
      </c>
    </row>
    <row r="62" spans="1:17" ht="63" x14ac:dyDescent="0.25">
      <c r="A62" s="13" t="s">
        <v>20</v>
      </c>
      <c r="B62" s="13" t="s">
        <v>90</v>
      </c>
      <c r="C62" s="13" t="s">
        <v>58</v>
      </c>
      <c r="D62" s="13"/>
      <c r="E62" s="13"/>
      <c r="F62" s="13"/>
      <c r="G62" s="13"/>
      <c r="H62" s="14" t="s">
        <v>92</v>
      </c>
      <c r="I62" s="15">
        <f>+I63</f>
        <v>600000000</v>
      </c>
      <c r="J62" s="15">
        <f t="shared" si="11"/>
        <v>600000000</v>
      </c>
      <c r="K62" s="15">
        <f t="shared" si="11"/>
        <v>0</v>
      </c>
      <c r="L62" s="15">
        <f t="shared" si="11"/>
        <v>600000000</v>
      </c>
      <c r="M62" s="16">
        <f t="shared" si="2"/>
        <v>1</v>
      </c>
      <c r="N62" s="15">
        <f t="shared" si="11"/>
        <v>600000000</v>
      </c>
      <c r="O62" s="16">
        <f t="shared" si="3"/>
        <v>1</v>
      </c>
      <c r="P62" s="15">
        <f t="shared" si="11"/>
        <v>600000000</v>
      </c>
      <c r="Q62" s="15">
        <f t="shared" si="4"/>
        <v>0</v>
      </c>
    </row>
    <row r="63" spans="1:17" ht="47.25" x14ac:dyDescent="0.25">
      <c r="A63" s="13" t="s">
        <v>20</v>
      </c>
      <c r="B63" s="13" t="s">
        <v>90</v>
      </c>
      <c r="C63" s="13" t="s">
        <v>58</v>
      </c>
      <c r="D63" s="13" t="s">
        <v>58</v>
      </c>
      <c r="E63" s="13"/>
      <c r="F63" s="13"/>
      <c r="G63" s="13"/>
      <c r="H63" s="14" t="s">
        <v>93</v>
      </c>
      <c r="I63" s="15">
        <v>600000000</v>
      </c>
      <c r="J63" s="15">
        <v>600000000</v>
      </c>
      <c r="K63" s="15">
        <v>0</v>
      </c>
      <c r="L63" s="15">
        <v>600000000</v>
      </c>
      <c r="M63" s="16">
        <f t="shared" si="2"/>
        <v>1</v>
      </c>
      <c r="N63" s="15">
        <v>600000000</v>
      </c>
      <c r="O63" s="16">
        <f t="shared" si="3"/>
        <v>1</v>
      </c>
      <c r="P63" s="15">
        <v>600000000</v>
      </c>
      <c r="Q63" s="15">
        <f t="shared" si="4"/>
        <v>0</v>
      </c>
    </row>
    <row r="64" spans="1:17" ht="78.75" x14ac:dyDescent="0.25">
      <c r="A64" s="17" t="s">
        <v>20</v>
      </c>
      <c r="B64" s="17" t="s">
        <v>90</v>
      </c>
      <c r="C64" s="17" t="s">
        <v>58</v>
      </c>
      <c r="D64" s="17" t="s">
        <v>58</v>
      </c>
      <c r="E64" s="17" t="s">
        <v>26</v>
      </c>
      <c r="F64" s="17"/>
      <c r="G64" s="17"/>
      <c r="H64" s="18" t="s">
        <v>94</v>
      </c>
      <c r="I64" s="19">
        <v>600000000</v>
      </c>
      <c r="J64" s="19">
        <v>600000000</v>
      </c>
      <c r="K64" s="19">
        <v>0</v>
      </c>
      <c r="L64" s="19">
        <v>600000000</v>
      </c>
      <c r="M64" s="16">
        <f t="shared" si="2"/>
        <v>1</v>
      </c>
      <c r="N64" s="19">
        <v>600000000</v>
      </c>
      <c r="O64" s="16">
        <f t="shared" si="3"/>
        <v>1</v>
      </c>
      <c r="P64" s="19">
        <v>600000000</v>
      </c>
      <c r="Q64" s="19">
        <f t="shared" si="4"/>
        <v>0</v>
      </c>
    </row>
    <row r="65" spans="1:17" ht="47.25" x14ac:dyDescent="0.25">
      <c r="A65" s="9" t="s">
        <v>20</v>
      </c>
      <c r="B65" s="9" t="s">
        <v>95</v>
      </c>
      <c r="C65" s="9"/>
      <c r="D65" s="9"/>
      <c r="E65" s="9"/>
      <c r="F65" s="9"/>
      <c r="G65" s="9"/>
      <c r="H65" s="10" t="s">
        <v>96</v>
      </c>
      <c r="I65" s="11">
        <f>+I67</f>
        <v>72258800</v>
      </c>
      <c r="J65" s="11">
        <f t="shared" ref="J65:P65" si="12">+J67</f>
        <v>72258800</v>
      </c>
      <c r="K65" s="11">
        <f t="shared" si="12"/>
        <v>0</v>
      </c>
      <c r="L65" s="11">
        <f t="shared" si="12"/>
        <v>72258800</v>
      </c>
      <c r="M65" s="12">
        <f t="shared" si="2"/>
        <v>1</v>
      </c>
      <c r="N65" s="11">
        <f t="shared" si="12"/>
        <v>72258800</v>
      </c>
      <c r="O65" s="12">
        <f t="shared" si="3"/>
        <v>1</v>
      </c>
      <c r="P65" s="11">
        <f t="shared" si="12"/>
        <v>72258800</v>
      </c>
      <c r="Q65" s="11">
        <f t="shared" si="4"/>
        <v>0</v>
      </c>
    </row>
    <row r="66" spans="1:17" ht="15.75" x14ac:dyDescent="0.25">
      <c r="A66" s="13" t="s">
        <v>20</v>
      </c>
      <c r="B66" s="13" t="s">
        <v>95</v>
      </c>
      <c r="C66" s="13" t="s">
        <v>77</v>
      </c>
      <c r="D66" s="13"/>
      <c r="E66" s="13"/>
      <c r="F66" s="13"/>
      <c r="G66" s="13"/>
      <c r="H66" s="14" t="s">
        <v>97</v>
      </c>
      <c r="I66" s="15">
        <f>+I67</f>
        <v>72258800</v>
      </c>
      <c r="J66" s="15">
        <f t="shared" ref="J66:P66" si="13">+J67</f>
        <v>72258800</v>
      </c>
      <c r="K66" s="15">
        <f t="shared" si="13"/>
        <v>0</v>
      </c>
      <c r="L66" s="15">
        <f t="shared" si="13"/>
        <v>72258800</v>
      </c>
      <c r="M66" s="16">
        <f t="shared" si="2"/>
        <v>1</v>
      </c>
      <c r="N66" s="15">
        <f t="shared" si="13"/>
        <v>72258800</v>
      </c>
      <c r="O66" s="16">
        <f t="shared" si="3"/>
        <v>1</v>
      </c>
      <c r="P66" s="15">
        <f t="shared" si="13"/>
        <v>72258800</v>
      </c>
      <c r="Q66" s="15">
        <f t="shared" si="4"/>
        <v>0</v>
      </c>
    </row>
    <row r="67" spans="1:17" ht="47.25" x14ac:dyDescent="0.25">
      <c r="A67" s="13" t="s">
        <v>20</v>
      </c>
      <c r="B67" s="13" t="s">
        <v>95</v>
      </c>
      <c r="C67" s="13" t="s">
        <v>77</v>
      </c>
      <c r="D67" s="13" t="s">
        <v>22</v>
      </c>
      <c r="E67" s="13"/>
      <c r="F67" s="13"/>
      <c r="G67" s="13"/>
      <c r="H67" s="14" t="s">
        <v>98</v>
      </c>
      <c r="I67" s="15">
        <v>72258800</v>
      </c>
      <c r="J67" s="15">
        <v>72258800</v>
      </c>
      <c r="K67" s="15">
        <v>0</v>
      </c>
      <c r="L67" s="15">
        <v>72258800</v>
      </c>
      <c r="M67" s="16">
        <f t="shared" si="2"/>
        <v>1</v>
      </c>
      <c r="N67" s="15">
        <v>72258800</v>
      </c>
      <c r="O67" s="16">
        <f t="shared" si="3"/>
        <v>1</v>
      </c>
      <c r="P67" s="15">
        <v>72258800</v>
      </c>
      <c r="Q67" s="15">
        <f t="shared" si="4"/>
        <v>0</v>
      </c>
    </row>
  </sheetData>
  <autoFilter ref="A7:P67" xr:uid="{00000000-0009-0000-0000-000000000000}"/>
  <mergeCells count="5">
    <mergeCell ref="A1:Q1"/>
    <mergeCell ref="A2:Q2"/>
    <mergeCell ref="A3:Q3"/>
    <mergeCell ref="A4:Q4"/>
    <mergeCell ref="A5:Q5"/>
  </mergeCells>
  <pageMargins left="0.78740157480314965" right="0.78740157480314965" top="0.78740157480314965" bottom="0.78740157480314965" header="0.78740157480314965" footer="0.78740157480314965"/>
  <pageSetup paperSize="14" scale="70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6" ma:contentTypeDescription="Crear nuevo documento." ma:contentTypeScope="" ma:versionID="b3bff9ae4665f68b1e4888d844159c60">
  <xsd:schema xmlns:xsd="http://www.w3.org/2001/XMLSchema" xmlns:xs="http://www.w3.org/2001/XMLSchema" xmlns:p="http://schemas.microsoft.com/office/2006/metadata/properties" xmlns:ns3="e1c5b722-51d1-4416-b690-fdad39c8a93f" targetNamespace="http://schemas.microsoft.com/office/2006/metadata/properties" ma:root="true" ma:fieldsID="84f0dba72eef58a32cdf0c1647facd52" ns3:_="">
    <xsd:import namespace="e1c5b722-51d1-4416-b690-fdad39c8a9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D233ED-1955-4A47-89FB-4AF1E57D03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2CD538-323D-498A-8185-2113A1C73660}">
  <ds:schemaRefs>
    <ds:schemaRef ds:uri="http://www.w3.org/XML/1998/namespace"/>
    <ds:schemaRef ds:uri="e1c5b722-51d1-4416-b690-fdad39c8a93f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20BF7C5-26F0-449C-9349-66C18EAD0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cp:lastPrinted>2020-01-21T16:11:57Z</cp:lastPrinted>
  <dcterms:created xsi:type="dcterms:W3CDTF">2019-12-03T22:09:04Z</dcterms:created>
  <dcterms:modified xsi:type="dcterms:W3CDTF">2020-01-29T23:58:33Z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