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Documents\Financiera\00 coordinación\Informes para publicación\2019\con nombre ok\"/>
    </mc:Choice>
  </mc:AlternateContent>
  <xr:revisionPtr revIDLastSave="0" documentId="8_{9242374C-A494-4DF2-9416-36FF77CBD991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Informe" sheetId="1" r:id="rId1"/>
  </sheets>
  <definedNames>
    <definedName name="_xlnm._FilterDatabase" localSheetId="0" hidden="1">Informe!$A$7:$P$66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41" i="1" l="1"/>
  <c r="P62" i="1" l="1"/>
  <c r="N62" i="1"/>
  <c r="L62" i="1"/>
  <c r="K62" i="1"/>
  <c r="J62" i="1"/>
  <c r="I62" i="1"/>
  <c r="I56" i="1"/>
  <c r="O48" i="1"/>
  <c r="O49" i="1"/>
  <c r="O50" i="1"/>
  <c r="O51" i="1"/>
  <c r="O52" i="1"/>
  <c r="O53" i="1"/>
  <c r="M48" i="1"/>
  <c r="M49" i="1"/>
  <c r="M50" i="1"/>
  <c r="M51" i="1"/>
  <c r="M52" i="1"/>
  <c r="M53" i="1"/>
  <c r="O66" i="1" l="1"/>
  <c r="M66" i="1"/>
  <c r="P65" i="1"/>
  <c r="N65" i="1"/>
  <c r="L65" i="1"/>
  <c r="K65" i="1"/>
  <c r="J65" i="1"/>
  <c r="I65" i="1"/>
  <c r="P64" i="1"/>
  <c r="N64" i="1"/>
  <c r="L64" i="1"/>
  <c r="K64" i="1"/>
  <c r="J64" i="1"/>
  <c r="I64" i="1"/>
  <c r="O63" i="1"/>
  <c r="M63" i="1"/>
  <c r="P61" i="1"/>
  <c r="N61" i="1"/>
  <c r="L61" i="1"/>
  <c r="K61" i="1"/>
  <c r="J61" i="1"/>
  <c r="I61" i="1"/>
  <c r="I54" i="1" s="1"/>
  <c r="O60" i="1"/>
  <c r="M60" i="1"/>
  <c r="O59" i="1"/>
  <c r="M59" i="1"/>
  <c r="O58" i="1"/>
  <c r="M58" i="1"/>
  <c r="O57" i="1"/>
  <c r="M57" i="1"/>
  <c r="P56" i="1"/>
  <c r="N56" i="1"/>
  <c r="N54" i="1" s="1"/>
  <c r="L56" i="1"/>
  <c r="K56" i="1"/>
  <c r="J56" i="1"/>
  <c r="O55" i="1"/>
  <c r="M55" i="1"/>
  <c r="O47" i="1"/>
  <c r="M47" i="1"/>
  <c r="O46" i="1"/>
  <c r="M46" i="1"/>
  <c r="O45" i="1"/>
  <c r="M45" i="1"/>
  <c r="O44" i="1"/>
  <c r="M44" i="1"/>
  <c r="O43" i="1"/>
  <c r="M43" i="1"/>
  <c r="O42" i="1"/>
  <c r="M42" i="1"/>
  <c r="N41" i="1"/>
  <c r="L41" i="1"/>
  <c r="K41" i="1"/>
  <c r="J41" i="1"/>
  <c r="I41" i="1"/>
  <c r="O40" i="1"/>
  <c r="M40" i="1"/>
  <c r="O39" i="1"/>
  <c r="M39" i="1"/>
  <c r="O38" i="1"/>
  <c r="M38" i="1"/>
  <c r="O37" i="1"/>
  <c r="M37" i="1"/>
  <c r="O36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O28" i="1"/>
  <c r="M28" i="1"/>
  <c r="O27" i="1"/>
  <c r="M27" i="1"/>
  <c r="O26" i="1"/>
  <c r="M26" i="1"/>
  <c r="O25" i="1"/>
  <c r="M25" i="1"/>
  <c r="O24" i="1"/>
  <c r="M24" i="1"/>
  <c r="O23" i="1"/>
  <c r="M23" i="1"/>
  <c r="O22" i="1"/>
  <c r="M22" i="1"/>
  <c r="O21" i="1"/>
  <c r="M21" i="1"/>
  <c r="O20" i="1"/>
  <c r="M20" i="1"/>
  <c r="O19" i="1"/>
  <c r="M19" i="1"/>
  <c r="O18" i="1"/>
  <c r="M18" i="1"/>
  <c r="O17" i="1"/>
  <c r="M17" i="1"/>
  <c r="O16" i="1"/>
  <c r="M16" i="1"/>
  <c r="O15" i="1"/>
  <c r="M15" i="1"/>
  <c r="O14" i="1"/>
  <c r="M14" i="1"/>
  <c r="O13" i="1"/>
  <c r="M13" i="1"/>
  <c r="O12" i="1"/>
  <c r="M12" i="1"/>
  <c r="O11" i="1"/>
  <c r="M11" i="1"/>
  <c r="P10" i="1"/>
  <c r="P9" i="1" s="1"/>
  <c r="N10" i="1"/>
  <c r="L10" i="1"/>
  <c r="L9" i="1" s="1"/>
  <c r="K10" i="1"/>
  <c r="K9" i="1" s="1"/>
  <c r="J10" i="1"/>
  <c r="J9" i="1" s="1"/>
  <c r="I10" i="1"/>
  <c r="I9" i="1" s="1"/>
  <c r="I8" i="1" l="1"/>
  <c r="O10" i="1"/>
  <c r="L54" i="1"/>
  <c r="L8" i="1" s="1"/>
  <c r="M8" i="1" s="1"/>
  <c r="O41" i="1"/>
  <c r="K54" i="1"/>
  <c r="K8" i="1" s="1"/>
  <c r="P54" i="1"/>
  <c r="P8" i="1" s="1"/>
  <c r="M65" i="1"/>
  <c r="O65" i="1"/>
  <c r="O62" i="1"/>
  <c r="O64" i="1"/>
  <c r="N9" i="1"/>
  <c r="M9" i="1"/>
  <c r="O61" i="1"/>
  <c r="M64" i="1"/>
  <c r="J54" i="1"/>
  <c r="J8" i="1" s="1"/>
  <c r="M10" i="1"/>
  <c r="M62" i="1"/>
  <c r="M41" i="1"/>
  <c r="M61" i="1"/>
  <c r="M56" i="1"/>
  <c r="O56" i="1"/>
  <c r="O9" i="1" l="1"/>
  <c r="N8" i="1"/>
  <c r="O8" i="1" s="1"/>
  <c r="M54" i="1"/>
  <c r="O54" i="1"/>
</calcChain>
</file>

<file path=xl/sharedStrings.xml><?xml version="1.0" encoding="utf-8"?>
<sst xmlns="http://schemas.openxmlformats.org/spreadsheetml/2006/main" count="371" uniqueCount="100">
  <si>
    <t>MINISTERIO DE TECNOLOGÍAS DE LA INFORMACIÓN Y LAS COMUNICACIONES</t>
  </si>
  <si>
    <t>SECCIÓN 23-01-01</t>
  </si>
  <si>
    <t>TIPO</t>
  </si>
  <si>
    <t>CTA</t>
  </si>
  <si>
    <t>SUB
CTA</t>
  </si>
  <si>
    <t>OBJ</t>
  </si>
  <si>
    <t>ORD</t>
  </si>
  <si>
    <t>SOR
ORD</t>
  </si>
  <si>
    <t>ITEM</t>
  </si>
  <si>
    <t>DESCRIPCION</t>
  </si>
  <si>
    <t>APR. VIGENTE</t>
  </si>
  <si>
    <t>CDP</t>
  </si>
  <si>
    <t>APR. DISPONIBLE</t>
  </si>
  <si>
    <t>COMPROMISO</t>
  </si>
  <si>
    <t>% COMP</t>
  </si>
  <si>
    <t>OBLIGACION</t>
  </si>
  <si>
    <t>% OBLIG</t>
  </si>
  <si>
    <t>PAGOS</t>
  </si>
  <si>
    <t>A</t>
  </si>
  <si>
    <t>FUNCIONAMIENTO</t>
  </si>
  <si>
    <t>01</t>
  </si>
  <si>
    <t>GASTOS DE PERSONAL</t>
  </si>
  <si>
    <t>PLANTA DE PERSONAL PERMANENTE</t>
  </si>
  <si>
    <t>SALARIO</t>
  </si>
  <si>
    <t>001</t>
  </si>
  <si>
    <t>SUELDO BÁSICO</t>
  </si>
  <si>
    <t>002</t>
  </si>
  <si>
    <t>GASTOS DE REPRESENTACIÓN</t>
  </si>
  <si>
    <t>003</t>
  </si>
  <si>
    <t>PRIMA TÉCNICA SALARIAL</t>
  </si>
  <si>
    <t>004</t>
  </si>
  <si>
    <t>SUBSIDIO DE ALIMENTACIÓN</t>
  </si>
  <si>
    <t>005</t>
  </si>
  <si>
    <t xml:space="preserve">AUXILIO DE TRANSPORTE 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</si>
  <si>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</si>
  <si>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</si>
  <si>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</si>
  <si>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</si>
  <si>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</si>
  <si>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</si>
  <si>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</si>
  <si>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</si>
  <si>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</si>
  <si>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</si>
  <si>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PRIMAS EXTRAORDINARIAS</t>
  </si>
  <si>
    <t>02</t>
  </si>
  <si>
    <t>CONTRIBUCIONES INHERENTES A LA NÓMINA</t>
  </si>
  <si>
    <t>PENSIONES</t>
  </si>
  <si>
    <t>SALUD</t>
  </si>
  <si>
    <t>CAJAS DE COMPENSACIÓN FAMILIAR</t>
  </si>
  <si>
    <t>APORTES GENERALES AL SISTEMA DE RIESGOS LABORALES</t>
  </si>
  <si>
    <t>APORTES AL ICBF</t>
  </si>
  <si>
    <t>APORTES AL SENA</t>
  </si>
  <si>
    <t>APORTES A LA ESAP</t>
  </si>
  <si>
    <t>APORTES A ESCUELAS INDUSTRIALES E INSTITUTOS TÉCNICOS</t>
  </si>
  <si>
    <t>03</t>
  </si>
  <si>
    <t>REMUNERACIONES NO CONSTITUTIVAS DE FACTOR SALARIAL</t>
  </si>
  <si>
    <t>SUELDO DE VACACIONES</t>
  </si>
  <si>
    <t>INDEMNIZACIÓN POR VACACIONES</t>
  </si>
  <si>
    <t>BONIFICACIÓN ESPECIAL DE RECREACIÓN</t>
  </si>
  <si>
    <t>PRIMA TÉCNICA NO SALARIAL</t>
  </si>
  <si>
    <t>PRIMA DE RIESGO</t>
  </si>
  <si>
    <t>016</t>
  </si>
  <si>
    <t>PRIMA DE COORDINACIÓN</t>
  </si>
  <si>
    <t>030</t>
  </si>
  <si>
    <t>BONIFICACIÓN DE DIRECCIÓN</t>
  </si>
  <si>
    <t>ADQUISICIÓN DE BIENES Y SERVICIOS</t>
  </si>
  <si>
    <t>ADQUISICIONES DIFERENTES DE ACTIVOS</t>
  </si>
  <si>
    <t>TRANSFERENCIAS CORRIENTES</t>
  </si>
  <si>
    <t>04</t>
  </si>
  <si>
    <t>PROVISIÓN PARA GASTOS INSTITUCIONALES Y/O SECTORIALES CONTINGENTES- PREVIO CONCEPTO DGPPN</t>
  </si>
  <si>
    <t>PRESTACIONES SOCIALES</t>
  </si>
  <si>
    <t>CUOTAS PARTES PENSIONALES (DE PENSIONES)</t>
  </si>
  <si>
    <t>CUOTAS PARTES PENSIONALES A CARGO DE LA ENTIDAD (DE PENSIONES)</t>
  </si>
  <si>
    <t>BONOS PENSIONALES (DE PENSIONES)</t>
  </si>
  <si>
    <t>BONOS PENSIONALES A CARGO DE LA ENTIDAD (DE PENSIONES)</t>
  </si>
  <si>
    <t>10</t>
  </si>
  <si>
    <t>SENTENCIAS Y CONCILIACIONES</t>
  </si>
  <si>
    <t>FALLOS NACIONALES</t>
  </si>
  <si>
    <t>SENTENCIAS</t>
  </si>
  <si>
    <t>08</t>
  </si>
  <si>
    <t>GASTOS POR TRIBUTOS, MULTAS, SANCIONES E INTERESES DE MORA</t>
  </si>
  <si>
    <t xml:space="preserve">CONTRIBUCIONES              </t>
  </si>
  <si>
    <t>CUOTA DE FISCALIZACIÓN Y AUDITAJE</t>
  </si>
  <si>
    <t>VIGENCIA FISCAL 2020</t>
  </si>
  <si>
    <t xml:space="preserve">AUXILIO DE CESANTÍAS </t>
  </si>
  <si>
    <t>SERVICIOS POSTALES Y DE MENSAJERÍA</t>
  </si>
  <si>
    <t>SERVICIOS FINANCIEROS Y SERVICIOS CONEXOS</t>
  </si>
  <si>
    <t>SERVICIOS INMOBILIARIOS</t>
  </si>
  <si>
    <t>SERVICIOS DE ARRENDAMIENTO O ALQUILER SIN OPERARIO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</si>
  <si>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</si>
  <si>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</si>
  <si>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</si>
  <si>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</si>
  <si>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EDUCACIÓN</t>
  </si>
  <si>
    <t>SERVICIOS PARA EL CUIDADO DE LA SALUD HUMANA Y SERVICIOS SOCIALES</t>
  </si>
  <si>
    <t>VIÁTICOS DE LOS FUNCIONARIOS EN COMISIÓN</t>
  </si>
  <si>
    <t>MARZO</t>
  </si>
  <si>
    <t>INFORME DE EJECUCIÓN DEL PRESUPUESTO DE GASTOS</t>
  </si>
  <si>
    <t>Fuente: Subdirección Financiera - G.I.T.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</si>
</sst>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(&quot;$&quot;\ #,##0.00\)"/>
    <numFmt numFmtId="165" formatCode="&quot;$&quot;\ #,##0.00"/>
  </numFmts>
  <fonts count="1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b/>
      <i/>
      <sz val="11"/>
      <name val="Calibri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Calibri"/>
      <family val="2"/>
    </font>
    <font>
      <sz val="8"/>
      <color rgb="FF000000"/>
      <name val="Times New Roman"/>
      <family val="1"/>
    </font>
    <font>
      <b/>
      <i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1" fillId="0" borderId="0" xfId="2" applyFill="1"/>
    <xf numFmtId="0" fontId="4" fillId="0" borderId="9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right" vertical="center" wrapText="1" readingOrder="1"/>
    </xf>
    <xf numFmtId="0" fontId="7" fillId="0" borderId="0" xfId="0" applyFont="1" applyFill="1" applyBorder="1"/>
    <xf numFmtId="0" fontId="8" fillId="2" borderId="9" xfId="0" applyNumberFormat="1" applyFont="1" applyFill="1" applyBorder="1" applyAlignment="1">
      <alignment horizontal="center" vertical="center" wrapText="1" readingOrder="1"/>
    </xf>
    <xf numFmtId="0" fontId="8" fillId="2" borderId="9" xfId="0" applyNumberFormat="1" applyFont="1" applyFill="1" applyBorder="1" applyAlignment="1">
      <alignment horizontal="left" vertical="center" wrapText="1" readingOrder="1"/>
    </xf>
    <xf numFmtId="164" fontId="8" fillId="2" borderId="9" xfId="0" applyNumberFormat="1" applyFont="1" applyFill="1" applyBorder="1" applyAlignment="1">
      <alignment horizontal="right" vertical="center" wrapText="1" readingOrder="1"/>
    </xf>
    <xf numFmtId="10" fontId="9" fillId="2" borderId="9" xfId="1" applyNumberFormat="1" applyFont="1" applyFill="1" applyBorder="1" applyAlignment="1">
      <alignment horizontal="right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left" vertical="center" wrapText="1" readingOrder="1"/>
    </xf>
    <xf numFmtId="164" fontId="9" fillId="0" borderId="9" xfId="0" applyNumberFormat="1" applyFont="1" applyFill="1" applyBorder="1" applyAlignment="1">
      <alignment horizontal="right" vertical="center" wrapText="1" readingOrder="1"/>
    </xf>
    <xf numFmtId="10" fontId="9" fillId="0" borderId="9" xfId="1" applyNumberFormat="1" applyFont="1" applyFill="1" applyBorder="1" applyAlignment="1">
      <alignment horizontal="right" vertical="center" wrapText="1" readingOrder="1"/>
    </xf>
    <xf numFmtId="0" fontId="8" fillId="0" borderId="9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left" vertical="center" wrapText="1" readingOrder="1"/>
    </xf>
    <xf numFmtId="164" fontId="8" fillId="0" borderId="9" xfId="0" applyNumberFormat="1" applyFont="1" applyFill="1" applyBorder="1" applyAlignment="1">
      <alignment horizontal="right" vertical="center" wrapText="1" readingOrder="1"/>
    </xf>
    <xf numFmtId="0" fontId="10" fillId="0" borderId="0" xfId="0" applyFont="1" applyFill="1" applyBorder="1"/>
    <xf numFmtId="165" fontId="5" fillId="0" borderId="0" xfId="0" applyNumberFormat="1" applyFont="1" applyFill="1" applyBorder="1"/>
    <xf numFmtId="164" fontId="11" fillId="0" borderId="10" xfId="0" applyNumberFormat="1" applyFont="1" applyBorder="1" applyAlignment="1">
      <alignment horizontal="right" vertical="center" wrapText="1" readingOrder="1"/>
    </xf>
    <xf numFmtId="0" fontId="12" fillId="0" borderId="0" xfId="0" applyFont="1" applyFill="1" applyBorder="1"/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</cellXfs>
  <cellStyles count="3">
    <cellStyle name="Normal" xfId="0" builtinId="0"/>
    <cellStyle name="Normal 5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2" name="Imagen 1">
          <a:extLst>
            <a:ext uri="{FF2B5EF4-FFF2-40B4-BE49-F238E27FC236}">
              <a16:creationId xmlns:a16="http://schemas.microsoft.com/office/drawing/2014/main" id="{16FF8C55-ECD6-4347-8202-9E364A3E136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79400"/>
          <a:ext cx="2762250" cy="488950"/>
        </a:xfrm>
        <a:prstGeom prst="rect">
          <a:avLst/>
        </a:prstGeom>
      </xdr:spPr>
    </xdr:pic>
    <xdr:clientData/>
  </xdr:oneCellAnchor>
  <xdr:oneCellAnchor>
    <xdr:from>
      <xdr:col>14</xdr:col>
      <xdr:colOff>527051</xdr:colOff>
      <xdr:row>0</xdr:row>
      <xdr:rowOff>120651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DC44F2E5-304C-436B-A20C-1AB2C49FA0D6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01601" y="120651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8"/>
  <sheetViews>
    <sheetView showGridLines="0" tabSelected="1" zoomScale="80" zoomScaleNormal="80" workbookViewId="0">
      <pane ySplit="7" topLeftCell="A8" activePane="bottomLeft" state="frozen"/>
      <selection pane="bottomLeft" sqref="A1:P1"/>
    </sheetView>
  </sheetViews>
  <sheetFormatPr baseColWidth="10" defaultColWidth="10.85546875" defaultRowHeight="15" x14ac:dyDescent="0.25"/>
  <cols>
    <col min="1" max="7" width="5.42578125" style="3" customWidth="1"/>
    <col min="8" max="8" width="27.5703125" style="3" customWidth="1"/>
    <col min="9" max="9" width="21.7109375" style="3" customWidth="1"/>
    <col min="10" max="10" width="22.7109375" style="3" customWidth="1"/>
    <col min="11" max="11" width="22.140625" style="3" customWidth="1"/>
    <col min="12" max="12" width="21.85546875" style="3" customWidth="1"/>
    <col min="13" max="13" width="12.42578125" style="20" bestFit="1" customWidth="1"/>
    <col min="14" max="14" width="22" style="3" customWidth="1"/>
    <col min="15" max="15" width="12.7109375" style="3" bestFit="1" customWidth="1"/>
    <col min="16" max="16" width="22.5703125" style="3" customWidth="1"/>
    <col min="17" max="17" width="6.42578125" style="3" customWidth="1"/>
    <col min="18" max="16384" width="10.85546875" style="3"/>
  </cols>
  <sheetData>
    <row r="1" spans="1:16" s="1" customFormat="1" ht="18.75" x14ac:dyDescent="0.3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16" s="1" customFormat="1" ht="18.75" x14ac:dyDescent="0.3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16" s="1" customFormat="1" ht="18.75" x14ac:dyDescent="0.3">
      <c r="A3" s="27" t="s">
        <v>98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</row>
    <row r="4" spans="1:16" s="1" customFormat="1" ht="18.75" x14ac:dyDescent="0.3">
      <c r="A4" s="27" t="s">
        <v>84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9"/>
    </row>
    <row r="5" spans="1:16" s="1" customFormat="1" ht="19.5" thickBot="1" x14ac:dyDescent="0.35">
      <c r="A5" s="30" t="s">
        <v>97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</row>
    <row r="7" spans="1:16" ht="24" x14ac:dyDescent="0.25">
      <c r="A7" s="2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  <c r="K7" s="2" t="s">
        <v>12</v>
      </c>
      <c r="L7" s="2" t="s">
        <v>13</v>
      </c>
      <c r="M7" s="2" t="s">
        <v>14</v>
      </c>
      <c r="N7" s="2" t="s">
        <v>15</v>
      </c>
      <c r="O7" s="2" t="s">
        <v>16</v>
      </c>
      <c r="P7" s="2" t="s">
        <v>17</v>
      </c>
    </row>
    <row r="8" spans="1:16" s="8" customFormat="1" ht="15.75" x14ac:dyDescent="0.25">
      <c r="A8" s="4" t="s">
        <v>18</v>
      </c>
      <c r="B8" s="4"/>
      <c r="C8" s="4"/>
      <c r="D8" s="4"/>
      <c r="E8" s="4"/>
      <c r="F8" s="4"/>
      <c r="G8" s="4"/>
      <c r="H8" s="5" t="s">
        <v>19</v>
      </c>
      <c r="I8" s="6">
        <f>+I9+I41+I54+I64</f>
        <v>55137210989</v>
      </c>
      <c r="J8" s="6">
        <f t="shared" ref="J8:L8" si="0">+J9+J41+J54+J64</f>
        <v>47128536697.169998</v>
      </c>
      <c r="K8" s="6">
        <f t="shared" si="0"/>
        <v>5990439441.8299999</v>
      </c>
      <c r="L8" s="6">
        <f t="shared" si="0"/>
        <v>46694864613.910004</v>
      </c>
      <c r="M8" s="7">
        <f>+L8/I8</f>
        <v>0.84688477665701545</v>
      </c>
      <c r="N8" s="6">
        <f>+N9+N41+N54+N64</f>
        <v>10243988161.91</v>
      </c>
      <c r="O8" s="7">
        <f>+N8/I8</f>
        <v>0.18579082942649564</v>
      </c>
      <c r="P8" s="6">
        <f>+P9+P41+P54+P64</f>
        <v>9381785769.0400009</v>
      </c>
    </row>
    <row r="9" spans="1:16" ht="15.75" x14ac:dyDescent="0.25">
      <c r="A9" s="9" t="s">
        <v>18</v>
      </c>
      <c r="B9" s="9" t="s">
        <v>20</v>
      </c>
      <c r="C9" s="9"/>
      <c r="D9" s="9"/>
      <c r="E9" s="9"/>
      <c r="F9" s="9"/>
      <c r="G9" s="9"/>
      <c r="H9" s="10" t="s">
        <v>21</v>
      </c>
      <c r="I9" s="11">
        <f>+I10+I23+I33</f>
        <v>45982413837</v>
      </c>
      <c r="J9" s="11">
        <f t="shared" ref="J9:P9" si="1">+J10+J23+J33</f>
        <v>44944465029</v>
      </c>
      <c r="K9" s="11">
        <f t="shared" si="1"/>
        <v>68799272</v>
      </c>
      <c r="L9" s="11">
        <f t="shared" si="1"/>
        <v>44794310705</v>
      </c>
      <c r="M9" s="12">
        <f t="shared" ref="M9:M66" si="2">+L9/I9</f>
        <v>0.97416179289300409</v>
      </c>
      <c r="N9" s="11">
        <f t="shared" si="1"/>
        <v>9698140648</v>
      </c>
      <c r="O9" s="12">
        <f t="shared" ref="O9:O66" si="3">+N9/I9</f>
        <v>0.21090977699383712</v>
      </c>
      <c r="P9" s="11">
        <f t="shared" si="1"/>
        <v>8850725337</v>
      </c>
    </row>
    <row r="10" spans="1:16" ht="31.5" x14ac:dyDescent="0.25">
      <c r="A10" s="13" t="s">
        <v>18</v>
      </c>
      <c r="B10" s="13" t="s">
        <v>20</v>
      </c>
      <c r="C10" s="13" t="s">
        <v>20</v>
      </c>
      <c r="D10" s="13"/>
      <c r="E10" s="13"/>
      <c r="F10" s="13"/>
      <c r="G10" s="13"/>
      <c r="H10" s="14" t="s">
        <v>22</v>
      </c>
      <c r="I10" s="15">
        <f>+I11</f>
        <v>31817663718</v>
      </c>
      <c r="J10" s="15">
        <f t="shared" ref="J10:P10" si="4">+J11</f>
        <v>30848514182</v>
      </c>
      <c r="K10" s="15">
        <f t="shared" si="4"/>
        <v>0</v>
      </c>
      <c r="L10" s="15">
        <f t="shared" si="4"/>
        <v>30763401803</v>
      </c>
      <c r="M10" s="16">
        <f t="shared" si="2"/>
        <v>0.96686551456625081</v>
      </c>
      <c r="N10" s="15">
        <f t="shared" si="4"/>
        <v>6511537433</v>
      </c>
      <c r="O10" s="16">
        <f t="shared" si="3"/>
        <v>0.20465165169610711</v>
      </c>
      <c r="P10" s="15">
        <f t="shared" si="4"/>
        <v>6511537433</v>
      </c>
    </row>
    <row r="11" spans="1:16" ht="15.75" x14ac:dyDescent="0.25">
      <c r="A11" s="13" t="s">
        <v>18</v>
      </c>
      <c r="B11" s="13" t="s">
        <v>20</v>
      </c>
      <c r="C11" s="13" t="s">
        <v>20</v>
      </c>
      <c r="D11" s="13" t="s">
        <v>20</v>
      </c>
      <c r="E11" s="13"/>
      <c r="F11" s="13"/>
      <c r="G11" s="13"/>
      <c r="H11" s="14" t="s">
        <v>23</v>
      </c>
      <c r="I11" s="15">
        <v>31817663718</v>
      </c>
      <c r="J11" s="15">
        <v>30848514182</v>
      </c>
      <c r="K11" s="15">
        <v>0</v>
      </c>
      <c r="L11" s="15">
        <v>30763401803</v>
      </c>
      <c r="M11" s="16">
        <f t="shared" si="2"/>
        <v>0.96686551456625081</v>
      </c>
      <c r="N11" s="15">
        <v>6511537433</v>
      </c>
      <c r="O11" s="16">
        <f t="shared" si="3"/>
        <v>0.20465165169610711</v>
      </c>
      <c r="P11" s="15">
        <v>6511537433</v>
      </c>
    </row>
    <row r="12" spans="1:16" ht="15.75" x14ac:dyDescent="0.25">
      <c r="A12" s="17" t="s">
        <v>18</v>
      </c>
      <c r="B12" s="17" t="s">
        <v>20</v>
      </c>
      <c r="C12" s="17" t="s">
        <v>20</v>
      </c>
      <c r="D12" s="17" t="s">
        <v>20</v>
      </c>
      <c r="E12" s="17" t="s">
        <v>24</v>
      </c>
      <c r="F12" s="17" t="s">
        <v>24</v>
      </c>
      <c r="G12" s="17"/>
      <c r="H12" s="18" t="s">
        <v>25</v>
      </c>
      <c r="I12" s="19">
        <v>21652687881</v>
      </c>
      <c r="J12" s="19">
        <v>21652687881</v>
      </c>
      <c r="K12" s="19">
        <v>0</v>
      </c>
      <c r="L12" s="19">
        <v>21652687881</v>
      </c>
      <c r="M12" s="16">
        <f t="shared" si="2"/>
        <v>1</v>
      </c>
      <c r="N12" s="19">
        <v>5362327788</v>
      </c>
      <c r="O12" s="16">
        <f t="shared" si="3"/>
        <v>0.24765183045497943</v>
      </c>
      <c r="P12" s="19">
        <v>5362327788</v>
      </c>
    </row>
    <row r="13" spans="1:16" ht="31.5" x14ac:dyDescent="0.25">
      <c r="A13" s="17" t="s">
        <v>18</v>
      </c>
      <c r="B13" s="17" t="s">
        <v>20</v>
      </c>
      <c r="C13" s="17" t="s">
        <v>20</v>
      </c>
      <c r="D13" s="17" t="s">
        <v>20</v>
      </c>
      <c r="E13" s="17" t="s">
        <v>24</v>
      </c>
      <c r="F13" s="17" t="s">
        <v>26</v>
      </c>
      <c r="G13" s="17"/>
      <c r="H13" s="18" t="s">
        <v>27</v>
      </c>
      <c r="I13" s="19">
        <v>250909964</v>
      </c>
      <c r="J13" s="19">
        <v>250909964</v>
      </c>
      <c r="K13" s="19">
        <v>0</v>
      </c>
      <c r="L13" s="19">
        <v>250909964</v>
      </c>
      <c r="M13" s="16">
        <f t="shared" si="2"/>
        <v>1</v>
      </c>
      <c r="N13" s="19">
        <v>68945280</v>
      </c>
      <c r="O13" s="16">
        <f t="shared" si="3"/>
        <v>0.27478095688539494</v>
      </c>
      <c r="P13" s="19">
        <v>68945280</v>
      </c>
    </row>
    <row r="14" spans="1:16" ht="31.5" x14ac:dyDescent="0.25">
      <c r="A14" s="17" t="s">
        <v>18</v>
      </c>
      <c r="B14" s="17" t="s">
        <v>20</v>
      </c>
      <c r="C14" s="17" t="s">
        <v>20</v>
      </c>
      <c r="D14" s="17" t="s">
        <v>20</v>
      </c>
      <c r="E14" s="17" t="s">
        <v>24</v>
      </c>
      <c r="F14" s="17" t="s">
        <v>28</v>
      </c>
      <c r="G14" s="17"/>
      <c r="H14" s="18" t="s">
        <v>29</v>
      </c>
      <c r="I14" s="19">
        <v>2407371130</v>
      </c>
      <c r="J14" s="19">
        <v>2407371130</v>
      </c>
      <c r="K14" s="19">
        <v>0</v>
      </c>
      <c r="L14" s="19">
        <v>2407371130</v>
      </c>
      <c r="M14" s="16">
        <f t="shared" si="2"/>
        <v>1</v>
      </c>
      <c r="N14" s="19">
        <v>586618137</v>
      </c>
      <c r="O14" s="16">
        <f t="shared" si="3"/>
        <v>0.24367582118507836</v>
      </c>
      <c r="P14" s="19">
        <v>586618137</v>
      </c>
    </row>
    <row r="15" spans="1:16" ht="31.5" x14ac:dyDescent="0.25">
      <c r="A15" s="17" t="s">
        <v>18</v>
      </c>
      <c r="B15" s="17" t="s">
        <v>20</v>
      </c>
      <c r="C15" s="17" t="s">
        <v>20</v>
      </c>
      <c r="D15" s="17" t="s">
        <v>20</v>
      </c>
      <c r="E15" s="17" t="s">
        <v>24</v>
      </c>
      <c r="F15" s="17" t="s">
        <v>30</v>
      </c>
      <c r="G15" s="17"/>
      <c r="H15" s="18" t="s">
        <v>31</v>
      </c>
      <c r="I15" s="19">
        <v>73533535</v>
      </c>
      <c r="J15" s="19">
        <v>73533535</v>
      </c>
      <c r="K15" s="19">
        <v>0</v>
      </c>
      <c r="L15" s="19">
        <v>73533535</v>
      </c>
      <c r="M15" s="16">
        <f t="shared" si="2"/>
        <v>1</v>
      </c>
      <c r="N15" s="19">
        <v>17224611</v>
      </c>
      <c r="O15" s="16">
        <f t="shared" si="3"/>
        <v>0.23424157426948125</v>
      </c>
      <c r="P15" s="19">
        <v>17224611</v>
      </c>
    </row>
    <row r="16" spans="1:16" ht="31.5" x14ac:dyDescent="0.25">
      <c r="A16" s="17" t="s">
        <v>18</v>
      </c>
      <c r="B16" s="17" t="s">
        <v>20</v>
      </c>
      <c r="C16" s="17" t="s">
        <v>20</v>
      </c>
      <c r="D16" s="17" t="s">
        <v>20</v>
      </c>
      <c r="E16" s="17" t="s">
        <v>24</v>
      </c>
      <c r="F16" s="17" t="s">
        <v>32</v>
      </c>
      <c r="G16" s="17"/>
      <c r="H16" s="18" t="s">
        <v>33</v>
      </c>
      <c r="I16" s="19">
        <v>47683826</v>
      </c>
      <c r="J16" s="19">
        <v>47683826</v>
      </c>
      <c r="K16" s="19">
        <v>0</v>
      </c>
      <c r="L16" s="19">
        <v>47683826</v>
      </c>
      <c r="M16" s="16">
        <f t="shared" si="2"/>
        <v>1</v>
      </c>
      <c r="N16" s="19">
        <v>11029379</v>
      </c>
      <c r="O16" s="16">
        <f t="shared" si="3"/>
        <v>0.23130230783075167</v>
      </c>
      <c r="P16" s="19">
        <v>11029379</v>
      </c>
    </row>
    <row r="17" spans="1:16" ht="15.75" x14ac:dyDescent="0.25">
      <c r="A17" s="17" t="s">
        <v>18</v>
      </c>
      <c r="B17" s="17" t="s">
        <v>20</v>
      </c>
      <c r="C17" s="17" t="s">
        <v>20</v>
      </c>
      <c r="D17" s="17" t="s">
        <v>20</v>
      </c>
      <c r="E17" s="17" t="s">
        <v>24</v>
      </c>
      <c r="F17" s="17" t="s">
        <v>34</v>
      </c>
      <c r="G17" s="17"/>
      <c r="H17" s="18" t="s">
        <v>35</v>
      </c>
      <c r="I17" s="19">
        <v>1045206526</v>
      </c>
      <c r="J17" s="19">
        <v>1045206526</v>
      </c>
      <c r="K17" s="19">
        <v>0</v>
      </c>
      <c r="L17" s="19">
        <v>1023238303</v>
      </c>
      <c r="M17" s="16">
        <f t="shared" si="2"/>
        <v>0.97898193088779084</v>
      </c>
      <c r="N17" s="19">
        <v>13990838</v>
      </c>
      <c r="O17" s="16">
        <f t="shared" si="3"/>
        <v>1.3385716269437071E-2</v>
      </c>
      <c r="P17" s="19">
        <v>13990838</v>
      </c>
    </row>
    <row r="18" spans="1:16" ht="31.5" x14ac:dyDescent="0.25">
      <c r="A18" s="17" t="s">
        <v>18</v>
      </c>
      <c r="B18" s="17" t="s">
        <v>20</v>
      </c>
      <c r="C18" s="17" t="s">
        <v>20</v>
      </c>
      <c r="D18" s="17" t="s">
        <v>20</v>
      </c>
      <c r="E18" s="17" t="s">
        <v>24</v>
      </c>
      <c r="F18" s="17" t="s">
        <v>36</v>
      </c>
      <c r="G18" s="17"/>
      <c r="H18" s="18" t="s">
        <v>37</v>
      </c>
      <c r="I18" s="19">
        <v>749138989</v>
      </c>
      <c r="J18" s="19">
        <v>749138989</v>
      </c>
      <c r="K18" s="19">
        <v>0</v>
      </c>
      <c r="L18" s="19">
        <v>736721896</v>
      </c>
      <c r="M18" s="16">
        <f t="shared" si="2"/>
        <v>0.98342484748180692</v>
      </c>
      <c r="N18" s="19">
        <v>270879590</v>
      </c>
      <c r="O18" s="16">
        <f t="shared" si="3"/>
        <v>0.36158789487327031</v>
      </c>
      <c r="P18" s="19">
        <v>270879590</v>
      </c>
    </row>
    <row r="19" spans="1:16" ht="47.25" x14ac:dyDescent="0.25">
      <c r="A19" s="17" t="s">
        <v>18</v>
      </c>
      <c r="B19" s="17" t="s">
        <v>20</v>
      </c>
      <c r="C19" s="17" t="s">
        <v>20</v>
      </c>
      <c r="D19" s="17" t="s">
        <v>20</v>
      </c>
      <c r="E19" s="17" t="s">
        <v>24</v>
      </c>
      <c r="F19" s="17" t="s">
        <v>38</v>
      </c>
      <c r="G19" s="17"/>
      <c r="H19" s="18" t="s">
        <v>39</v>
      </c>
      <c r="I19" s="19">
        <v>216068687</v>
      </c>
      <c r="J19" s="19">
        <v>216068687</v>
      </c>
      <c r="K19" s="19">
        <v>0</v>
      </c>
      <c r="L19" s="19">
        <v>216068687</v>
      </c>
      <c r="M19" s="16">
        <f t="shared" si="2"/>
        <v>1</v>
      </c>
      <c r="N19" s="19">
        <v>36209441</v>
      </c>
      <c r="O19" s="16">
        <f t="shared" si="3"/>
        <v>0.16758301030449638</v>
      </c>
      <c r="P19" s="19">
        <v>36209441</v>
      </c>
    </row>
    <row r="20" spans="1:16" ht="15.75" x14ac:dyDescent="0.25">
      <c r="A20" s="17" t="s">
        <v>18</v>
      </c>
      <c r="B20" s="17" t="s">
        <v>20</v>
      </c>
      <c r="C20" s="17" t="s">
        <v>20</v>
      </c>
      <c r="D20" s="17" t="s">
        <v>20</v>
      </c>
      <c r="E20" s="17" t="s">
        <v>24</v>
      </c>
      <c r="F20" s="17" t="s">
        <v>40</v>
      </c>
      <c r="G20" s="17"/>
      <c r="H20" s="18" t="s">
        <v>41</v>
      </c>
      <c r="I20" s="19">
        <v>2311876287</v>
      </c>
      <c r="J20" s="19">
        <v>2311876287</v>
      </c>
      <c r="K20" s="19">
        <v>0</v>
      </c>
      <c r="L20" s="19">
        <v>2304155334</v>
      </c>
      <c r="M20" s="16">
        <f t="shared" si="2"/>
        <v>0.9966603087529311</v>
      </c>
      <c r="N20" s="19">
        <v>2016462</v>
      </c>
      <c r="O20" s="16">
        <f t="shared" si="3"/>
        <v>8.7221881695782974E-4</v>
      </c>
      <c r="P20" s="19">
        <v>2016462</v>
      </c>
    </row>
    <row r="21" spans="1:16" ht="15.75" x14ac:dyDescent="0.25">
      <c r="A21" s="17" t="s">
        <v>18</v>
      </c>
      <c r="B21" s="17" t="s">
        <v>20</v>
      </c>
      <c r="C21" s="17" t="s">
        <v>20</v>
      </c>
      <c r="D21" s="17" t="s">
        <v>20</v>
      </c>
      <c r="E21" s="17" t="s">
        <v>24</v>
      </c>
      <c r="F21" s="17" t="s">
        <v>42</v>
      </c>
      <c r="G21" s="17"/>
      <c r="H21" s="18" t="s">
        <v>43</v>
      </c>
      <c r="I21" s="19">
        <v>1182625238</v>
      </c>
      <c r="J21" s="19">
        <v>1182625238</v>
      </c>
      <c r="K21" s="19">
        <v>0</v>
      </c>
      <c r="L21" s="19">
        <v>1139619128</v>
      </c>
      <c r="M21" s="16">
        <f t="shared" si="2"/>
        <v>0.96363504801171851</v>
      </c>
      <c r="N21" s="19">
        <v>142295907</v>
      </c>
      <c r="O21" s="16">
        <f t="shared" si="3"/>
        <v>0.12032206182293566</v>
      </c>
      <c r="P21" s="19">
        <v>142295907</v>
      </c>
    </row>
    <row r="22" spans="1:16" ht="31.5" x14ac:dyDescent="0.25">
      <c r="A22" s="17" t="s">
        <v>18</v>
      </c>
      <c r="B22" s="17" t="s">
        <v>20</v>
      </c>
      <c r="C22" s="17" t="s">
        <v>20</v>
      </c>
      <c r="D22" s="17" t="s">
        <v>20</v>
      </c>
      <c r="E22" s="17" t="s">
        <v>26</v>
      </c>
      <c r="F22" s="17" t="s">
        <v>34</v>
      </c>
      <c r="G22" s="17"/>
      <c r="H22" s="18" t="s">
        <v>44</v>
      </c>
      <c r="I22" s="19">
        <v>911412119</v>
      </c>
      <c r="J22" s="19">
        <v>911412119</v>
      </c>
      <c r="K22" s="19">
        <v>0</v>
      </c>
      <c r="L22" s="19">
        <v>911412119</v>
      </c>
      <c r="M22" s="16">
        <f t="shared" si="2"/>
        <v>1</v>
      </c>
      <c r="N22" s="19">
        <v>0</v>
      </c>
      <c r="O22" s="16">
        <f t="shared" si="3"/>
        <v>0</v>
      </c>
      <c r="P22" s="19">
        <v>0</v>
      </c>
    </row>
    <row r="23" spans="1:16" ht="47.25" x14ac:dyDescent="0.25">
      <c r="A23" s="13" t="s">
        <v>18</v>
      </c>
      <c r="B23" s="13" t="s">
        <v>20</v>
      </c>
      <c r="C23" s="13" t="s">
        <v>20</v>
      </c>
      <c r="D23" s="13" t="s">
        <v>45</v>
      </c>
      <c r="E23" s="13"/>
      <c r="F23" s="13"/>
      <c r="G23" s="13"/>
      <c r="H23" s="14" t="s">
        <v>46</v>
      </c>
      <c r="I23" s="15">
        <v>9606425793</v>
      </c>
      <c r="J23" s="15">
        <v>9606425793</v>
      </c>
      <c r="K23" s="15">
        <v>0</v>
      </c>
      <c r="L23" s="15">
        <v>9606425793</v>
      </c>
      <c r="M23" s="16">
        <f t="shared" si="2"/>
        <v>1</v>
      </c>
      <c r="N23" s="15">
        <v>2483133393</v>
      </c>
      <c r="O23" s="16">
        <f t="shared" si="3"/>
        <v>0.25848670946996821</v>
      </c>
      <c r="P23" s="15">
        <v>1635718082</v>
      </c>
    </row>
    <row r="24" spans="1:16" ht="15.75" x14ac:dyDescent="0.25">
      <c r="A24" s="17" t="s">
        <v>18</v>
      </c>
      <c r="B24" s="17" t="s">
        <v>20</v>
      </c>
      <c r="C24" s="17" t="s">
        <v>20</v>
      </c>
      <c r="D24" s="17" t="s">
        <v>45</v>
      </c>
      <c r="E24" s="17" t="s">
        <v>24</v>
      </c>
      <c r="F24" s="17"/>
      <c r="G24" s="17"/>
      <c r="H24" s="18" t="s">
        <v>47</v>
      </c>
      <c r="I24" s="19">
        <v>1974688565</v>
      </c>
      <c r="J24" s="19">
        <v>1974688565</v>
      </c>
      <c r="K24" s="19">
        <v>0</v>
      </c>
      <c r="L24" s="19">
        <v>1974688565</v>
      </c>
      <c r="M24" s="16">
        <f t="shared" si="2"/>
        <v>1</v>
      </c>
      <c r="N24" s="19">
        <v>779292800</v>
      </c>
      <c r="O24" s="16">
        <f t="shared" si="3"/>
        <v>0.39464086327962306</v>
      </c>
      <c r="P24" s="19">
        <v>515993600</v>
      </c>
    </row>
    <row r="25" spans="1:16" ht="15.75" x14ac:dyDescent="0.25">
      <c r="A25" s="17" t="s">
        <v>18</v>
      </c>
      <c r="B25" s="17" t="s">
        <v>20</v>
      </c>
      <c r="C25" s="17" t="s">
        <v>20</v>
      </c>
      <c r="D25" s="17" t="s">
        <v>45</v>
      </c>
      <c r="E25" s="17" t="s">
        <v>26</v>
      </c>
      <c r="F25" s="17"/>
      <c r="G25" s="17"/>
      <c r="H25" s="18" t="s">
        <v>48</v>
      </c>
      <c r="I25" s="19">
        <v>2209919576</v>
      </c>
      <c r="J25" s="19">
        <v>2209919576</v>
      </c>
      <c r="K25" s="19">
        <v>0</v>
      </c>
      <c r="L25" s="19">
        <v>2209919576</v>
      </c>
      <c r="M25" s="16">
        <f t="shared" si="2"/>
        <v>1</v>
      </c>
      <c r="N25" s="19">
        <v>551998200</v>
      </c>
      <c r="O25" s="16">
        <f t="shared" si="3"/>
        <v>0.24978203098192747</v>
      </c>
      <c r="P25" s="19">
        <v>365495300</v>
      </c>
    </row>
    <row r="26" spans="1:16" ht="15.75" x14ac:dyDescent="0.25">
      <c r="A26" s="17" t="s">
        <v>18</v>
      </c>
      <c r="B26" s="17" t="s">
        <v>20</v>
      </c>
      <c r="C26" s="17" t="s">
        <v>20</v>
      </c>
      <c r="D26" s="17" t="s">
        <v>45</v>
      </c>
      <c r="E26" s="17" t="s">
        <v>28</v>
      </c>
      <c r="F26" s="17"/>
      <c r="G26" s="17"/>
      <c r="H26" s="18" t="s">
        <v>85</v>
      </c>
      <c r="I26" s="19">
        <v>2651489160</v>
      </c>
      <c r="J26" s="19">
        <v>2651489160</v>
      </c>
      <c r="K26" s="19">
        <v>0</v>
      </c>
      <c r="L26" s="19">
        <v>2651489160</v>
      </c>
      <c r="M26" s="16">
        <f t="shared" si="2"/>
        <v>1</v>
      </c>
      <c r="N26" s="19">
        <v>526416193</v>
      </c>
      <c r="O26" s="16">
        <f t="shared" si="3"/>
        <v>0.19853605322678369</v>
      </c>
      <c r="P26" s="19">
        <v>344488782</v>
      </c>
    </row>
    <row r="27" spans="1:16" ht="47.25" x14ac:dyDescent="0.25">
      <c r="A27" s="17" t="s">
        <v>18</v>
      </c>
      <c r="B27" s="17" t="s">
        <v>20</v>
      </c>
      <c r="C27" s="17" t="s">
        <v>20</v>
      </c>
      <c r="D27" s="17" t="s">
        <v>45</v>
      </c>
      <c r="E27" s="17" t="s">
        <v>30</v>
      </c>
      <c r="F27" s="17"/>
      <c r="G27" s="17"/>
      <c r="H27" s="18" t="s">
        <v>49</v>
      </c>
      <c r="I27" s="19">
        <v>1174512715</v>
      </c>
      <c r="J27" s="19">
        <v>1174512715</v>
      </c>
      <c r="K27" s="19">
        <v>0</v>
      </c>
      <c r="L27" s="19">
        <v>1174512715</v>
      </c>
      <c r="M27" s="16">
        <f t="shared" si="2"/>
        <v>1</v>
      </c>
      <c r="N27" s="19">
        <v>263820000</v>
      </c>
      <c r="O27" s="16">
        <f t="shared" si="3"/>
        <v>0.2246208122148767</v>
      </c>
      <c r="P27" s="19">
        <v>172918400</v>
      </c>
    </row>
    <row r="28" spans="1:16" ht="47.25" x14ac:dyDescent="0.25">
      <c r="A28" s="17" t="s">
        <v>18</v>
      </c>
      <c r="B28" s="17" t="s">
        <v>20</v>
      </c>
      <c r="C28" s="17" t="s">
        <v>20</v>
      </c>
      <c r="D28" s="17" t="s">
        <v>45</v>
      </c>
      <c r="E28" s="17" t="s">
        <v>32</v>
      </c>
      <c r="F28" s="17"/>
      <c r="G28" s="17"/>
      <c r="H28" s="18" t="s">
        <v>50</v>
      </c>
      <c r="I28" s="19">
        <v>127061672</v>
      </c>
      <c r="J28" s="19">
        <v>127061672</v>
      </c>
      <c r="K28" s="19">
        <v>0</v>
      </c>
      <c r="L28" s="19">
        <v>127061672</v>
      </c>
      <c r="M28" s="16">
        <f t="shared" si="2"/>
        <v>1</v>
      </c>
      <c r="N28" s="19">
        <v>31681600</v>
      </c>
      <c r="O28" s="16">
        <f t="shared" si="3"/>
        <v>0.24934033608498399</v>
      </c>
      <c r="P28" s="19">
        <v>20579600</v>
      </c>
    </row>
    <row r="29" spans="1:16" ht="15.75" x14ac:dyDescent="0.25">
      <c r="A29" s="17" t="s">
        <v>18</v>
      </c>
      <c r="B29" s="17" t="s">
        <v>20</v>
      </c>
      <c r="C29" s="17" t="s">
        <v>20</v>
      </c>
      <c r="D29" s="17" t="s">
        <v>45</v>
      </c>
      <c r="E29" s="17" t="s">
        <v>34</v>
      </c>
      <c r="F29" s="17"/>
      <c r="G29" s="17"/>
      <c r="H29" s="18" t="s">
        <v>51</v>
      </c>
      <c r="I29" s="19">
        <v>880943376</v>
      </c>
      <c r="J29" s="19">
        <v>880943376</v>
      </c>
      <c r="K29" s="19">
        <v>0</v>
      </c>
      <c r="L29" s="19">
        <v>880943376</v>
      </c>
      <c r="M29" s="16">
        <f t="shared" si="2"/>
        <v>1</v>
      </c>
      <c r="N29" s="19">
        <v>197879000</v>
      </c>
      <c r="O29" s="16">
        <f t="shared" si="3"/>
        <v>0.22462170145201252</v>
      </c>
      <c r="P29" s="19">
        <v>129698500</v>
      </c>
    </row>
    <row r="30" spans="1:16" ht="15.75" x14ac:dyDescent="0.25">
      <c r="A30" s="17" t="s">
        <v>18</v>
      </c>
      <c r="B30" s="17" t="s">
        <v>20</v>
      </c>
      <c r="C30" s="17" t="s">
        <v>20</v>
      </c>
      <c r="D30" s="17" t="s">
        <v>45</v>
      </c>
      <c r="E30" s="17" t="s">
        <v>36</v>
      </c>
      <c r="F30" s="17"/>
      <c r="G30" s="17"/>
      <c r="H30" s="18" t="s">
        <v>52</v>
      </c>
      <c r="I30" s="19">
        <v>147008099</v>
      </c>
      <c r="J30" s="19">
        <v>147008099</v>
      </c>
      <c r="K30" s="19">
        <v>0</v>
      </c>
      <c r="L30" s="19">
        <v>147008099</v>
      </c>
      <c r="M30" s="16">
        <f t="shared" si="2"/>
        <v>1</v>
      </c>
      <c r="N30" s="19">
        <v>33023900</v>
      </c>
      <c r="O30" s="16">
        <f t="shared" si="3"/>
        <v>0.22464000435785514</v>
      </c>
      <c r="P30" s="19">
        <v>21643300</v>
      </c>
    </row>
    <row r="31" spans="1:16" ht="15.75" x14ac:dyDescent="0.25">
      <c r="A31" s="17" t="s">
        <v>18</v>
      </c>
      <c r="B31" s="17" t="s">
        <v>20</v>
      </c>
      <c r="C31" s="17" t="s">
        <v>20</v>
      </c>
      <c r="D31" s="17" t="s">
        <v>45</v>
      </c>
      <c r="E31" s="17" t="s">
        <v>38</v>
      </c>
      <c r="F31" s="17"/>
      <c r="G31" s="17"/>
      <c r="H31" s="18" t="s">
        <v>53</v>
      </c>
      <c r="I31" s="19">
        <v>147008099</v>
      </c>
      <c r="J31" s="19">
        <v>147008099</v>
      </c>
      <c r="K31" s="19">
        <v>0</v>
      </c>
      <c r="L31" s="19">
        <v>147008099</v>
      </c>
      <c r="M31" s="16">
        <f t="shared" si="2"/>
        <v>1</v>
      </c>
      <c r="N31" s="19">
        <v>33023900</v>
      </c>
      <c r="O31" s="16">
        <f t="shared" si="3"/>
        <v>0.22464000435785514</v>
      </c>
      <c r="P31" s="19">
        <v>21643300</v>
      </c>
    </row>
    <row r="32" spans="1:16" ht="47.25" x14ac:dyDescent="0.25">
      <c r="A32" s="17" t="s">
        <v>18</v>
      </c>
      <c r="B32" s="17" t="s">
        <v>20</v>
      </c>
      <c r="C32" s="17" t="s">
        <v>20</v>
      </c>
      <c r="D32" s="17" t="s">
        <v>45</v>
      </c>
      <c r="E32" s="17" t="s">
        <v>40</v>
      </c>
      <c r="F32" s="17"/>
      <c r="G32" s="17"/>
      <c r="H32" s="18" t="s">
        <v>54</v>
      </c>
      <c r="I32" s="19">
        <v>293794531</v>
      </c>
      <c r="J32" s="19">
        <v>293794531</v>
      </c>
      <c r="K32" s="19">
        <v>0</v>
      </c>
      <c r="L32" s="19">
        <v>293794531</v>
      </c>
      <c r="M32" s="16">
        <f t="shared" si="2"/>
        <v>1</v>
      </c>
      <c r="N32" s="19">
        <v>65997800</v>
      </c>
      <c r="O32" s="16">
        <f t="shared" si="3"/>
        <v>0.22463930753020042</v>
      </c>
      <c r="P32" s="19">
        <v>43257300</v>
      </c>
    </row>
    <row r="33" spans="1:16" ht="47.25" x14ac:dyDescent="0.25">
      <c r="A33" s="13" t="s">
        <v>18</v>
      </c>
      <c r="B33" s="13" t="s">
        <v>20</v>
      </c>
      <c r="C33" s="13" t="s">
        <v>20</v>
      </c>
      <c r="D33" s="13" t="s">
        <v>55</v>
      </c>
      <c r="E33" s="13"/>
      <c r="F33" s="13"/>
      <c r="G33" s="13"/>
      <c r="H33" s="14" t="s">
        <v>56</v>
      </c>
      <c r="I33" s="15">
        <v>4558324326</v>
      </c>
      <c r="J33" s="15">
        <v>4489525054</v>
      </c>
      <c r="K33" s="15">
        <v>68799272</v>
      </c>
      <c r="L33" s="15">
        <v>4424483109</v>
      </c>
      <c r="M33" s="16">
        <f t="shared" si="2"/>
        <v>0.97063806622170568</v>
      </c>
      <c r="N33" s="15">
        <v>703469822</v>
      </c>
      <c r="O33" s="16">
        <f t="shared" si="3"/>
        <v>0.15432640849785817</v>
      </c>
      <c r="P33" s="15">
        <v>703469822</v>
      </c>
    </row>
    <row r="34" spans="1:16" ht="31.5" x14ac:dyDescent="0.25">
      <c r="A34" s="17" t="s">
        <v>18</v>
      </c>
      <c r="B34" s="17" t="s">
        <v>20</v>
      </c>
      <c r="C34" s="17" t="s">
        <v>20</v>
      </c>
      <c r="D34" s="17" t="s">
        <v>55</v>
      </c>
      <c r="E34" s="17" t="s">
        <v>24</v>
      </c>
      <c r="F34" s="17" t="s">
        <v>24</v>
      </c>
      <c r="G34" s="17"/>
      <c r="H34" s="18" t="s">
        <v>57</v>
      </c>
      <c r="I34" s="19">
        <v>1730288318</v>
      </c>
      <c r="J34" s="19">
        <v>1730288318</v>
      </c>
      <c r="K34" s="19">
        <v>0</v>
      </c>
      <c r="L34" s="19">
        <v>1730288318</v>
      </c>
      <c r="M34" s="16">
        <f t="shared" si="2"/>
        <v>1</v>
      </c>
      <c r="N34" s="19">
        <v>158975925</v>
      </c>
      <c r="O34" s="16">
        <f t="shared" si="3"/>
        <v>9.1878286032559348E-2</v>
      </c>
      <c r="P34" s="19">
        <v>158975925</v>
      </c>
    </row>
    <row r="35" spans="1:16" ht="31.5" x14ac:dyDescent="0.25">
      <c r="A35" s="17" t="s">
        <v>18</v>
      </c>
      <c r="B35" s="17" t="s">
        <v>20</v>
      </c>
      <c r="C35" s="17" t="s">
        <v>20</v>
      </c>
      <c r="D35" s="17" t="s">
        <v>55</v>
      </c>
      <c r="E35" s="17" t="s">
        <v>24</v>
      </c>
      <c r="F35" s="17" t="s">
        <v>26</v>
      </c>
      <c r="G35" s="17"/>
      <c r="H35" s="18" t="s">
        <v>58</v>
      </c>
      <c r="I35" s="19">
        <v>172238670</v>
      </c>
      <c r="J35" s="19">
        <v>103439398</v>
      </c>
      <c r="K35" s="19">
        <v>68799272</v>
      </c>
      <c r="L35" s="19">
        <v>43130824</v>
      </c>
      <c r="M35" s="16">
        <f t="shared" si="2"/>
        <v>0.2504131273192019</v>
      </c>
      <c r="N35" s="19">
        <v>43130824</v>
      </c>
      <c r="O35" s="16">
        <f t="shared" si="3"/>
        <v>0.2504131273192019</v>
      </c>
      <c r="P35" s="19">
        <v>43130824</v>
      </c>
    </row>
    <row r="36" spans="1:16" ht="47.25" x14ac:dyDescent="0.25">
      <c r="A36" s="17" t="s">
        <v>18</v>
      </c>
      <c r="B36" s="17" t="s">
        <v>20</v>
      </c>
      <c r="C36" s="17" t="s">
        <v>20</v>
      </c>
      <c r="D36" s="17" t="s">
        <v>55</v>
      </c>
      <c r="E36" s="17" t="s">
        <v>24</v>
      </c>
      <c r="F36" s="17" t="s">
        <v>28</v>
      </c>
      <c r="G36" s="17"/>
      <c r="H36" s="18" t="s">
        <v>59</v>
      </c>
      <c r="I36" s="19">
        <v>133506728</v>
      </c>
      <c r="J36" s="19">
        <v>133506728</v>
      </c>
      <c r="K36" s="19">
        <v>0</v>
      </c>
      <c r="L36" s="19">
        <v>128773357</v>
      </c>
      <c r="M36" s="16">
        <f t="shared" si="2"/>
        <v>0.9645458242374122</v>
      </c>
      <c r="N36" s="19">
        <v>15645043</v>
      </c>
      <c r="O36" s="16">
        <f t="shared" si="3"/>
        <v>0.11718542753890276</v>
      </c>
      <c r="P36" s="19">
        <v>15645043</v>
      </c>
    </row>
    <row r="37" spans="1:16" ht="31.5" x14ac:dyDescent="0.25">
      <c r="A37" s="17" t="s">
        <v>18</v>
      </c>
      <c r="B37" s="17" t="s">
        <v>20</v>
      </c>
      <c r="C37" s="17" t="s">
        <v>20</v>
      </c>
      <c r="D37" s="17" t="s">
        <v>55</v>
      </c>
      <c r="E37" s="17" t="s">
        <v>26</v>
      </c>
      <c r="F37" s="17"/>
      <c r="G37" s="17"/>
      <c r="H37" s="18" t="s">
        <v>60</v>
      </c>
      <c r="I37" s="19">
        <v>1571611376</v>
      </c>
      <c r="J37" s="19">
        <v>1571611376</v>
      </c>
      <c r="K37" s="19">
        <v>0</v>
      </c>
      <c r="L37" s="19">
        <v>1571611376</v>
      </c>
      <c r="M37" s="16">
        <f t="shared" si="2"/>
        <v>1</v>
      </c>
      <c r="N37" s="19">
        <v>428583757</v>
      </c>
      <c r="O37" s="16">
        <f t="shared" si="3"/>
        <v>0.27270339445544967</v>
      </c>
      <c r="P37" s="19">
        <v>428583757</v>
      </c>
    </row>
    <row r="38" spans="1:16" ht="15.75" x14ac:dyDescent="0.25">
      <c r="A38" s="17" t="s">
        <v>18</v>
      </c>
      <c r="B38" s="17" t="s">
        <v>20</v>
      </c>
      <c r="C38" s="17" t="s">
        <v>20</v>
      </c>
      <c r="D38" s="17" t="s">
        <v>55</v>
      </c>
      <c r="E38" s="17" t="s">
        <v>32</v>
      </c>
      <c r="F38" s="17"/>
      <c r="G38" s="17"/>
      <c r="H38" s="18" t="s">
        <v>61</v>
      </c>
      <c r="I38" s="19">
        <v>10275729</v>
      </c>
      <c r="J38" s="19">
        <v>10275729</v>
      </c>
      <c r="K38" s="19">
        <v>0</v>
      </c>
      <c r="L38" s="19">
        <v>10275729</v>
      </c>
      <c r="M38" s="16">
        <f t="shared" si="2"/>
        <v>1</v>
      </c>
      <c r="N38" s="19">
        <v>2479111</v>
      </c>
      <c r="O38" s="16">
        <f t="shared" si="3"/>
        <v>0.24125889267807665</v>
      </c>
      <c r="P38" s="19">
        <v>2479111</v>
      </c>
    </row>
    <row r="39" spans="1:16" ht="31.5" x14ac:dyDescent="0.25">
      <c r="A39" s="17" t="s">
        <v>18</v>
      </c>
      <c r="B39" s="17" t="s">
        <v>20</v>
      </c>
      <c r="C39" s="17" t="s">
        <v>20</v>
      </c>
      <c r="D39" s="17" t="s">
        <v>55</v>
      </c>
      <c r="E39" s="17" t="s">
        <v>62</v>
      </c>
      <c r="F39" s="17"/>
      <c r="G39" s="17"/>
      <c r="H39" s="18" t="s">
        <v>63</v>
      </c>
      <c r="I39" s="19">
        <v>232562119</v>
      </c>
      <c r="J39" s="19">
        <v>232562119</v>
      </c>
      <c r="K39" s="19">
        <v>0</v>
      </c>
      <c r="L39" s="19">
        <v>232562119</v>
      </c>
      <c r="M39" s="16">
        <f t="shared" si="2"/>
        <v>1</v>
      </c>
      <c r="N39" s="19">
        <v>54655162</v>
      </c>
      <c r="O39" s="16">
        <f t="shared" si="3"/>
        <v>0.23501317512505121</v>
      </c>
      <c r="P39" s="19">
        <v>54655162</v>
      </c>
    </row>
    <row r="40" spans="1:16" ht="31.5" x14ac:dyDescent="0.25">
      <c r="A40" s="17" t="s">
        <v>18</v>
      </c>
      <c r="B40" s="17" t="s">
        <v>20</v>
      </c>
      <c r="C40" s="17" t="s">
        <v>20</v>
      </c>
      <c r="D40" s="17" t="s">
        <v>55</v>
      </c>
      <c r="E40" s="17" t="s">
        <v>64</v>
      </c>
      <c r="F40" s="17"/>
      <c r="G40" s="17"/>
      <c r="H40" s="18" t="s">
        <v>65</v>
      </c>
      <c r="I40" s="19">
        <v>707841386</v>
      </c>
      <c r="J40" s="19">
        <v>707841386</v>
      </c>
      <c r="K40" s="19">
        <v>0</v>
      </c>
      <c r="L40" s="19">
        <v>707841386</v>
      </c>
      <c r="M40" s="16">
        <f t="shared" si="2"/>
        <v>1</v>
      </c>
      <c r="N40" s="19">
        <v>0</v>
      </c>
      <c r="O40" s="16">
        <f t="shared" si="3"/>
        <v>0</v>
      </c>
      <c r="P40" s="19">
        <v>0</v>
      </c>
    </row>
    <row r="41" spans="1:16" ht="31.5" x14ac:dyDescent="0.25">
      <c r="A41" s="9" t="s">
        <v>18</v>
      </c>
      <c r="B41" s="9" t="s">
        <v>45</v>
      </c>
      <c r="C41" s="9"/>
      <c r="D41" s="9"/>
      <c r="E41" s="9"/>
      <c r="F41" s="9"/>
      <c r="G41" s="9"/>
      <c r="H41" s="10" t="s">
        <v>66</v>
      </c>
      <c r="I41" s="11">
        <f>+I42</f>
        <v>2810263202</v>
      </c>
      <c r="J41" s="11">
        <f t="shared" ref="J41:N41" si="5">+J42</f>
        <v>1370136785</v>
      </c>
      <c r="K41" s="11">
        <f t="shared" si="5"/>
        <v>1440126417</v>
      </c>
      <c r="L41" s="11">
        <f t="shared" si="5"/>
        <v>1126942539</v>
      </c>
      <c r="M41" s="12">
        <f t="shared" si="2"/>
        <v>0.40100960586110967</v>
      </c>
      <c r="N41" s="11">
        <f t="shared" si="5"/>
        <v>463606325</v>
      </c>
      <c r="O41" s="12">
        <f t="shared" si="3"/>
        <v>0.16496900527682318</v>
      </c>
      <c r="P41" s="11">
        <f>+P42</f>
        <v>462592043</v>
      </c>
    </row>
    <row r="42" spans="1:16" ht="47.25" x14ac:dyDescent="0.25">
      <c r="A42" s="13" t="s">
        <v>18</v>
      </c>
      <c r="B42" s="13" t="s">
        <v>45</v>
      </c>
      <c r="C42" s="13" t="s">
        <v>45</v>
      </c>
      <c r="D42" s="13"/>
      <c r="E42" s="13"/>
      <c r="F42" s="13"/>
      <c r="G42" s="13"/>
      <c r="H42" s="14" t="s">
        <v>67</v>
      </c>
      <c r="I42" s="15">
        <v>2810263202</v>
      </c>
      <c r="J42" s="15">
        <v>1370136785</v>
      </c>
      <c r="K42" s="15">
        <v>1440126417</v>
      </c>
      <c r="L42" s="15">
        <v>1126942539</v>
      </c>
      <c r="M42" s="16">
        <f t="shared" si="2"/>
        <v>0.40100960586110967</v>
      </c>
      <c r="N42" s="15">
        <v>463606325</v>
      </c>
      <c r="O42" s="16">
        <f t="shared" si="3"/>
        <v>0.16496900527682318</v>
      </c>
      <c r="P42" s="15">
        <v>462592043</v>
      </c>
    </row>
    <row r="43" spans="1:16" ht="31.5" x14ac:dyDescent="0.25">
      <c r="A43" s="17" t="s">
        <v>18</v>
      </c>
      <c r="B43" s="17" t="s">
        <v>45</v>
      </c>
      <c r="C43" s="17" t="s">
        <v>45</v>
      </c>
      <c r="D43" s="17" t="s">
        <v>45</v>
      </c>
      <c r="E43" s="17" t="s">
        <v>34</v>
      </c>
      <c r="F43" s="17" t="s">
        <v>38</v>
      </c>
      <c r="G43" s="17"/>
      <c r="H43" s="18" t="s">
        <v>86</v>
      </c>
      <c r="I43" s="19">
        <v>1250000</v>
      </c>
      <c r="J43" s="19">
        <v>1250000</v>
      </c>
      <c r="K43" s="19">
        <v>0</v>
      </c>
      <c r="L43" s="19">
        <v>1250000</v>
      </c>
      <c r="M43" s="16">
        <f t="shared" si="2"/>
        <v>1</v>
      </c>
      <c r="N43" s="19">
        <v>746581</v>
      </c>
      <c r="O43" s="16">
        <f t="shared" si="3"/>
        <v>0.59726480000000004</v>
      </c>
      <c r="P43" s="19">
        <v>746581</v>
      </c>
    </row>
    <row r="44" spans="1:16" ht="47.25" x14ac:dyDescent="0.25">
      <c r="A44" s="17" t="s">
        <v>18</v>
      </c>
      <c r="B44" s="17" t="s">
        <v>45</v>
      </c>
      <c r="C44" s="17" t="s">
        <v>45</v>
      </c>
      <c r="D44" s="17" t="s">
        <v>45</v>
      </c>
      <c r="E44" s="17" t="s">
        <v>36</v>
      </c>
      <c r="F44" s="17" t="s">
        <v>24</v>
      </c>
      <c r="G44" s="17"/>
      <c r="H44" s="18" t="s">
        <v>87</v>
      </c>
      <c r="I44" s="19">
        <v>79929147</v>
      </c>
      <c r="J44" s="19">
        <v>79929147</v>
      </c>
      <c r="K44" s="19">
        <v>0</v>
      </c>
      <c r="L44" s="19">
        <v>79929147</v>
      </c>
      <c r="M44" s="16">
        <f t="shared" si="2"/>
        <v>1</v>
      </c>
      <c r="N44" s="19">
        <v>55091151</v>
      </c>
      <c r="O44" s="16">
        <f t="shared" si="3"/>
        <v>0.68924983022776409</v>
      </c>
      <c r="P44" s="19">
        <v>55091151</v>
      </c>
    </row>
    <row r="45" spans="1:16" ht="31.5" x14ac:dyDescent="0.25">
      <c r="A45" s="17" t="s">
        <v>18</v>
      </c>
      <c r="B45" s="17" t="s">
        <v>45</v>
      </c>
      <c r="C45" s="17" t="s">
        <v>45</v>
      </c>
      <c r="D45" s="17" t="s">
        <v>45</v>
      </c>
      <c r="E45" s="17" t="s">
        <v>36</v>
      </c>
      <c r="F45" s="17" t="s">
        <v>26</v>
      </c>
      <c r="G45" s="17"/>
      <c r="H45" s="18" t="s">
        <v>88</v>
      </c>
      <c r="I45" s="19">
        <v>18657066</v>
      </c>
      <c r="J45" s="19">
        <v>18657066</v>
      </c>
      <c r="K45" s="19">
        <v>0</v>
      </c>
      <c r="L45" s="19">
        <v>18657066</v>
      </c>
      <c r="M45" s="16">
        <f t="shared" si="2"/>
        <v>1</v>
      </c>
      <c r="N45" s="19">
        <v>0</v>
      </c>
      <c r="O45" s="16">
        <f t="shared" si="3"/>
        <v>0</v>
      </c>
      <c r="P45" s="19">
        <v>0</v>
      </c>
    </row>
    <row r="46" spans="1:16" ht="63" x14ac:dyDescent="0.25">
      <c r="A46" s="17" t="s">
        <v>18</v>
      </c>
      <c r="B46" s="17" t="s">
        <v>45</v>
      </c>
      <c r="C46" s="17" t="s">
        <v>45</v>
      </c>
      <c r="D46" s="17" t="s">
        <v>45</v>
      </c>
      <c r="E46" s="17" t="s">
        <v>36</v>
      </c>
      <c r="F46" s="17" t="s">
        <v>28</v>
      </c>
      <c r="G46" s="17"/>
      <c r="H46" s="18" t="s">
        <v>89</v>
      </c>
      <c r="I46" s="19">
        <v>7234081</v>
      </c>
      <c r="J46" s="19">
        <v>7234081</v>
      </c>
      <c r="K46" s="19">
        <v>0</v>
      </c>
      <c r="L46" s="19">
        <v>7234081</v>
      </c>
      <c r="M46" s="16">
        <f t="shared" si="2"/>
        <v>1</v>
      </c>
      <c r="N46" s="19">
        <v>0</v>
      </c>
      <c r="O46" s="16">
        <f t="shared" si="3"/>
        <v>0</v>
      </c>
      <c r="P46" s="19">
        <v>0</v>
      </c>
    </row>
    <row r="47" spans="1:16" ht="31.5" x14ac:dyDescent="0.25">
      <c r="A47" s="17" t="s">
        <v>18</v>
      </c>
      <c r="B47" s="17" t="s">
        <v>45</v>
      </c>
      <c r="C47" s="17" t="s">
        <v>45</v>
      </c>
      <c r="D47" s="17" t="s">
        <v>45</v>
      </c>
      <c r="E47" s="17" t="s">
        <v>38</v>
      </c>
      <c r="F47" s="17" t="s">
        <v>26</v>
      </c>
      <c r="G47" s="17"/>
      <c r="H47" s="18" t="s">
        <v>90</v>
      </c>
      <c r="I47" s="19">
        <v>1019655017</v>
      </c>
      <c r="J47" s="19">
        <v>274277850</v>
      </c>
      <c r="K47" s="19">
        <v>745377167</v>
      </c>
      <c r="L47" s="19">
        <v>274277850</v>
      </c>
      <c r="M47" s="16">
        <f t="shared" si="2"/>
        <v>0.26899083065071605</v>
      </c>
      <c r="N47" s="19">
        <v>35089166</v>
      </c>
      <c r="O47" s="16">
        <f t="shared" si="3"/>
        <v>3.4412782181211E-2</v>
      </c>
      <c r="P47" s="19">
        <v>35089166</v>
      </c>
    </row>
    <row r="48" spans="1:16" ht="63" x14ac:dyDescent="0.25">
      <c r="A48" s="17" t="s">
        <v>18</v>
      </c>
      <c r="B48" s="17" t="s">
        <v>45</v>
      </c>
      <c r="C48" s="17" t="s">
        <v>45</v>
      </c>
      <c r="D48" s="17" t="s">
        <v>45</v>
      </c>
      <c r="E48" s="17" t="s">
        <v>38</v>
      </c>
      <c r="F48" s="17" t="s">
        <v>28</v>
      </c>
      <c r="G48" s="17"/>
      <c r="H48" s="18" t="s">
        <v>91</v>
      </c>
      <c r="I48" s="19">
        <v>1291955026</v>
      </c>
      <c r="J48" s="19">
        <v>597205776</v>
      </c>
      <c r="K48" s="19">
        <v>694749250</v>
      </c>
      <c r="L48" s="19">
        <v>582205776</v>
      </c>
      <c r="M48" s="16">
        <f t="shared" si="2"/>
        <v>0.45063935220915347</v>
      </c>
      <c r="N48" s="19">
        <v>245934773</v>
      </c>
      <c r="O48" s="16">
        <f t="shared" si="3"/>
        <v>0.19035861779293856</v>
      </c>
      <c r="P48" s="19">
        <v>244920491</v>
      </c>
    </row>
    <row r="49" spans="1:16" ht="78.75" x14ac:dyDescent="0.25">
      <c r="A49" s="17" t="s">
        <v>18</v>
      </c>
      <c r="B49" s="17" t="s">
        <v>45</v>
      </c>
      <c r="C49" s="17" t="s">
        <v>45</v>
      </c>
      <c r="D49" s="17" t="s">
        <v>45</v>
      </c>
      <c r="E49" s="17" t="s">
        <v>38</v>
      </c>
      <c r="F49" s="17" t="s">
        <v>30</v>
      </c>
      <c r="G49" s="17"/>
      <c r="H49" s="18" t="s">
        <v>92</v>
      </c>
      <c r="I49" s="19">
        <v>126744654</v>
      </c>
      <c r="J49" s="19">
        <v>126744654</v>
      </c>
      <c r="K49" s="19">
        <v>0</v>
      </c>
      <c r="L49" s="19">
        <v>126744654</v>
      </c>
      <c r="M49" s="16">
        <f t="shared" si="2"/>
        <v>1</v>
      </c>
      <c r="N49" s="19">
        <v>126744654</v>
      </c>
      <c r="O49" s="16">
        <f t="shared" si="3"/>
        <v>1</v>
      </c>
      <c r="P49" s="19">
        <v>126744654</v>
      </c>
    </row>
    <row r="50" spans="1:16" ht="15.75" x14ac:dyDescent="0.25">
      <c r="A50" s="17" t="s">
        <v>18</v>
      </c>
      <c r="B50" s="17" t="s">
        <v>45</v>
      </c>
      <c r="C50" s="17" t="s">
        <v>45</v>
      </c>
      <c r="D50" s="17" t="s">
        <v>45</v>
      </c>
      <c r="E50" s="17" t="s">
        <v>38</v>
      </c>
      <c r="F50" s="17" t="s">
        <v>32</v>
      </c>
      <c r="G50" s="17"/>
      <c r="H50" s="18" t="s">
        <v>93</v>
      </c>
      <c r="I50" s="19">
        <v>10337461</v>
      </c>
      <c r="J50" s="19">
        <v>10337461</v>
      </c>
      <c r="K50" s="19">
        <v>0</v>
      </c>
      <c r="L50" s="19">
        <v>10337461</v>
      </c>
      <c r="M50" s="16">
        <f t="shared" si="2"/>
        <v>1</v>
      </c>
      <c r="N50" s="19">
        <v>0</v>
      </c>
      <c r="O50" s="16">
        <f t="shared" si="3"/>
        <v>0</v>
      </c>
      <c r="P50" s="19">
        <v>0</v>
      </c>
    </row>
    <row r="51" spans="1:16" ht="31.5" x14ac:dyDescent="0.25">
      <c r="A51" s="17" t="s">
        <v>18</v>
      </c>
      <c r="B51" s="17" t="s">
        <v>45</v>
      </c>
      <c r="C51" s="17" t="s">
        <v>45</v>
      </c>
      <c r="D51" s="17" t="s">
        <v>45</v>
      </c>
      <c r="E51" s="17" t="s">
        <v>40</v>
      </c>
      <c r="F51" s="17" t="s">
        <v>26</v>
      </c>
      <c r="G51" s="17"/>
      <c r="H51" s="18" t="s">
        <v>94</v>
      </c>
      <c r="I51" s="19">
        <v>200000000</v>
      </c>
      <c r="J51" s="19">
        <v>200000000</v>
      </c>
      <c r="K51" s="19">
        <v>0</v>
      </c>
      <c r="L51" s="19">
        <v>0</v>
      </c>
      <c r="M51" s="16">
        <f t="shared" si="2"/>
        <v>0</v>
      </c>
      <c r="N51" s="19">
        <v>0</v>
      </c>
      <c r="O51" s="16">
        <f t="shared" si="3"/>
        <v>0</v>
      </c>
      <c r="P51" s="19">
        <v>0</v>
      </c>
    </row>
    <row r="52" spans="1:16" ht="63" x14ac:dyDescent="0.25">
      <c r="A52" s="17" t="s">
        <v>18</v>
      </c>
      <c r="B52" s="17" t="s">
        <v>45</v>
      </c>
      <c r="C52" s="17" t="s">
        <v>45</v>
      </c>
      <c r="D52" s="17" t="s">
        <v>45</v>
      </c>
      <c r="E52" s="17" t="s">
        <v>40</v>
      </c>
      <c r="F52" s="17" t="s">
        <v>28</v>
      </c>
      <c r="G52" s="17"/>
      <c r="H52" s="18" t="s">
        <v>95</v>
      </c>
      <c r="I52" s="19">
        <v>52250750</v>
      </c>
      <c r="J52" s="19">
        <v>52250750</v>
      </c>
      <c r="K52" s="19">
        <v>0</v>
      </c>
      <c r="L52" s="19">
        <v>24056504</v>
      </c>
      <c r="M52" s="16">
        <f t="shared" si="2"/>
        <v>0.46040495112510349</v>
      </c>
      <c r="N52" s="19">
        <v>0</v>
      </c>
      <c r="O52" s="16">
        <f t="shared" si="3"/>
        <v>0</v>
      </c>
      <c r="P52" s="19">
        <v>0</v>
      </c>
    </row>
    <row r="53" spans="1:16" ht="47.25" x14ac:dyDescent="0.25">
      <c r="A53" s="17" t="s">
        <v>18</v>
      </c>
      <c r="B53" s="17" t="s">
        <v>45</v>
      </c>
      <c r="C53" s="17" t="s">
        <v>45</v>
      </c>
      <c r="D53" s="17" t="s">
        <v>45</v>
      </c>
      <c r="E53" s="17" t="s">
        <v>42</v>
      </c>
      <c r="F53" s="17"/>
      <c r="G53" s="17"/>
      <c r="H53" s="18" t="s">
        <v>96</v>
      </c>
      <c r="I53" s="19">
        <v>2250000</v>
      </c>
      <c r="J53" s="19">
        <v>2250000</v>
      </c>
      <c r="K53" s="19">
        <v>0</v>
      </c>
      <c r="L53" s="19">
        <v>2250000</v>
      </c>
      <c r="M53" s="16">
        <f t="shared" si="2"/>
        <v>1</v>
      </c>
      <c r="N53" s="19">
        <v>0</v>
      </c>
      <c r="O53" s="16">
        <f t="shared" si="3"/>
        <v>0</v>
      </c>
      <c r="P53" s="19">
        <v>0</v>
      </c>
    </row>
    <row r="54" spans="1:16" ht="31.5" x14ac:dyDescent="0.25">
      <c r="A54" s="9" t="s">
        <v>18</v>
      </c>
      <c r="B54" s="9" t="s">
        <v>55</v>
      </c>
      <c r="C54" s="9"/>
      <c r="D54" s="9"/>
      <c r="E54" s="9"/>
      <c r="F54" s="9"/>
      <c r="G54" s="9"/>
      <c r="H54" s="10" t="s">
        <v>68</v>
      </c>
      <c r="I54" s="11">
        <f>+I55+I56+I61</f>
        <v>5999483950</v>
      </c>
      <c r="J54" s="11">
        <f>+J55+J56+J61</f>
        <v>813934883.16999996</v>
      </c>
      <c r="K54" s="11">
        <f>+K55+K56+K61</f>
        <v>4136463752.8299999</v>
      </c>
      <c r="L54" s="11">
        <f>+L55+L56+L61</f>
        <v>773611369.90999997</v>
      </c>
      <c r="M54" s="12">
        <f t="shared" si="2"/>
        <v>0.12894631877630075</v>
      </c>
      <c r="N54" s="11">
        <f>+N55+N56+N61</f>
        <v>82241188.909999996</v>
      </c>
      <c r="O54" s="12">
        <f t="shared" si="3"/>
        <v>1.3708043824335924E-2</v>
      </c>
      <c r="P54" s="11">
        <f>+P55+P56+P61</f>
        <v>68468389.040000007</v>
      </c>
    </row>
    <row r="55" spans="1:16" ht="110.25" x14ac:dyDescent="0.25">
      <c r="A55" s="17" t="s">
        <v>18</v>
      </c>
      <c r="B55" s="17" t="s">
        <v>55</v>
      </c>
      <c r="C55" s="17" t="s">
        <v>55</v>
      </c>
      <c r="D55" s="17" t="s">
        <v>69</v>
      </c>
      <c r="E55" s="17" t="s">
        <v>36</v>
      </c>
      <c r="F55" s="17"/>
      <c r="G55" s="17"/>
      <c r="H55" s="18" t="s">
        <v>70</v>
      </c>
      <c r="I55" s="19">
        <v>900563685</v>
      </c>
      <c r="J55" s="19">
        <v>0</v>
      </c>
      <c r="K55" s="19">
        <v>0</v>
      </c>
      <c r="L55" s="19">
        <v>0</v>
      </c>
      <c r="M55" s="16">
        <f t="shared" si="2"/>
        <v>0</v>
      </c>
      <c r="N55" s="19">
        <v>0</v>
      </c>
      <c r="O55" s="16">
        <f t="shared" si="3"/>
        <v>0</v>
      </c>
      <c r="P55" s="19">
        <v>0</v>
      </c>
    </row>
    <row r="56" spans="1:16" ht="31.5" x14ac:dyDescent="0.25">
      <c r="A56" s="13" t="s">
        <v>18</v>
      </c>
      <c r="B56" s="13" t="s">
        <v>55</v>
      </c>
      <c r="C56" s="13" t="s">
        <v>69</v>
      </c>
      <c r="D56" s="13"/>
      <c r="E56" s="13"/>
      <c r="F56" s="13"/>
      <c r="G56" s="13"/>
      <c r="H56" s="14" t="s">
        <v>71</v>
      </c>
      <c r="I56" s="15">
        <f>+I57+I59</f>
        <v>1765594616</v>
      </c>
      <c r="J56" s="15">
        <f t="shared" ref="J56:P56" si="6">+J57+J59</f>
        <v>55389439.170000002</v>
      </c>
      <c r="K56" s="15">
        <f t="shared" si="6"/>
        <v>1561683547.8299999</v>
      </c>
      <c r="L56" s="15">
        <f t="shared" si="6"/>
        <v>15065925.91</v>
      </c>
      <c r="M56" s="16">
        <f t="shared" si="2"/>
        <v>8.5330606320788652E-3</v>
      </c>
      <c r="N56" s="15">
        <f t="shared" si="6"/>
        <v>15065925.91</v>
      </c>
      <c r="O56" s="16">
        <f t="shared" si="3"/>
        <v>8.5330606320788652E-3</v>
      </c>
      <c r="P56" s="15">
        <f t="shared" si="6"/>
        <v>1293126.04</v>
      </c>
    </row>
    <row r="57" spans="1:16" ht="47.25" x14ac:dyDescent="0.25">
      <c r="A57" s="17" t="s">
        <v>18</v>
      </c>
      <c r="B57" s="17" t="s">
        <v>55</v>
      </c>
      <c r="C57" s="17" t="s">
        <v>69</v>
      </c>
      <c r="D57" s="17" t="s">
        <v>45</v>
      </c>
      <c r="E57" s="17" t="s">
        <v>26</v>
      </c>
      <c r="F57" s="17"/>
      <c r="G57" s="17"/>
      <c r="H57" s="18" t="s">
        <v>72</v>
      </c>
      <c r="I57" s="19">
        <v>765594616</v>
      </c>
      <c r="J57" s="19">
        <v>55389439.170000002</v>
      </c>
      <c r="K57" s="19">
        <v>710205176.83000004</v>
      </c>
      <c r="L57" s="19">
        <v>15065925.91</v>
      </c>
      <c r="M57" s="16">
        <f t="shared" si="2"/>
        <v>1.9678725000333599E-2</v>
      </c>
      <c r="N57" s="19">
        <v>15065925.91</v>
      </c>
      <c r="O57" s="16">
        <f t="shared" si="3"/>
        <v>1.9678725000333599E-2</v>
      </c>
      <c r="P57" s="19">
        <v>1293126.04</v>
      </c>
    </row>
    <row r="58" spans="1:16" ht="63" x14ac:dyDescent="0.25">
      <c r="A58" s="17" t="s">
        <v>18</v>
      </c>
      <c r="B58" s="17" t="s">
        <v>55</v>
      </c>
      <c r="C58" s="17" t="s">
        <v>69</v>
      </c>
      <c r="D58" s="17" t="s">
        <v>45</v>
      </c>
      <c r="E58" s="17" t="s">
        <v>26</v>
      </c>
      <c r="F58" s="17" t="s">
        <v>26</v>
      </c>
      <c r="G58" s="17"/>
      <c r="H58" s="18" t="s">
        <v>73</v>
      </c>
      <c r="I58" s="19">
        <v>765594616</v>
      </c>
      <c r="J58" s="19">
        <v>55389439.170000002</v>
      </c>
      <c r="K58" s="19">
        <v>710205176.83000004</v>
      </c>
      <c r="L58" s="19">
        <v>15065925.91</v>
      </c>
      <c r="M58" s="16">
        <f t="shared" si="2"/>
        <v>1.9678725000333599E-2</v>
      </c>
      <c r="N58" s="19">
        <v>15065925.91</v>
      </c>
      <c r="O58" s="16">
        <f t="shared" si="3"/>
        <v>1.9678725000333599E-2</v>
      </c>
      <c r="P58" s="19">
        <v>1293126.04</v>
      </c>
    </row>
    <row r="59" spans="1:16" ht="31.5" x14ac:dyDescent="0.25">
      <c r="A59" s="17" t="s">
        <v>18</v>
      </c>
      <c r="B59" s="17" t="s">
        <v>55</v>
      </c>
      <c r="C59" s="17" t="s">
        <v>69</v>
      </c>
      <c r="D59" s="17" t="s">
        <v>45</v>
      </c>
      <c r="E59" s="17" t="s">
        <v>30</v>
      </c>
      <c r="F59" s="17"/>
      <c r="G59" s="17"/>
      <c r="H59" s="18" t="s">
        <v>74</v>
      </c>
      <c r="I59" s="19">
        <v>1000000000</v>
      </c>
      <c r="J59" s="19">
        <v>0</v>
      </c>
      <c r="K59" s="19">
        <v>851478371</v>
      </c>
      <c r="L59" s="19">
        <v>0</v>
      </c>
      <c r="M59" s="16">
        <f t="shared" si="2"/>
        <v>0</v>
      </c>
      <c r="N59" s="19">
        <v>0</v>
      </c>
      <c r="O59" s="16">
        <f t="shared" si="3"/>
        <v>0</v>
      </c>
      <c r="P59" s="19">
        <v>0</v>
      </c>
    </row>
    <row r="60" spans="1:16" ht="47.25" x14ac:dyDescent="0.25">
      <c r="A60" s="17" t="s">
        <v>18</v>
      </c>
      <c r="B60" s="17" t="s">
        <v>55</v>
      </c>
      <c r="C60" s="17" t="s">
        <v>69</v>
      </c>
      <c r="D60" s="17" t="s">
        <v>45</v>
      </c>
      <c r="E60" s="17" t="s">
        <v>30</v>
      </c>
      <c r="F60" s="17" t="s">
        <v>26</v>
      </c>
      <c r="G60" s="17"/>
      <c r="H60" s="18" t="s">
        <v>75</v>
      </c>
      <c r="I60" s="19">
        <v>851478371</v>
      </c>
      <c r="J60" s="19">
        <v>0</v>
      </c>
      <c r="K60" s="19">
        <v>851478371</v>
      </c>
      <c r="L60" s="19">
        <v>0</v>
      </c>
      <c r="M60" s="16">
        <f t="shared" si="2"/>
        <v>0</v>
      </c>
      <c r="N60" s="19">
        <v>0</v>
      </c>
      <c r="O60" s="16">
        <f t="shared" si="3"/>
        <v>0</v>
      </c>
      <c r="P60" s="19">
        <v>0</v>
      </c>
    </row>
    <row r="61" spans="1:16" ht="31.5" x14ac:dyDescent="0.25">
      <c r="A61" s="13" t="s">
        <v>18</v>
      </c>
      <c r="B61" s="13" t="s">
        <v>55</v>
      </c>
      <c r="C61" s="13" t="s">
        <v>76</v>
      </c>
      <c r="D61" s="13"/>
      <c r="E61" s="13"/>
      <c r="F61" s="13"/>
      <c r="G61" s="13"/>
      <c r="H61" s="14" t="s">
        <v>77</v>
      </c>
      <c r="I61" s="15">
        <f>+I62</f>
        <v>3333325649</v>
      </c>
      <c r="J61" s="15">
        <f t="shared" ref="J61:P61" si="7">+J62</f>
        <v>758545444</v>
      </c>
      <c r="K61" s="15">
        <f t="shared" si="7"/>
        <v>2574780205</v>
      </c>
      <c r="L61" s="15">
        <f t="shared" si="7"/>
        <v>758545444</v>
      </c>
      <c r="M61" s="16">
        <f t="shared" si="2"/>
        <v>0.22756415780365299</v>
      </c>
      <c r="N61" s="15">
        <f t="shared" si="7"/>
        <v>67175263</v>
      </c>
      <c r="O61" s="16">
        <f t="shared" si="3"/>
        <v>2.0152625357847238E-2</v>
      </c>
      <c r="P61" s="15">
        <f t="shared" si="7"/>
        <v>67175263</v>
      </c>
    </row>
    <row r="62" spans="1:16" ht="15.75" x14ac:dyDescent="0.25">
      <c r="A62" s="13" t="s">
        <v>18</v>
      </c>
      <c r="B62" s="13" t="s">
        <v>55</v>
      </c>
      <c r="C62" s="13" t="s">
        <v>76</v>
      </c>
      <c r="D62" s="13" t="s">
        <v>20</v>
      </c>
      <c r="E62" s="13"/>
      <c r="F62" s="13"/>
      <c r="G62" s="13"/>
      <c r="H62" s="14" t="s">
        <v>78</v>
      </c>
      <c r="I62" s="15">
        <f>+I63</f>
        <v>3333325649</v>
      </c>
      <c r="J62" s="15">
        <f>+J63</f>
        <v>758545444</v>
      </c>
      <c r="K62" s="15">
        <f>+K63</f>
        <v>2574780205</v>
      </c>
      <c r="L62" s="15">
        <f>+L63</f>
        <v>758545444</v>
      </c>
      <c r="M62" s="16">
        <f t="shared" si="2"/>
        <v>0.22756415780365299</v>
      </c>
      <c r="N62" s="15">
        <f>+N63</f>
        <v>67175263</v>
      </c>
      <c r="O62" s="16">
        <f t="shared" si="3"/>
        <v>2.0152625357847238E-2</v>
      </c>
      <c r="P62" s="15">
        <f>+P63</f>
        <v>67175263</v>
      </c>
    </row>
    <row r="63" spans="1:16" ht="15.75" x14ac:dyDescent="0.25">
      <c r="A63" s="17" t="s">
        <v>18</v>
      </c>
      <c r="B63" s="17" t="s">
        <v>55</v>
      </c>
      <c r="C63" s="17" t="s">
        <v>76</v>
      </c>
      <c r="D63" s="17" t="s">
        <v>20</v>
      </c>
      <c r="E63" s="17" t="s">
        <v>24</v>
      </c>
      <c r="F63" s="17"/>
      <c r="G63" s="17"/>
      <c r="H63" s="18" t="s">
        <v>79</v>
      </c>
      <c r="I63" s="19">
        <v>3333325649</v>
      </c>
      <c r="J63" s="19">
        <v>758545444</v>
      </c>
      <c r="K63" s="19">
        <v>2574780205</v>
      </c>
      <c r="L63" s="19">
        <v>758545444</v>
      </c>
      <c r="M63" s="16">
        <f t="shared" si="2"/>
        <v>0.22756415780365299</v>
      </c>
      <c r="N63" s="19">
        <v>67175263</v>
      </c>
      <c r="O63" s="16">
        <f t="shared" si="3"/>
        <v>2.0152625357847238E-2</v>
      </c>
      <c r="P63" s="19">
        <v>67175263</v>
      </c>
    </row>
    <row r="64" spans="1:16" ht="47.25" x14ac:dyDescent="0.25">
      <c r="A64" s="9" t="s">
        <v>18</v>
      </c>
      <c r="B64" s="9" t="s">
        <v>80</v>
      </c>
      <c r="C64" s="9"/>
      <c r="D64" s="9"/>
      <c r="E64" s="9"/>
      <c r="F64" s="9"/>
      <c r="G64" s="9"/>
      <c r="H64" s="10" t="s">
        <v>81</v>
      </c>
      <c r="I64" s="11">
        <f>+I66</f>
        <v>345050000</v>
      </c>
      <c r="J64" s="11">
        <f t="shared" ref="J64:P64" si="8">+J66</f>
        <v>0</v>
      </c>
      <c r="K64" s="11">
        <f t="shared" si="8"/>
        <v>345050000</v>
      </c>
      <c r="L64" s="11">
        <f t="shared" si="8"/>
        <v>0</v>
      </c>
      <c r="M64" s="12">
        <f t="shared" si="2"/>
        <v>0</v>
      </c>
      <c r="N64" s="11">
        <f t="shared" si="8"/>
        <v>0</v>
      </c>
      <c r="O64" s="12">
        <f t="shared" si="3"/>
        <v>0</v>
      </c>
      <c r="P64" s="11">
        <f t="shared" si="8"/>
        <v>0</v>
      </c>
    </row>
    <row r="65" spans="1:16" ht="15.75" x14ac:dyDescent="0.25">
      <c r="A65" s="13" t="s">
        <v>18</v>
      </c>
      <c r="B65" s="13" t="s">
        <v>80</v>
      </c>
      <c r="C65" s="13" t="s">
        <v>69</v>
      </c>
      <c r="D65" s="13"/>
      <c r="E65" s="13"/>
      <c r="F65" s="13"/>
      <c r="G65" s="13"/>
      <c r="H65" s="14" t="s">
        <v>82</v>
      </c>
      <c r="I65" s="15">
        <f>+I66</f>
        <v>345050000</v>
      </c>
      <c r="J65" s="15">
        <f t="shared" ref="J65:P65" si="9">+J66</f>
        <v>0</v>
      </c>
      <c r="K65" s="15">
        <f t="shared" si="9"/>
        <v>345050000</v>
      </c>
      <c r="L65" s="15">
        <f t="shared" si="9"/>
        <v>0</v>
      </c>
      <c r="M65" s="16">
        <f t="shared" si="2"/>
        <v>0</v>
      </c>
      <c r="N65" s="15">
        <f t="shared" si="9"/>
        <v>0</v>
      </c>
      <c r="O65" s="16">
        <f t="shared" si="3"/>
        <v>0</v>
      </c>
      <c r="P65" s="15">
        <f t="shared" si="9"/>
        <v>0</v>
      </c>
    </row>
    <row r="66" spans="1:16" ht="47.25" x14ac:dyDescent="0.25">
      <c r="A66" s="13" t="s">
        <v>18</v>
      </c>
      <c r="B66" s="13" t="s">
        <v>80</v>
      </c>
      <c r="C66" s="13" t="s">
        <v>69</v>
      </c>
      <c r="D66" s="13" t="s">
        <v>20</v>
      </c>
      <c r="E66" s="13"/>
      <c r="F66" s="13"/>
      <c r="G66" s="13"/>
      <c r="H66" s="14" t="s">
        <v>83</v>
      </c>
      <c r="I66" s="15">
        <v>345050000</v>
      </c>
      <c r="J66" s="15">
        <v>0</v>
      </c>
      <c r="K66" s="15">
        <v>345050000</v>
      </c>
      <c r="L66" s="15">
        <v>0</v>
      </c>
      <c r="M66" s="16">
        <f t="shared" si="2"/>
        <v>0</v>
      </c>
      <c r="N66" s="15">
        <v>0</v>
      </c>
      <c r="O66" s="16">
        <f t="shared" si="3"/>
        <v>0</v>
      </c>
      <c r="P66" s="15">
        <v>0</v>
      </c>
    </row>
    <row r="67" spans="1:16" x14ac:dyDescent="0.25">
      <c r="I67" s="22"/>
      <c r="J67" s="22"/>
      <c r="K67" s="22"/>
      <c r="L67" s="22"/>
      <c r="M67" s="22"/>
      <c r="N67" s="22"/>
      <c r="O67" s="22"/>
      <c r="P67" s="22"/>
    </row>
    <row r="68" spans="1:16" ht="16.5" x14ac:dyDescent="0.3">
      <c r="A68" s="23" t="s">
        <v>99</v>
      </c>
      <c r="I68" s="21"/>
      <c r="J68" s="21"/>
      <c r="K68" s="21"/>
      <c r="L68" s="21"/>
      <c r="M68" s="21"/>
      <c r="N68" s="21"/>
      <c r="O68" s="21"/>
      <c r="P68" s="21"/>
    </row>
  </sheetData>
  <autoFilter ref="A7:P66" xr:uid="{00000000-0009-0000-0000-000000000000}"/>
  <mergeCells count="5">
    <mergeCell ref="A1:P1"/>
    <mergeCell ref="A2:P2"/>
    <mergeCell ref="A3:P3"/>
    <mergeCell ref="A4:P4"/>
    <mergeCell ref="A5:P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4155F8F7C28947B3D0D3A59A1027BF" ma:contentTypeVersion="6" ma:contentTypeDescription="Crear nuevo documento." ma:contentTypeScope="" ma:versionID="b3bff9ae4665f68b1e4888d844159c60">
  <xsd:schema xmlns:xsd="http://www.w3.org/2001/XMLSchema" xmlns:xs="http://www.w3.org/2001/XMLSchema" xmlns:p="http://schemas.microsoft.com/office/2006/metadata/properties" xmlns:ns3="e1c5b722-51d1-4416-b690-fdad39c8a93f" targetNamespace="http://schemas.microsoft.com/office/2006/metadata/properties" ma:root="true" ma:fieldsID="84f0dba72eef58a32cdf0c1647facd52" ns3:_="">
    <xsd:import namespace="e1c5b722-51d1-4416-b690-fdad39c8a9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5b722-51d1-4416-b690-fdad39c8a9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B11252-420E-46E0-A0BB-5EF7642B20D6}">
  <ds:schemaRefs>
    <ds:schemaRef ds:uri="http://purl.org/dc/dcmitype/"/>
    <ds:schemaRef ds:uri="http://purl.org/dc/terms/"/>
    <ds:schemaRef ds:uri="http://schemas.microsoft.com/office/2006/metadata/properties"/>
    <ds:schemaRef ds:uri="e1c5b722-51d1-4416-b690-fdad39c8a93f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F006BD1-A465-44FD-AE80-EF76B753BA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9F0768-D08E-4F5F-A2A3-2E7EE1EBFA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c5b722-51d1-4416-b690-fdad39c8a9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2019-12-03T22:09:04Z</dcterms:created>
  <dcterms:modified xsi:type="dcterms:W3CDTF">2020-04-13T21:51:36Z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0x010100C74155F8F7C28947B3D0D3A59A1027BF</vt:lpwstr>
  </property>
</Properties>
</file>