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utierreza\OneDrive - MINTIC\Documentos - copia\MINTIC 2020\MINISTERIO 2020\CIERRE 2020\EJECUCION 2020\"/>
    </mc:Choice>
  </mc:AlternateContent>
  <xr:revisionPtr revIDLastSave="172" documentId="8_{6BF4A50F-4F84-4D71-A05B-554675E2B98C}" xr6:coauthVersionLast="44" xr6:coauthVersionMax="44" xr10:uidLastSave="{3AF7E486-1749-4CC5-8701-5576A8C5DADC}"/>
  <bookViews>
    <workbookView xWindow="-120" yWindow="-120" windowWidth="20730" windowHeight="11160" xr2:uid="{2829A3A9-118D-42C5-B208-461E16ADFB9C}"/>
  </bookViews>
  <sheets>
    <sheet name="Informe" sheetId="1" r:id="rId1"/>
  </sheets>
  <definedNames>
    <definedName name="_xlnm._FilterDatabase" localSheetId="0" hidden="1">Informe!$A$7:$Q$68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9" i="1" l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8" i="1"/>
  <c r="N45" i="1" l="1"/>
  <c r="N46" i="1"/>
  <c r="N47" i="1"/>
  <c r="N48" i="1"/>
  <c r="N49" i="1"/>
  <c r="N50" i="1"/>
  <c r="N51" i="1"/>
  <c r="N52" i="1"/>
  <c r="N53" i="1"/>
  <c r="N54" i="1"/>
  <c r="N55" i="1"/>
  <c r="N12" i="1" l="1"/>
  <c r="N13" i="1"/>
  <c r="N14" i="1"/>
  <c r="N15" i="1"/>
  <c r="N16" i="1"/>
  <c r="N17" i="1"/>
  <c r="N18" i="1"/>
  <c r="N19" i="1"/>
  <c r="N20" i="1"/>
  <c r="N21" i="1"/>
  <c r="N22" i="1"/>
  <c r="N23" i="1"/>
  <c r="P40" i="1" l="1"/>
  <c r="N40" i="1"/>
  <c r="P22" i="1" l="1"/>
  <c r="P68" i="1" l="1"/>
  <c r="N68" i="1"/>
  <c r="Q67" i="1"/>
  <c r="Q66" i="1" s="1"/>
  <c r="O67" i="1"/>
  <c r="M67" i="1"/>
  <c r="M66" i="1" s="1"/>
  <c r="L67" i="1"/>
  <c r="L66" i="1" s="1"/>
  <c r="K67" i="1"/>
  <c r="K66" i="1" s="1"/>
  <c r="J67" i="1"/>
  <c r="J66" i="1" s="1"/>
  <c r="I67" i="1"/>
  <c r="I66" i="1" s="1"/>
  <c r="P65" i="1"/>
  <c r="N65" i="1"/>
  <c r="Q64" i="1"/>
  <c r="Q63" i="1" s="1"/>
  <c r="O64" i="1"/>
  <c r="O63" i="1" s="1"/>
  <c r="M64" i="1"/>
  <c r="L64" i="1"/>
  <c r="L63" i="1" s="1"/>
  <c r="K64" i="1"/>
  <c r="K63" i="1" s="1"/>
  <c r="J64" i="1"/>
  <c r="J63" i="1" s="1"/>
  <c r="I64" i="1"/>
  <c r="I63" i="1" s="1"/>
  <c r="P62" i="1"/>
  <c r="N62" i="1"/>
  <c r="P61" i="1"/>
  <c r="N61" i="1"/>
  <c r="P60" i="1"/>
  <c r="N60" i="1"/>
  <c r="P59" i="1"/>
  <c r="N59" i="1"/>
  <c r="Q58" i="1"/>
  <c r="O58" i="1"/>
  <c r="M58" i="1"/>
  <c r="L58" i="1"/>
  <c r="K58" i="1"/>
  <c r="J58" i="1"/>
  <c r="I58" i="1"/>
  <c r="P55" i="1"/>
  <c r="P54" i="1"/>
  <c r="P53" i="1"/>
  <c r="P52" i="1"/>
  <c r="P51" i="1"/>
  <c r="P50" i="1"/>
  <c r="P49" i="1"/>
  <c r="P48" i="1"/>
  <c r="P47" i="1"/>
  <c r="P46" i="1"/>
  <c r="P45" i="1"/>
  <c r="P44" i="1"/>
  <c r="N44" i="1"/>
  <c r="Q43" i="1"/>
  <c r="O43" i="1"/>
  <c r="M43" i="1"/>
  <c r="L43" i="1"/>
  <c r="K43" i="1"/>
  <c r="J43" i="1"/>
  <c r="I43" i="1"/>
  <c r="P42" i="1"/>
  <c r="N42" i="1"/>
  <c r="P41" i="1"/>
  <c r="N41" i="1"/>
  <c r="P39" i="1"/>
  <c r="N39" i="1"/>
  <c r="P38" i="1"/>
  <c r="N38" i="1"/>
  <c r="P37" i="1"/>
  <c r="N37" i="1"/>
  <c r="P36" i="1"/>
  <c r="N36" i="1"/>
  <c r="P35" i="1"/>
  <c r="N35" i="1"/>
  <c r="P34" i="1"/>
  <c r="N34" i="1"/>
  <c r="P33" i="1"/>
  <c r="N33" i="1"/>
  <c r="P32" i="1"/>
  <c r="N32" i="1"/>
  <c r="P31" i="1"/>
  <c r="N31" i="1"/>
  <c r="P30" i="1"/>
  <c r="N30" i="1"/>
  <c r="P29" i="1"/>
  <c r="N29" i="1"/>
  <c r="P28" i="1"/>
  <c r="N28" i="1"/>
  <c r="P27" i="1"/>
  <c r="N27" i="1"/>
  <c r="P26" i="1"/>
  <c r="N26" i="1"/>
  <c r="P25" i="1"/>
  <c r="N25" i="1"/>
  <c r="P24" i="1"/>
  <c r="N24" i="1"/>
  <c r="P23" i="1"/>
  <c r="P21" i="1"/>
  <c r="P20" i="1"/>
  <c r="P19" i="1"/>
  <c r="P18" i="1"/>
  <c r="P17" i="1"/>
  <c r="P16" i="1"/>
  <c r="P15" i="1"/>
  <c r="P14" i="1"/>
  <c r="P13" i="1"/>
  <c r="P12" i="1"/>
  <c r="P11" i="1"/>
  <c r="N11" i="1"/>
  <c r="Q10" i="1"/>
  <c r="Q9" i="1" s="1"/>
  <c r="O10" i="1"/>
  <c r="O9" i="1" s="1"/>
  <c r="M10" i="1"/>
  <c r="L10" i="1"/>
  <c r="L9" i="1" s="1"/>
  <c r="K10" i="1"/>
  <c r="K9" i="1" s="1"/>
  <c r="J10" i="1"/>
  <c r="J9" i="1" s="1"/>
  <c r="I10" i="1"/>
  <c r="J56" i="1" l="1"/>
  <c r="J8" i="1" s="1"/>
  <c r="I56" i="1"/>
  <c r="N43" i="1"/>
  <c r="N66" i="1"/>
  <c r="P67" i="1"/>
  <c r="N10" i="1"/>
  <c r="Q56" i="1"/>
  <c r="Q8" i="1" s="1"/>
  <c r="P64" i="1"/>
  <c r="P63" i="1"/>
  <c r="L56" i="1"/>
  <c r="L8" i="1" s="1"/>
  <c r="N64" i="1"/>
  <c r="N58" i="1"/>
  <c r="K56" i="1"/>
  <c r="K8" i="1" s="1"/>
  <c r="P58" i="1"/>
  <c r="P43" i="1"/>
  <c r="P10" i="1"/>
  <c r="I9" i="1"/>
  <c r="P9" i="1" s="1"/>
  <c r="M9" i="1"/>
  <c r="O56" i="1"/>
  <c r="O66" i="1"/>
  <c r="P66" i="1" s="1"/>
  <c r="N67" i="1"/>
  <c r="M63" i="1"/>
  <c r="I8" i="1" l="1"/>
  <c r="N63" i="1"/>
  <c r="M56" i="1"/>
  <c r="N56" i="1" s="1"/>
  <c r="O8" i="1"/>
  <c r="P56" i="1"/>
  <c r="N9" i="1"/>
  <c r="P8" i="1" l="1"/>
  <c r="M8" i="1"/>
  <c r="N8" i="1" s="1"/>
</calcChain>
</file>

<file path=xl/sharedStrings.xml><?xml version="1.0" encoding="utf-8"?>
<sst xmlns="http://schemas.openxmlformats.org/spreadsheetml/2006/main" count="386" uniqueCount="105">
  <si>
    <t>INFORME DE EJECUCION DEL PRESUPUESTO DE GASTOS</t>
  </si>
  <si>
    <t>VIGENCIA FISCAL 2020</t>
  </si>
  <si>
    <t>TIPO</t>
  </si>
  <si>
    <t>CTA</t>
  </si>
  <si>
    <t>SUB
CTA</t>
  </si>
  <si>
    <t>OBJ</t>
  </si>
  <si>
    <t>ORD</t>
  </si>
  <si>
    <t>SOR
ORD</t>
  </si>
  <si>
    <t>ITEM</t>
  </si>
  <si>
    <t>DESCRIPCION</t>
  </si>
  <si>
    <t>APR. VIGENTE</t>
  </si>
  <si>
    <t>APR BLOQUEADA</t>
  </si>
  <si>
    <t>CDP</t>
  </si>
  <si>
    <t>APR. DISPONIBLE</t>
  </si>
  <si>
    <t>COMPROMISO</t>
  </si>
  <si>
    <t>% COMP</t>
  </si>
  <si>
    <t>OBLIGACION</t>
  </si>
  <si>
    <t>% OBLIG</t>
  </si>
  <si>
    <t>PAGOS</t>
  </si>
  <si>
    <t>A</t>
  </si>
  <si>
    <t>FUNCIONAMIENTO</t>
  </si>
  <si>
    <t>01</t>
  </si>
  <si>
    <t>GASTOS DE PERSONAL</t>
  </si>
  <si>
    <t>PLANTA DE PERSONAL PERMANENTE</t>
  </si>
  <si>
    <t>SALARIO</t>
  </si>
  <si>
    <t>001</t>
  </si>
  <si>
    <t>SUELDO BÁSICO</t>
  </si>
  <si>
    <t>002</t>
  </si>
  <si>
    <t>GASTOS DE REPRESENTACIÓN</t>
  </si>
  <si>
    <t>003</t>
  </si>
  <si>
    <t>PRIMA TÉCNICA SALARIAL</t>
  </si>
  <si>
    <t>004</t>
  </si>
  <si>
    <t>SUBSIDIO DE ALIMENTACIÓN</t>
  </si>
  <si>
    <t>005</t>
  </si>
  <si>
    <t xml:space="preserve">AUXILIO DE TRANSPORTE 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</si>
  <si>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</si>
  <si>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</si>
  <si>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</si>
  <si>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</si>
  <si>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</si>
  <si>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</si>
  <si>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</si>
  <si>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</si>
  <si>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</si>
  <si>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</si>
  <si>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PRIMAS EXTRAORDINARIAS</t>
  </si>
  <si>
    <t>02</t>
  </si>
  <si>
    <t>CONTRIBUCIONES INHERENTES A LA NÓMINA</t>
  </si>
  <si>
    <t>PENSIONES</t>
  </si>
  <si>
    <t>SALUD</t>
  </si>
  <si>
    <t xml:space="preserve">AUXILIO DE CESANTÍAS </t>
  </si>
  <si>
    <t>CAJAS DE COMPENSACIÓN FAMILIAR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</si>
  <si>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</si>
  <si>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</si>
  <si>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</si>
  <si>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</si>
  <si>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</si>
  <si>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03</t>
  </si>
  <si>
    <t>REMUNERACIONES NO CONSTITUTIVAS DE FACTOR SALARIAL</t>
  </si>
  <si>
    <t>SUELDO DE VACACIONES</t>
  </si>
  <si>
    <t>INDEMNIZACIÓN POR VACACIONES</t>
  </si>
  <si>
    <t>BONIFICACIÓN ESPECIAL DE RECREACIÓN</t>
  </si>
  <si>
    <t>PRIMA TÉCNICA NO SALARIAL</t>
  </si>
  <si>
    <t>PRIMA DE RIESGO</t>
  </si>
  <si>
    <t>016</t>
  </si>
  <si>
    <t>PRIMA DE COORDINACIÓN</t>
  </si>
  <si>
    <t>030</t>
  </si>
  <si>
    <t>BONIFICACIÓN DE DIRECCIÓN</t>
  </si>
  <si>
    <t>ADQUISICIÓN DE BIENES Y SERVICIOS</t>
  </si>
  <si>
    <t>ADQUISICIONES DIFERENTES DE ACTIVOS</t>
  </si>
  <si>
    <t>SERVICIOS POSTALES Y DE MENSAJERÍA</t>
  </si>
  <si>
    <t>SERVICIOS FINANCIEROS Y SERVICIOS CONEXOS</t>
  </si>
  <si>
    <t>SERVICIOS INMOBILIARIOS</t>
  </si>
  <si>
    <t>SERVICIOS DE ARRENDAMIENTO O ALQUILER SIN OPERARIO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</si>
  <si>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</si>
  <si>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</si>
  <si>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</si>
  <si>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</si>
  <si>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EDUCACIÓN</t>
  </si>
  <si>
    <t>SERVICIOS PARA EL CUIDADO DE LA SALUD HUMANA Y SERVICIOS SOCIALES</t>
  </si>
  <si>
    <t>VIÁTICOS DE LOS FUNCIONARIOS EN COMISIÓN</t>
  </si>
  <si>
    <t>TRANSFERENCIAS CORRIENTES</t>
  </si>
  <si>
    <t>04</t>
  </si>
  <si>
    <t>PROVISIÓN PARA GASTOS INSTITUCIONALES Y/O SECTORIALES CONTINGENTES- PREVIO CONCEPTO DGPPN</t>
  </si>
  <si>
    <t>PRESTACIONES SOCIALES</t>
  </si>
  <si>
    <t>CUOTAS PARTES PENSIONALES (DE PENSIONES)</t>
  </si>
  <si>
    <t>CUOTAS PARTES PENSIONALES A CARGO DE LA ENTIDAD (DE PENSIONES)</t>
  </si>
  <si>
    <t>BONOS PENSIONALES (DE PENSIONES)</t>
  </si>
  <si>
    <t>BONOS PENSIONALES A CARGO DE LA ENTIDAD (DE PENSIONES)</t>
  </si>
  <si>
    <t>10</t>
  </si>
  <si>
    <t>SENTENCIAS Y CONCILIACIONES</t>
  </si>
  <si>
    <t>FALLOS NACIONALES</t>
  </si>
  <si>
    <t>SENTENCIAS</t>
  </si>
  <si>
    <t>08</t>
  </si>
  <si>
    <t>GASTOS POR TRIBUTOS, MULTAS, SANCIONES E INTERESES DE MORA</t>
  </si>
  <si>
    <t xml:space="preserve">CONTRIBUCIONES              </t>
  </si>
  <si>
    <t>CUOTA DE FISCALIZACIÓN Y AUDITAJE</t>
  </si>
  <si>
    <t>MINISTERIO DE TECNOLOGÍAS DE LA INFORMACIÓN Y LAS COMUNICACIONES</t>
  </si>
  <si>
    <t>SECCIÓN 23-01-01</t>
  </si>
  <si>
    <t>012</t>
  </si>
  <si>
    <t xml:space="preserve">AUXILIO DE CONECTIVIDAD DIGITAL </t>
  </si>
  <si>
    <t>PRIMA DE DIRECCIÓN</t>
  </si>
  <si>
    <t>DICIEMBRE</t>
  </si>
  <si>
    <t>CUENTAS POR PAGAR</t>
  </si>
  <si>
    <t>RESERVA PRESUPUESTALES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</si>
</sst>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0" borderId="0" xfId="2" applyFont="1" applyFill="1"/>
    <xf numFmtId="0" fontId="5" fillId="0" borderId="9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7" fillId="2" borderId="9" xfId="0" applyNumberFormat="1" applyFont="1" applyFill="1" applyBorder="1" applyAlignment="1">
      <alignment horizontal="center" vertical="center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164" fontId="7" fillId="2" borderId="9" xfId="0" applyNumberFormat="1" applyFont="1" applyFill="1" applyBorder="1" applyAlignment="1">
      <alignment horizontal="right" vertical="center" wrapText="1" readingOrder="1"/>
    </xf>
    <xf numFmtId="10" fontId="7" fillId="2" borderId="9" xfId="1" applyNumberFormat="1" applyFont="1" applyFill="1" applyBorder="1" applyAlignment="1">
      <alignment horizontal="right" vertical="center" wrapText="1" readingOrder="1"/>
    </xf>
    <xf numFmtId="0" fontId="8" fillId="2" borderId="9" xfId="0" applyNumberFormat="1" applyFont="1" applyFill="1" applyBorder="1" applyAlignment="1">
      <alignment horizontal="center" vertical="center" wrapText="1" readingOrder="1"/>
    </xf>
    <xf numFmtId="0" fontId="8" fillId="2" borderId="9" xfId="0" applyNumberFormat="1" applyFont="1" applyFill="1" applyBorder="1" applyAlignment="1">
      <alignment horizontal="left" vertical="center" wrapText="1" readingOrder="1"/>
    </xf>
    <xf numFmtId="164" fontId="8" fillId="2" borderId="9" xfId="0" applyNumberFormat="1" applyFont="1" applyFill="1" applyBorder="1" applyAlignment="1">
      <alignment horizontal="right" vertical="center" wrapText="1" readingOrder="1"/>
    </xf>
    <xf numFmtId="10" fontId="8" fillId="2" borderId="9" xfId="1" applyNumberFormat="1" applyFont="1" applyFill="1" applyBorder="1" applyAlignment="1">
      <alignment horizontal="right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left" vertical="center" wrapText="1" readingOrder="1"/>
    </xf>
    <xf numFmtId="164" fontId="9" fillId="0" borderId="9" xfId="0" applyNumberFormat="1" applyFont="1" applyFill="1" applyBorder="1" applyAlignment="1">
      <alignment horizontal="right" vertical="center" wrapText="1" readingOrder="1"/>
    </xf>
    <xf numFmtId="10" fontId="9" fillId="0" borderId="9" xfId="1" applyNumberFormat="1" applyFont="1" applyFill="1" applyBorder="1" applyAlignment="1">
      <alignment horizontal="right" vertical="center" wrapText="1" readingOrder="1"/>
    </xf>
    <xf numFmtId="0" fontId="10" fillId="0" borderId="9" xfId="0" applyNumberFormat="1" applyFont="1" applyFill="1" applyBorder="1" applyAlignment="1">
      <alignment horizontal="center" vertical="center" wrapText="1" readingOrder="1"/>
    </xf>
    <xf numFmtId="0" fontId="10" fillId="0" borderId="9" xfId="0" applyNumberFormat="1" applyFont="1" applyFill="1" applyBorder="1" applyAlignment="1">
      <alignment horizontal="left" vertical="center" wrapText="1" readingOrder="1"/>
    </xf>
    <xf numFmtId="164" fontId="10" fillId="0" borderId="9" xfId="0" applyNumberFormat="1" applyFont="1" applyFill="1" applyBorder="1" applyAlignment="1">
      <alignment horizontal="right" vertical="center" wrapText="1" readingOrder="1"/>
    </xf>
    <xf numFmtId="0" fontId="10" fillId="3" borderId="9" xfId="0" applyNumberFormat="1" applyFont="1" applyFill="1" applyBorder="1" applyAlignment="1">
      <alignment horizontal="center" vertical="center" wrapText="1" readingOrder="1"/>
    </xf>
    <xf numFmtId="0" fontId="10" fillId="3" borderId="9" xfId="0" applyNumberFormat="1" applyFont="1" applyFill="1" applyBorder="1" applyAlignment="1">
      <alignment horizontal="left" vertical="center" wrapText="1" readingOrder="1"/>
    </xf>
    <xf numFmtId="164" fontId="10" fillId="3" borderId="9" xfId="0" applyNumberFormat="1" applyFont="1" applyFill="1" applyBorder="1" applyAlignment="1">
      <alignment horizontal="right" vertical="center" wrapText="1" readingOrder="1"/>
    </xf>
    <xf numFmtId="10" fontId="9" fillId="3" borderId="9" xfId="1" applyNumberFormat="1" applyFont="1" applyFill="1" applyBorder="1" applyAlignment="1">
      <alignment horizontal="right" vertical="center" wrapText="1" readingOrder="1"/>
    </xf>
    <xf numFmtId="0" fontId="6" fillId="3" borderId="0" xfId="0" applyFont="1" applyFill="1" applyBorder="1"/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164" fontId="9" fillId="0" borderId="9" xfId="0" applyNumberFormat="1" applyFont="1" applyFill="1" applyBorder="1" applyAlignment="1">
      <alignment horizontal="right" vertical="center" wrapText="1" indent="1" readingOrder="1"/>
    </xf>
  </cellXfs>
  <cellStyles count="3">
    <cellStyle name="Normal" xfId="0" builtinId="0"/>
    <cellStyle name="Normal 5" xfId="2" xr:uid="{FABF256D-ABB2-4A9F-B5D5-68B6A18B60C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82549</xdr:colOff>
      <xdr:row>1</xdr:row>
      <xdr:rowOff>9525</xdr:rowOff>
    </xdr:from>
    <xdr:ext cx="2940050" cy="508000"/>
    <xdr:pic>
      <xdr:nvPicPr>
        <xdr:cNvPr id="2" name="Imagen 1">
          <a:extLst>
            <a:ext uri="{FF2B5EF4-FFF2-40B4-BE49-F238E27FC236}">
              <a16:creationId xmlns:a16="http://schemas.microsoft.com/office/drawing/2014/main" id="{ABE38279-D6BC-4C04-AD02-ACA56B2AFFF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49" y="211931"/>
          <a:ext cx="2940050" cy="508000"/>
        </a:xfrm>
        <a:prstGeom prst="rect">
          <a:avLst/>
        </a:prstGeom>
      </xdr:spPr>
    </xdr:pic>
    <xdr:clientData/>
  </xdr:oneCellAnchor>
  <xdr:oneCellAnchor>
    <xdr:from>
      <xdr:col>17</xdr:col>
      <xdr:colOff>1547020</xdr:colOff>
      <xdr:row>0</xdr:row>
      <xdr:rowOff>0</xdr:rowOff>
    </xdr:from>
    <xdr:ext cx="113665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BF5FD8ED-8D69-49A5-8940-72863ACB8B9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63520" y="0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677ED-BAAA-40C9-8EDD-32C5F090424C}">
  <dimension ref="A1:S68"/>
  <sheetViews>
    <sheetView showGridLines="0" tabSelected="1" topLeftCell="H1" zoomScale="60" zoomScaleNormal="60" workbookViewId="0">
      <pane ySplit="7" topLeftCell="A8" activePane="bottomLeft" state="frozen"/>
      <selection pane="bottomLeft" activeCell="Y16" sqref="Y16"/>
    </sheetView>
  </sheetViews>
  <sheetFormatPr baseColWidth="10" defaultRowHeight="15" x14ac:dyDescent="0.25"/>
  <cols>
    <col min="1" max="7" width="5.42578125" style="3" customWidth="1"/>
    <col min="8" max="8" width="35.140625" style="3" customWidth="1"/>
    <col min="9" max="10" width="26.140625" style="3" customWidth="1"/>
    <col min="11" max="11" width="23.28515625" style="3" customWidth="1"/>
    <col min="12" max="12" width="23" style="3" customWidth="1"/>
    <col min="13" max="13" width="25" style="3" customWidth="1"/>
    <col min="14" max="14" width="12.85546875" style="3" customWidth="1"/>
    <col min="15" max="15" width="22" style="3" customWidth="1"/>
    <col min="16" max="16" width="13" style="3" customWidth="1"/>
    <col min="17" max="17" width="21.7109375" style="3" customWidth="1"/>
    <col min="18" max="18" width="26.5703125" style="3" customWidth="1"/>
    <col min="19" max="19" width="24.85546875" style="3" customWidth="1"/>
    <col min="20" max="16384" width="11.42578125" style="3"/>
  </cols>
  <sheetData>
    <row r="1" spans="1:19" s="1" customFormat="1" ht="15.75" x14ac:dyDescent="0.25">
      <c r="A1" s="24" t="s">
        <v>97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6"/>
    </row>
    <row r="2" spans="1:19" s="1" customFormat="1" ht="15.75" x14ac:dyDescent="0.25">
      <c r="A2" s="27" t="s">
        <v>98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9"/>
    </row>
    <row r="3" spans="1:19" s="1" customFormat="1" ht="15.75" x14ac:dyDescent="0.25">
      <c r="A3" s="27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9"/>
    </row>
    <row r="4" spans="1:19" s="1" customFormat="1" ht="15.75" x14ac:dyDescent="0.25">
      <c r="A4" s="27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9"/>
    </row>
    <row r="5" spans="1:19" s="1" customFormat="1" ht="16.5" thickBot="1" x14ac:dyDescent="0.3">
      <c r="A5" s="30" t="s">
        <v>102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2"/>
    </row>
    <row r="7" spans="1:19" ht="24" x14ac:dyDescent="0.25">
      <c r="A7" s="2" t="s">
        <v>2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  <c r="P7" s="2" t="s">
        <v>17</v>
      </c>
      <c r="Q7" s="2" t="s">
        <v>18</v>
      </c>
      <c r="R7" s="2" t="s">
        <v>104</v>
      </c>
      <c r="S7" s="2" t="s">
        <v>103</v>
      </c>
    </row>
    <row r="8" spans="1:19" ht="15.75" x14ac:dyDescent="0.25">
      <c r="A8" s="4" t="s">
        <v>19</v>
      </c>
      <c r="B8" s="4"/>
      <c r="C8" s="4"/>
      <c r="D8" s="4"/>
      <c r="E8" s="4"/>
      <c r="F8" s="4"/>
      <c r="G8" s="4"/>
      <c r="H8" s="5" t="s">
        <v>20</v>
      </c>
      <c r="I8" s="6">
        <f>+I9+I43+I56+I66</f>
        <v>54421210989</v>
      </c>
      <c r="J8" s="6">
        <f t="shared" ref="J8:Q8" si="0">+J9+J43+J56+J66</f>
        <v>521629</v>
      </c>
      <c r="K8" s="6">
        <f t="shared" si="0"/>
        <v>53711545230.940002</v>
      </c>
      <c r="L8" s="6">
        <f t="shared" si="0"/>
        <v>709144129.05999994</v>
      </c>
      <c r="M8" s="6">
        <f t="shared" si="0"/>
        <v>53711545230.940002</v>
      </c>
      <c r="N8" s="7">
        <f>+M8/I8</f>
        <v>0.98695975805824243</v>
      </c>
      <c r="O8" s="6">
        <f>+O9+O43+O56+O66</f>
        <v>53536573715.150002</v>
      </c>
      <c r="P8" s="7">
        <f>+O8/I8</f>
        <v>0.98374462350665426</v>
      </c>
      <c r="Q8" s="6">
        <f t="shared" si="0"/>
        <v>53492545858.870003</v>
      </c>
      <c r="R8" s="6">
        <f>M8-O8</f>
        <v>174971515.79000092</v>
      </c>
      <c r="S8" s="6">
        <f>+O8-Q8</f>
        <v>44027856.279998779</v>
      </c>
    </row>
    <row r="9" spans="1:19" ht="15.75" x14ac:dyDescent="0.25">
      <c r="A9" s="8" t="s">
        <v>19</v>
      </c>
      <c r="B9" s="8" t="s">
        <v>21</v>
      </c>
      <c r="C9" s="8"/>
      <c r="D9" s="8"/>
      <c r="E9" s="8"/>
      <c r="F9" s="8"/>
      <c r="G9" s="8"/>
      <c r="H9" s="9" t="s">
        <v>22</v>
      </c>
      <c r="I9" s="10">
        <f>+I10</f>
        <v>47417064301</v>
      </c>
      <c r="J9" s="10">
        <f t="shared" ref="J9:Q9" si="1">+J10</f>
        <v>0</v>
      </c>
      <c r="K9" s="10">
        <f t="shared" si="1"/>
        <v>46909280302</v>
      </c>
      <c r="L9" s="10">
        <f t="shared" si="1"/>
        <v>507783999</v>
      </c>
      <c r="M9" s="10">
        <f t="shared" si="1"/>
        <v>46909280302</v>
      </c>
      <c r="N9" s="11">
        <f t="shared" ref="N9:N68" si="2">+M9/I9</f>
        <v>0.98929111267250491</v>
      </c>
      <c r="O9" s="10">
        <f t="shared" si="1"/>
        <v>46828890699</v>
      </c>
      <c r="P9" s="11">
        <f t="shared" ref="P9:P43" si="3">+O9/I9</f>
        <v>0.98759573983183946</v>
      </c>
      <c r="Q9" s="10">
        <f t="shared" si="1"/>
        <v>46826380748</v>
      </c>
      <c r="R9" s="10">
        <f t="shared" ref="R9:R68" si="4">M9-O9</f>
        <v>80389603</v>
      </c>
      <c r="S9" s="10">
        <f t="shared" ref="S9:S68" si="5">+O9-Q9</f>
        <v>2509951</v>
      </c>
    </row>
    <row r="10" spans="1:19" ht="31.5" x14ac:dyDescent="0.25">
      <c r="A10" s="12" t="s">
        <v>19</v>
      </c>
      <c r="B10" s="12" t="s">
        <v>21</v>
      </c>
      <c r="C10" s="12" t="s">
        <v>21</v>
      </c>
      <c r="D10" s="12"/>
      <c r="E10" s="12"/>
      <c r="F10" s="12"/>
      <c r="G10" s="12"/>
      <c r="H10" s="13" t="s">
        <v>23</v>
      </c>
      <c r="I10" s="14">
        <f>+I11+I24+I34</f>
        <v>47417064301</v>
      </c>
      <c r="J10" s="14">
        <f t="shared" ref="J10:Q10" si="6">+J11+J24+J34</f>
        <v>0</v>
      </c>
      <c r="K10" s="14">
        <f t="shared" si="6"/>
        <v>46909280302</v>
      </c>
      <c r="L10" s="14">
        <f t="shared" si="6"/>
        <v>507783999</v>
      </c>
      <c r="M10" s="14">
        <f t="shared" si="6"/>
        <v>46909280302</v>
      </c>
      <c r="N10" s="15">
        <f t="shared" si="2"/>
        <v>0.98929111267250491</v>
      </c>
      <c r="O10" s="14">
        <f t="shared" si="6"/>
        <v>46828890699</v>
      </c>
      <c r="P10" s="15">
        <f t="shared" si="3"/>
        <v>0.98759573983183946</v>
      </c>
      <c r="Q10" s="14">
        <f t="shared" si="6"/>
        <v>46826380748</v>
      </c>
      <c r="R10" s="14">
        <f t="shared" si="4"/>
        <v>80389603</v>
      </c>
      <c r="S10" s="14">
        <f t="shared" si="5"/>
        <v>2509951</v>
      </c>
    </row>
    <row r="11" spans="1:19" ht="15.75" x14ac:dyDescent="0.25">
      <c r="A11" s="12" t="s">
        <v>19</v>
      </c>
      <c r="B11" s="12" t="s">
        <v>21</v>
      </c>
      <c r="C11" s="12" t="s">
        <v>21</v>
      </c>
      <c r="D11" s="12" t="s">
        <v>21</v>
      </c>
      <c r="E11" s="12"/>
      <c r="F11" s="12"/>
      <c r="G11" s="12"/>
      <c r="H11" s="13" t="s">
        <v>24</v>
      </c>
      <c r="I11" s="14">
        <v>31645514182</v>
      </c>
      <c r="J11" s="14">
        <v>0</v>
      </c>
      <c r="K11" s="14">
        <v>31445926786</v>
      </c>
      <c r="L11" s="14">
        <v>199587396</v>
      </c>
      <c r="M11" s="14">
        <v>31445926786</v>
      </c>
      <c r="N11" s="15">
        <f t="shared" si="2"/>
        <v>0.99369302723753739</v>
      </c>
      <c r="O11" s="14">
        <v>31402817664</v>
      </c>
      <c r="P11" s="15">
        <f t="shared" si="3"/>
        <v>0.9923307765958802</v>
      </c>
      <c r="Q11" s="14">
        <v>31400307713</v>
      </c>
      <c r="R11" s="14">
        <f t="shared" si="4"/>
        <v>43109122</v>
      </c>
      <c r="S11" s="14">
        <f t="shared" si="5"/>
        <v>2509951</v>
      </c>
    </row>
    <row r="12" spans="1:19" ht="15.75" x14ac:dyDescent="0.25">
      <c r="A12" s="16" t="s">
        <v>19</v>
      </c>
      <c r="B12" s="16" t="s">
        <v>21</v>
      </c>
      <c r="C12" s="16" t="s">
        <v>21</v>
      </c>
      <c r="D12" s="16" t="s">
        <v>21</v>
      </c>
      <c r="E12" s="16" t="s">
        <v>25</v>
      </c>
      <c r="F12" s="16" t="s">
        <v>25</v>
      </c>
      <c r="G12" s="16"/>
      <c r="H12" s="17" t="s">
        <v>26</v>
      </c>
      <c r="I12" s="18">
        <v>22134662881</v>
      </c>
      <c r="J12" s="18">
        <v>0</v>
      </c>
      <c r="K12" s="18">
        <v>22115069758</v>
      </c>
      <c r="L12" s="18">
        <v>19593123</v>
      </c>
      <c r="M12" s="18">
        <v>22115069758</v>
      </c>
      <c r="N12" s="15">
        <f t="shared" si="2"/>
        <v>0.9991148217117497</v>
      </c>
      <c r="O12" s="18">
        <v>22115069758</v>
      </c>
      <c r="P12" s="15">
        <f t="shared" si="3"/>
        <v>0.9991148217117497</v>
      </c>
      <c r="Q12" s="18">
        <v>22115069758</v>
      </c>
      <c r="R12" s="18">
        <f t="shared" si="4"/>
        <v>0</v>
      </c>
      <c r="S12" s="18">
        <f t="shared" si="5"/>
        <v>0</v>
      </c>
    </row>
    <row r="13" spans="1:19" ht="15.75" x14ac:dyDescent="0.25">
      <c r="A13" s="16" t="s">
        <v>19</v>
      </c>
      <c r="B13" s="16" t="s">
        <v>21</v>
      </c>
      <c r="C13" s="16" t="s">
        <v>21</v>
      </c>
      <c r="D13" s="16" t="s">
        <v>21</v>
      </c>
      <c r="E13" s="16" t="s">
        <v>25</v>
      </c>
      <c r="F13" s="16" t="s">
        <v>27</v>
      </c>
      <c r="G13" s="16"/>
      <c r="H13" s="17" t="s">
        <v>28</v>
      </c>
      <c r="I13" s="18">
        <v>283934964</v>
      </c>
      <c r="J13" s="18">
        <v>0</v>
      </c>
      <c r="K13" s="18">
        <v>283934546</v>
      </c>
      <c r="L13" s="18">
        <v>418</v>
      </c>
      <c r="M13" s="18">
        <v>283934546</v>
      </c>
      <c r="N13" s="15">
        <f t="shared" si="2"/>
        <v>0.99999852783188758</v>
      </c>
      <c r="O13" s="18">
        <v>283934546</v>
      </c>
      <c r="P13" s="15">
        <f t="shared" si="3"/>
        <v>0.99999852783188758</v>
      </c>
      <c r="Q13" s="18">
        <v>283934546</v>
      </c>
      <c r="R13" s="18">
        <f t="shared" si="4"/>
        <v>0</v>
      </c>
      <c r="S13" s="18">
        <f t="shared" si="5"/>
        <v>0</v>
      </c>
    </row>
    <row r="14" spans="1:19" ht="15.75" x14ac:dyDescent="0.25">
      <c r="A14" s="16" t="s">
        <v>19</v>
      </c>
      <c r="B14" s="16" t="s">
        <v>21</v>
      </c>
      <c r="C14" s="16" t="s">
        <v>21</v>
      </c>
      <c r="D14" s="16" t="s">
        <v>21</v>
      </c>
      <c r="E14" s="16" t="s">
        <v>25</v>
      </c>
      <c r="F14" s="16" t="s">
        <v>29</v>
      </c>
      <c r="G14" s="16"/>
      <c r="H14" s="17" t="s">
        <v>30</v>
      </c>
      <c r="I14" s="18">
        <v>2327371130</v>
      </c>
      <c r="J14" s="18">
        <v>0</v>
      </c>
      <c r="K14" s="18">
        <v>2315974142</v>
      </c>
      <c r="L14" s="18">
        <v>11396988</v>
      </c>
      <c r="M14" s="18">
        <v>2315974142</v>
      </c>
      <c r="N14" s="15">
        <f t="shared" si="2"/>
        <v>0.99510306377307345</v>
      </c>
      <c r="O14" s="18">
        <v>2315974142</v>
      </c>
      <c r="P14" s="15">
        <f t="shared" si="3"/>
        <v>0.99510306377307345</v>
      </c>
      <c r="Q14" s="18">
        <v>2315974142</v>
      </c>
      <c r="R14" s="18">
        <f t="shared" si="4"/>
        <v>0</v>
      </c>
      <c r="S14" s="18">
        <f t="shared" si="5"/>
        <v>0</v>
      </c>
    </row>
    <row r="15" spans="1:19" ht="15.75" x14ac:dyDescent="0.25">
      <c r="A15" s="16" t="s">
        <v>19</v>
      </c>
      <c r="B15" s="16" t="s">
        <v>21</v>
      </c>
      <c r="C15" s="16" t="s">
        <v>21</v>
      </c>
      <c r="D15" s="16" t="s">
        <v>21</v>
      </c>
      <c r="E15" s="16" t="s">
        <v>25</v>
      </c>
      <c r="F15" s="16" t="s">
        <v>31</v>
      </c>
      <c r="G15" s="16"/>
      <c r="H15" s="17" t="s">
        <v>32</v>
      </c>
      <c r="I15" s="18">
        <v>76033535</v>
      </c>
      <c r="J15" s="18">
        <v>0</v>
      </c>
      <c r="K15" s="18">
        <v>75586328</v>
      </c>
      <c r="L15" s="18">
        <v>447207</v>
      </c>
      <c r="M15" s="18">
        <v>75586328</v>
      </c>
      <c r="N15" s="15">
        <f t="shared" si="2"/>
        <v>0.99411829267177965</v>
      </c>
      <c r="O15" s="18">
        <v>75586328</v>
      </c>
      <c r="P15" s="15">
        <f t="shared" si="3"/>
        <v>0.99411829267177965</v>
      </c>
      <c r="Q15" s="18">
        <v>75586328</v>
      </c>
      <c r="R15" s="18">
        <f t="shared" si="4"/>
        <v>0</v>
      </c>
      <c r="S15" s="18">
        <f t="shared" si="5"/>
        <v>0</v>
      </c>
    </row>
    <row r="16" spans="1:19" ht="15.75" x14ac:dyDescent="0.25">
      <c r="A16" s="16" t="s">
        <v>19</v>
      </c>
      <c r="B16" s="16" t="s">
        <v>21</v>
      </c>
      <c r="C16" s="16" t="s">
        <v>21</v>
      </c>
      <c r="D16" s="16" t="s">
        <v>21</v>
      </c>
      <c r="E16" s="16" t="s">
        <v>25</v>
      </c>
      <c r="F16" s="16" t="s">
        <v>33</v>
      </c>
      <c r="G16" s="16"/>
      <c r="H16" s="17" t="s">
        <v>34</v>
      </c>
      <c r="I16" s="18">
        <v>25482335</v>
      </c>
      <c r="J16" s="18">
        <v>0</v>
      </c>
      <c r="K16" s="18">
        <v>21835908</v>
      </c>
      <c r="L16" s="18">
        <v>3646427</v>
      </c>
      <c r="M16" s="18">
        <v>21835908</v>
      </c>
      <c r="N16" s="15">
        <f t="shared" si="2"/>
        <v>0.85690373350793791</v>
      </c>
      <c r="O16" s="18">
        <v>21835908</v>
      </c>
      <c r="P16" s="15">
        <f t="shared" si="3"/>
        <v>0.85690373350793791</v>
      </c>
      <c r="Q16" s="18">
        <v>21835908</v>
      </c>
      <c r="R16" s="18">
        <f t="shared" si="4"/>
        <v>0</v>
      </c>
      <c r="S16" s="18">
        <f t="shared" si="5"/>
        <v>0</v>
      </c>
    </row>
    <row r="17" spans="1:19" ht="15.75" x14ac:dyDescent="0.25">
      <c r="A17" s="16" t="s">
        <v>19</v>
      </c>
      <c r="B17" s="16" t="s">
        <v>21</v>
      </c>
      <c r="C17" s="16" t="s">
        <v>21</v>
      </c>
      <c r="D17" s="16" t="s">
        <v>21</v>
      </c>
      <c r="E17" s="16" t="s">
        <v>25</v>
      </c>
      <c r="F17" s="16" t="s">
        <v>35</v>
      </c>
      <c r="G17" s="16"/>
      <c r="H17" s="17" t="s">
        <v>36</v>
      </c>
      <c r="I17" s="18">
        <v>1120206526</v>
      </c>
      <c r="J17" s="18">
        <v>0</v>
      </c>
      <c r="K17" s="18">
        <v>1118318803</v>
      </c>
      <c r="L17" s="18">
        <v>1887723</v>
      </c>
      <c r="M17" s="18">
        <v>1118318803</v>
      </c>
      <c r="N17" s="15">
        <f t="shared" si="2"/>
        <v>0.99831484377551283</v>
      </c>
      <c r="O17" s="18">
        <v>1116296483</v>
      </c>
      <c r="P17" s="15">
        <f t="shared" si="3"/>
        <v>0.99650953381430307</v>
      </c>
      <c r="Q17" s="18">
        <v>1116296483</v>
      </c>
      <c r="R17" s="18">
        <f t="shared" si="4"/>
        <v>2022320</v>
      </c>
      <c r="S17" s="18">
        <f t="shared" si="5"/>
        <v>0</v>
      </c>
    </row>
    <row r="18" spans="1:19" ht="31.5" x14ac:dyDescent="0.25">
      <c r="A18" s="16" t="s">
        <v>19</v>
      </c>
      <c r="B18" s="16" t="s">
        <v>21</v>
      </c>
      <c r="C18" s="16" t="s">
        <v>21</v>
      </c>
      <c r="D18" s="16" t="s">
        <v>21</v>
      </c>
      <c r="E18" s="16" t="s">
        <v>25</v>
      </c>
      <c r="F18" s="16" t="s">
        <v>37</v>
      </c>
      <c r="G18" s="16"/>
      <c r="H18" s="17" t="s">
        <v>38</v>
      </c>
      <c r="I18" s="18">
        <v>762138989</v>
      </c>
      <c r="J18" s="18">
        <v>0</v>
      </c>
      <c r="K18" s="18">
        <v>749447240</v>
      </c>
      <c r="L18" s="18">
        <v>12691749</v>
      </c>
      <c r="M18" s="18">
        <v>749447240</v>
      </c>
      <c r="N18" s="15">
        <f t="shared" si="2"/>
        <v>0.98334719889261568</v>
      </c>
      <c r="O18" s="18">
        <v>744581368</v>
      </c>
      <c r="P18" s="15">
        <f t="shared" si="3"/>
        <v>0.9769627046333933</v>
      </c>
      <c r="Q18" s="18">
        <v>744581368</v>
      </c>
      <c r="R18" s="18">
        <f t="shared" si="4"/>
        <v>4865872</v>
      </c>
      <c r="S18" s="18">
        <f t="shared" si="5"/>
        <v>0</v>
      </c>
    </row>
    <row r="19" spans="1:19" ht="47.25" x14ac:dyDescent="0.25">
      <c r="A19" s="16" t="s">
        <v>19</v>
      </c>
      <c r="B19" s="16" t="s">
        <v>21</v>
      </c>
      <c r="C19" s="16" t="s">
        <v>21</v>
      </c>
      <c r="D19" s="16" t="s">
        <v>21</v>
      </c>
      <c r="E19" s="16" t="s">
        <v>25</v>
      </c>
      <c r="F19" s="16" t="s">
        <v>39</v>
      </c>
      <c r="G19" s="16"/>
      <c r="H19" s="17" t="s">
        <v>40</v>
      </c>
      <c r="I19" s="18">
        <v>176370178</v>
      </c>
      <c r="J19" s="18">
        <v>0</v>
      </c>
      <c r="K19" s="18">
        <v>176300050</v>
      </c>
      <c r="L19" s="18">
        <v>70128</v>
      </c>
      <c r="M19" s="18">
        <v>176300050</v>
      </c>
      <c r="N19" s="15">
        <f t="shared" si="2"/>
        <v>0.99960238175866667</v>
      </c>
      <c r="O19" s="18">
        <v>176300050</v>
      </c>
      <c r="P19" s="15">
        <f t="shared" si="3"/>
        <v>0.99960238175866667</v>
      </c>
      <c r="Q19" s="18">
        <v>173790099</v>
      </c>
      <c r="R19" s="18">
        <f t="shared" si="4"/>
        <v>0</v>
      </c>
      <c r="S19" s="18">
        <f t="shared" si="5"/>
        <v>2509951</v>
      </c>
    </row>
    <row r="20" spans="1:19" ht="15.75" x14ac:dyDescent="0.25">
      <c r="A20" s="16" t="s">
        <v>19</v>
      </c>
      <c r="B20" s="16" t="s">
        <v>21</v>
      </c>
      <c r="C20" s="16" t="s">
        <v>21</v>
      </c>
      <c r="D20" s="16" t="s">
        <v>21</v>
      </c>
      <c r="E20" s="16" t="s">
        <v>25</v>
      </c>
      <c r="F20" s="16" t="s">
        <v>41</v>
      </c>
      <c r="G20" s="16"/>
      <c r="H20" s="17" t="s">
        <v>42</v>
      </c>
      <c r="I20" s="18">
        <v>2401876287</v>
      </c>
      <c r="J20" s="18">
        <v>0</v>
      </c>
      <c r="K20" s="18">
        <v>2384728669</v>
      </c>
      <c r="L20" s="18">
        <v>17147618</v>
      </c>
      <c r="M20" s="18">
        <v>2384728669</v>
      </c>
      <c r="N20" s="15">
        <f t="shared" si="2"/>
        <v>0.99286074054154649</v>
      </c>
      <c r="O20" s="18">
        <v>2370474844</v>
      </c>
      <c r="P20" s="15">
        <f t="shared" si="3"/>
        <v>0.98692628626630008</v>
      </c>
      <c r="Q20" s="18">
        <v>2370474844</v>
      </c>
      <c r="R20" s="18">
        <f t="shared" si="4"/>
        <v>14253825</v>
      </c>
      <c r="S20" s="18">
        <f t="shared" si="5"/>
        <v>0</v>
      </c>
    </row>
    <row r="21" spans="1:19" ht="15.75" x14ac:dyDescent="0.25">
      <c r="A21" s="16" t="s">
        <v>19</v>
      </c>
      <c r="B21" s="16" t="s">
        <v>21</v>
      </c>
      <c r="C21" s="16" t="s">
        <v>21</v>
      </c>
      <c r="D21" s="16" t="s">
        <v>21</v>
      </c>
      <c r="E21" s="16" t="s">
        <v>25</v>
      </c>
      <c r="F21" s="16" t="s">
        <v>43</v>
      </c>
      <c r="G21" s="16"/>
      <c r="H21" s="17" t="s">
        <v>44</v>
      </c>
      <c r="I21" s="18">
        <v>1321625238</v>
      </c>
      <c r="J21" s="18">
        <v>0</v>
      </c>
      <c r="K21" s="18">
        <v>1200600690</v>
      </c>
      <c r="L21" s="18">
        <v>121024548</v>
      </c>
      <c r="M21" s="18">
        <v>1200600690</v>
      </c>
      <c r="N21" s="15">
        <f t="shared" si="2"/>
        <v>0.90842748419124852</v>
      </c>
      <c r="O21" s="18">
        <v>1178633585</v>
      </c>
      <c r="P21" s="15">
        <f t="shared" si="3"/>
        <v>0.89180620278076139</v>
      </c>
      <c r="Q21" s="18">
        <v>1178633585</v>
      </c>
      <c r="R21" s="18">
        <f t="shared" si="4"/>
        <v>21967105</v>
      </c>
      <c r="S21" s="18">
        <f t="shared" si="5"/>
        <v>0</v>
      </c>
    </row>
    <row r="22" spans="1:19" ht="31.5" x14ac:dyDescent="0.25">
      <c r="A22" s="16" t="s">
        <v>19</v>
      </c>
      <c r="B22" s="16" t="s">
        <v>21</v>
      </c>
      <c r="C22" s="16" t="s">
        <v>21</v>
      </c>
      <c r="D22" s="16" t="s">
        <v>21</v>
      </c>
      <c r="E22" s="16" t="s">
        <v>25</v>
      </c>
      <c r="F22" s="16" t="s">
        <v>99</v>
      </c>
      <c r="G22" s="16"/>
      <c r="H22" s="17" t="s">
        <v>100</v>
      </c>
      <c r="I22" s="18">
        <v>19400000</v>
      </c>
      <c r="J22" s="18">
        <v>0</v>
      </c>
      <c r="K22" s="18">
        <v>19165123</v>
      </c>
      <c r="L22" s="18">
        <v>234877</v>
      </c>
      <c r="M22" s="18">
        <v>19165123</v>
      </c>
      <c r="N22" s="15">
        <f t="shared" si="2"/>
        <v>0.98789293814432988</v>
      </c>
      <c r="O22" s="18">
        <v>19165123</v>
      </c>
      <c r="P22" s="15">
        <f t="shared" si="3"/>
        <v>0.98789293814432988</v>
      </c>
      <c r="Q22" s="18">
        <v>19165123</v>
      </c>
      <c r="R22" s="18">
        <f t="shared" si="4"/>
        <v>0</v>
      </c>
      <c r="S22" s="18">
        <f t="shared" si="5"/>
        <v>0</v>
      </c>
    </row>
    <row r="23" spans="1:19" ht="15.75" x14ac:dyDescent="0.25">
      <c r="A23" s="16" t="s">
        <v>19</v>
      </c>
      <c r="B23" s="16" t="s">
        <v>21</v>
      </c>
      <c r="C23" s="16" t="s">
        <v>21</v>
      </c>
      <c r="D23" s="16" t="s">
        <v>21</v>
      </c>
      <c r="E23" s="16" t="s">
        <v>27</v>
      </c>
      <c r="F23" s="16" t="s">
        <v>35</v>
      </c>
      <c r="G23" s="16"/>
      <c r="H23" s="17" t="s">
        <v>45</v>
      </c>
      <c r="I23" s="18">
        <v>996412119</v>
      </c>
      <c r="J23" s="18">
        <v>0</v>
      </c>
      <c r="K23" s="18">
        <v>984965529</v>
      </c>
      <c r="L23" s="18">
        <v>11446590</v>
      </c>
      <c r="M23" s="18">
        <v>984965529</v>
      </c>
      <c r="N23" s="15">
        <f t="shared" si="2"/>
        <v>0.98851219311594907</v>
      </c>
      <c r="O23" s="18">
        <v>984965529</v>
      </c>
      <c r="P23" s="15">
        <f t="shared" si="3"/>
        <v>0.98851219311594907</v>
      </c>
      <c r="Q23" s="18">
        <v>984965529</v>
      </c>
      <c r="R23" s="18">
        <f t="shared" si="4"/>
        <v>0</v>
      </c>
      <c r="S23" s="18">
        <f t="shared" si="5"/>
        <v>0</v>
      </c>
    </row>
    <row r="24" spans="1:19" ht="31.5" x14ac:dyDescent="0.25">
      <c r="A24" s="12" t="s">
        <v>19</v>
      </c>
      <c r="B24" s="12" t="s">
        <v>21</v>
      </c>
      <c r="C24" s="12" t="s">
        <v>21</v>
      </c>
      <c r="D24" s="12" t="s">
        <v>46</v>
      </c>
      <c r="E24" s="12"/>
      <c r="F24" s="12"/>
      <c r="G24" s="12"/>
      <c r="H24" s="13" t="s">
        <v>47</v>
      </c>
      <c r="I24" s="14">
        <v>11092025793</v>
      </c>
      <c r="J24" s="14">
        <v>0</v>
      </c>
      <c r="K24" s="14">
        <v>11014346927</v>
      </c>
      <c r="L24" s="14">
        <v>77678866</v>
      </c>
      <c r="M24" s="14">
        <v>11014346927</v>
      </c>
      <c r="N24" s="15">
        <f t="shared" si="2"/>
        <v>0.99299687293830297</v>
      </c>
      <c r="O24" s="14">
        <v>11014346927</v>
      </c>
      <c r="P24" s="15">
        <f t="shared" si="3"/>
        <v>0.99299687293830297</v>
      </c>
      <c r="Q24" s="14">
        <v>11014346927</v>
      </c>
      <c r="R24" s="14">
        <f t="shared" si="4"/>
        <v>0</v>
      </c>
      <c r="S24" s="14">
        <f t="shared" si="5"/>
        <v>0</v>
      </c>
    </row>
    <row r="25" spans="1:19" ht="15.75" x14ac:dyDescent="0.25">
      <c r="A25" s="16" t="s">
        <v>19</v>
      </c>
      <c r="B25" s="16" t="s">
        <v>21</v>
      </c>
      <c r="C25" s="16" t="s">
        <v>21</v>
      </c>
      <c r="D25" s="16" t="s">
        <v>46</v>
      </c>
      <c r="E25" s="16" t="s">
        <v>25</v>
      </c>
      <c r="F25" s="16"/>
      <c r="G25" s="16"/>
      <c r="H25" s="17" t="s">
        <v>48</v>
      </c>
      <c r="I25" s="18">
        <v>3210836565</v>
      </c>
      <c r="J25" s="18">
        <v>0</v>
      </c>
      <c r="K25" s="18">
        <v>3204700800</v>
      </c>
      <c r="L25" s="18">
        <v>6135765</v>
      </c>
      <c r="M25" s="18">
        <v>3204700800</v>
      </c>
      <c r="N25" s="15">
        <f t="shared" si="2"/>
        <v>0.99808904474712812</v>
      </c>
      <c r="O25" s="18">
        <v>3204700800</v>
      </c>
      <c r="P25" s="15">
        <f t="shared" si="3"/>
        <v>0.99808904474712812</v>
      </c>
      <c r="Q25" s="18">
        <v>3204700800</v>
      </c>
      <c r="R25" s="18">
        <f t="shared" si="4"/>
        <v>0</v>
      </c>
      <c r="S25" s="18">
        <f t="shared" si="5"/>
        <v>0</v>
      </c>
    </row>
    <row r="26" spans="1:19" ht="15.75" x14ac:dyDescent="0.25">
      <c r="A26" s="16" t="s">
        <v>19</v>
      </c>
      <c r="B26" s="16" t="s">
        <v>21</v>
      </c>
      <c r="C26" s="16" t="s">
        <v>21</v>
      </c>
      <c r="D26" s="16" t="s">
        <v>46</v>
      </c>
      <c r="E26" s="16" t="s">
        <v>27</v>
      </c>
      <c r="F26" s="16"/>
      <c r="G26" s="16"/>
      <c r="H26" s="17" t="s">
        <v>49</v>
      </c>
      <c r="I26" s="18">
        <v>2275490423</v>
      </c>
      <c r="J26" s="18">
        <v>0</v>
      </c>
      <c r="K26" s="18">
        <v>2269984300</v>
      </c>
      <c r="L26" s="18">
        <v>5506123</v>
      </c>
      <c r="M26" s="18">
        <v>2269984300</v>
      </c>
      <c r="N26" s="15">
        <f t="shared" si="2"/>
        <v>0.9975802477811615</v>
      </c>
      <c r="O26" s="18">
        <v>2269984300</v>
      </c>
      <c r="P26" s="15">
        <f t="shared" si="3"/>
        <v>0.9975802477811615</v>
      </c>
      <c r="Q26" s="18">
        <v>2269984300</v>
      </c>
      <c r="R26" s="18">
        <f t="shared" si="4"/>
        <v>0</v>
      </c>
      <c r="S26" s="18">
        <f t="shared" si="5"/>
        <v>0</v>
      </c>
    </row>
    <row r="27" spans="1:19" ht="15.75" x14ac:dyDescent="0.25">
      <c r="A27" s="16" t="s">
        <v>19</v>
      </c>
      <c r="B27" s="16" t="s">
        <v>21</v>
      </c>
      <c r="C27" s="16" t="s">
        <v>21</v>
      </c>
      <c r="D27" s="16" t="s">
        <v>46</v>
      </c>
      <c r="E27" s="16" t="s">
        <v>29</v>
      </c>
      <c r="F27" s="16"/>
      <c r="G27" s="16"/>
      <c r="H27" s="17" t="s">
        <v>50</v>
      </c>
      <c r="I27" s="18">
        <v>2650918313</v>
      </c>
      <c r="J27" s="18">
        <v>0</v>
      </c>
      <c r="K27" s="18">
        <v>2638072727</v>
      </c>
      <c r="L27" s="18">
        <v>12845586</v>
      </c>
      <c r="M27" s="18">
        <v>2638072727</v>
      </c>
      <c r="N27" s="15">
        <f t="shared" si="2"/>
        <v>0.9951542882566371</v>
      </c>
      <c r="O27" s="18">
        <v>2638072727</v>
      </c>
      <c r="P27" s="15">
        <f t="shared" si="3"/>
        <v>0.9951542882566371</v>
      </c>
      <c r="Q27" s="18">
        <v>2638072727</v>
      </c>
      <c r="R27" s="18">
        <f t="shared" si="4"/>
        <v>0</v>
      </c>
      <c r="S27" s="18">
        <f t="shared" si="5"/>
        <v>0</v>
      </c>
    </row>
    <row r="28" spans="1:19" ht="31.5" x14ac:dyDescent="0.25">
      <c r="A28" s="16" t="s">
        <v>19</v>
      </c>
      <c r="B28" s="16" t="s">
        <v>21</v>
      </c>
      <c r="C28" s="16" t="s">
        <v>21</v>
      </c>
      <c r="D28" s="16" t="s">
        <v>46</v>
      </c>
      <c r="E28" s="16" t="s">
        <v>31</v>
      </c>
      <c r="F28" s="16"/>
      <c r="G28" s="16"/>
      <c r="H28" s="17" t="s">
        <v>51</v>
      </c>
      <c r="I28" s="18">
        <v>1250364715</v>
      </c>
      <c r="J28" s="18">
        <v>0</v>
      </c>
      <c r="K28" s="18">
        <v>1230121500</v>
      </c>
      <c r="L28" s="18">
        <v>20243215</v>
      </c>
      <c r="M28" s="18">
        <v>1230121500</v>
      </c>
      <c r="N28" s="15">
        <f t="shared" si="2"/>
        <v>0.98381015174440523</v>
      </c>
      <c r="O28" s="18">
        <v>1230121500</v>
      </c>
      <c r="P28" s="15">
        <f t="shared" si="3"/>
        <v>0.98381015174440523</v>
      </c>
      <c r="Q28" s="18">
        <v>1230121500</v>
      </c>
      <c r="R28" s="18">
        <f t="shared" si="4"/>
        <v>0</v>
      </c>
      <c r="S28" s="18">
        <f t="shared" si="5"/>
        <v>0</v>
      </c>
    </row>
    <row r="29" spans="1:19" ht="47.25" x14ac:dyDescent="0.25">
      <c r="A29" s="16" t="s">
        <v>19</v>
      </c>
      <c r="B29" s="16" t="s">
        <v>21</v>
      </c>
      <c r="C29" s="16" t="s">
        <v>21</v>
      </c>
      <c r="D29" s="16" t="s">
        <v>46</v>
      </c>
      <c r="E29" s="16" t="s">
        <v>33</v>
      </c>
      <c r="F29" s="16"/>
      <c r="G29" s="16"/>
      <c r="H29" s="17" t="s">
        <v>52</v>
      </c>
      <c r="I29" s="18">
        <v>133661672</v>
      </c>
      <c r="J29" s="18">
        <v>0</v>
      </c>
      <c r="K29" s="18">
        <v>133146300</v>
      </c>
      <c r="L29" s="18">
        <v>515372</v>
      </c>
      <c r="M29" s="18">
        <v>133146300</v>
      </c>
      <c r="N29" s="15">
        <f t="shared" si="2"/>
        <v>0.9961442050492979</v>
      </c>
      <c r="O29" s="18">
        <v>133146300</v>
      </c>
      <c r="P29" s="15">
        <f t="shared" si="3"/>
        <v>0.9961442050492979</v>
      </c>
      <c r="Q29" s="18">
        <v>133146300</v>
      </c>
      <c r="R29" s="18">
        <f t="shared" si="4"/>
        <v>0</v>
      </c>
      <c r="S29" s="18">
        <f t="shared" si="5"/>
        <v>0</v>
      </c>
    </row>
    <row r="30" spans="1:19" ht="15.75" x14ac:dyDescent="0.25">
      <c r="A30" s="16" t="s">
        <v>19</v>
      </c>
      <c r="B30" s="16" t="s">
        <v>21</v>
      </c>
      <c r="C30" s="16" t="s">
        <v>21</v>
      </c>
      <c r="D30" s="16" t="s">
        <v>46</v>
      </c>
      <c r="E30" s="16" t="s">
        <v>35</v>
      </c>
      <c r="F30" s="16"/>
      <c r="G30" s="16"/>
      <c r="H30" s="17" t="s">
        <v>53</v>
      </c>
      <c r="I30" s="18">
        <v>942943376</v>
      </c>
      <c r="J30" s="18">
        <v>0</v>
      </c>
      <c r="K30" s="18">
        <v>922642400</v>
      </c>
      <c r="L30" s="18">
        <v>20300976</v>
      </c>
      <c r="M30" s="18">
        <v>922642400</v>
      </c>
      <c r="N30" s="15">
        <f t="shared" si="2"/>
        <v>0.97847063088123332</v>
      </c>
      <c r="O30" s="18">
        <v>922642400</v>
      </c>
      <c r="P30" s="15">
        <f t="shared" si="3"/>
        <v>0.97847063088123332</v>
      </c>
      <c r="Q30" s="18">
        <v>922642400</v>
      </c>
      <c r="R30" s="18">
        <f t="shared" si="4"/>
        <v>0</v>
      </c>
      <c r="S30" s="18">
        <f t="shared" si="5"/>
        <v>0</v>
      </c>
    </row>
    <row r="31" spans="1:19" ht="15.75" x14ac:dyDescent="0.25">
      <c r="A31" s="16" t="s">
        <v>19</v>
      </c>
      <c r="B31" s="16" t="s">
        <v>21</v>
      </c>
      <c r="C31" s="16" t="s">
        <v>21</v>
      </c>
      <c r="D31" s="16" t="s">
        <v>46</v>
      </c>
      <c r="E31" s="16" t="s">
        <v>37</v>
      </c>
      <c r="F31" s="16"/>
      <c r="G31" s="16"/>
      <c r="H31" s="17" t="s">
        <v>54</v>
      </c>
      <c r="I31" s="18">
        <v>157008099</v>
      </c>
      <c r="J31" s="18">
        <v>0</v>
      </c>
      <c r="K31" s="18">
        <v>153983600</v>
      </c>
      <c r="L31" s="18">
        <v>3024499</v>
      </c>
      <c r="M31" s="18">
        <v>153983600</v>
      </c>
      <c r="N31" s="15">
        <f t="shared" si="2"/>
        <v>0.98073666887718958</v>
      </c>
      <c r="O31" s="18">
        <v>153983600</v>
      </c>
      <c r="P31" s="15">
        <f t="shared" si="3"/>
        <v>0.98073666887718958</v>
      </c>
      <c r="Q31" s="18">
        <v>153983600</v>
      </c>
      <c r="R31" s="18">
        <f t="shared" si="4"/>
        <v>0</v>
      </c>
      <c r="S31" s="18">
        <f t="shared" si="5"/>
        <v>0</v>
      </c>
    </row>
    <row r="32" spans="1:19" ht="15.75" x14ac:dyDescent="0.25">
      <c r="A32" s="16" t="s">
        <v>19</v>
      </c>
      <c r="B32" s="16" t="s">
        <v>21</v>
      </c>
      <c r="C32" s="16" t="s">
        <v>21</v>
      </c>
      <c r="D32" s="16" t="s">
        <v>46</v>
      </c>
      <c r="E32" s="16" t="s">
        <v>39</v>
      </c>
      <c r="F32" s="16"/>
      <c r="G32" s="16"/>
      <c r="H32" s="17" t="s">
        <v>55</v>
      </c>
      <c r="I32" s="18">
        <v>157008099</v>
      </c>
      <c r="J32" s="18">
        <v>0</v>
      </c>
      <c r="K32" s="18">
        <v>153983600</v>
      </c>
      <c r="L32" s="18">
        <v>3024499</v>
      </c>
      <c r="M32" s="18">
        <v>153983600</v>
      </c>
      <c r="N32" s="15">
        <f t="shared" si="2"/>
        <v>0.98073666887718958</v>
      </c>
      <c r="O32" s="18">
        <v>153983600</v>
      </c>
      <c r="P32" s="15">
        <f t="shared" si="3"/>
        <v>0.98073666887718958</v>
      </c>
      <c r="Q32" s="18">
        <v>153983600</v>
      </c>
      <c r="R32" s="18">
        <f t="shared" si="4"/>
        <v>0</v>
      </c>
      <c r="S32" s="18">
        <f t="shared" si="5"/>
        <v>0</v>
      </c>
    </row>
    <row r="33" spans="1:19" ht="47.25" x14ac:dyDescent="0.25">
      <c r="A33" s="16" t="s">
        <v>19</v>
      </c>
      <c r="B33" s="16" t="s">
        <v>21</v>
      </c>
      <c r="C33" s="16" t="s">
        <v>21</v>
      </c>
      <c r="D33" s="16" t="s">
        <v>46</v>
      </c>
      <c r="E33" s="16" t="s">
        <v>41</v>
      </c>
      <c r="F33" s="16"/>
      <c r="G33" s="16"/>
      <c r="H33" s="17" t="s">
        <v>56</v>
      </c>
      <c r="I33" s="18">
        <v>313794531</v>
      </c>
      <c r="J33" s="18">
        <v>0</v>
      </c>
      <c r="K33" s="18">
        <v>307711700</v>
      </c>
      <c r="L33" s="18">
        <v>6082831</v>
      </c>
      <c r="M33" s="18">
        <v>307711700</v>
      </c>
      <c r="N33" s="15">
        <f t="shared" si="2"/>
        <v>0.98061524214391105</v>
      </c>
      <c r="O33" s="18">
        <v>307711700</v>
      </c>
      <c r="P33" s="15">
        <f t="shared" si="3"/>
        <v>0.98061524214391105</v>
      </c>
      <c r="Q33" s="18">
        <v>307711700</v>
      </c>
      <c r="R33" s="18">
        <f t="shared" si="4"/>
        <v>0</v>
      </c>
      <c r="S33" s="18">
        <f t="shared" si="5"/>
        <v>0</v>
      </c>
    </row>
    <row r="34" spans="1:19" ht="47.25" x14ac:dyDescent="0.25">
      <c r="A34" s="12" t="s">
        <v>19</v>
      </c>
      <c r="B34" s="12" t="s">
        <v>21</v>
      </c>
      <c r="C34" s="12" t="s">
        <v>21</v>
      </c>
      <c r="D34" s="12" t="s">
        <v>57</v>
      </c>
      <c r="E34" s="12"/>
      <c r="F34" s="12"/>
      <c r="G34" s="12"/>
      <c r="H34" s="13" t="s">
        <v>58</v>
      </c>
      <c r="I34" s="33">
        <v>4679524326</v>
      </c>
      <c r="J34" s="33">
        <v>0</v>
      </c>
      <c r="K34" s="33">
        <v>4449006589</v>
      </c>
      <c r="L34" s="33">
        <v>230517737</v>
      </c>
      <c r="M34" s="33">
        <v>4449006589</v>
      </c>
      <c r="N34" s="15">
        <f t="shared" si="2"/>
        <v>0.95073906642194039</v>
      </c>
      <c r="O34" s="14">
        <v>4411726108</v>
      </c>
      <c r="P34" s="15">
        <f t="shared" si="3"/>
        <v>0.94277234194251736</v>
      </c>
      <c r="Q34" s="14">
        <v>4411726108</v>
      </c>
      <c r="R34" s="14">
        <f t="shared" si="4"/>
        <v>37280481</v>
      </c>
      <c r="S34" s="14">
        <f t="shared" si="5"/>
        <v>0</v>
      </c>
    </row>
    <row r="35" spans="1:19" ht="15.75" x14ac:dyDescent="0.25">
      <c r="A35" s="16" t="s">
        <v>19</v>
      </c>
      <c r="B35" s="16" t="s">
        <v>21</v>
      </c>
      <c r="C35" s="16" t="s">
        <v>21</v>
      </c>
      <c r="D35" s="16" t="s">
        <v>57</v>
      </c>
      <c r="E35" s="16" t="s">
        <v>25</v>
      </c>
      <c r="F35" s="16" t="s">
        <v>25</v>
      </c>
      <c r="G35" s="16"/>
      <c r="H35" s="17" t="s">
        <v>59</v>
      </c>
      <c r="I35" s="18">
        <v>1381679411</v>
      </c>
      <c r="J35" s="18">
        <v>0</v>
      </c>
      <c r="K35" s="18">
        <v>1201822509</v>
      </c>
      <c r="L35" s="18">
        <v>179856902</v>
      </c>
      <c r="M35" s="18">
        <v>1201822509</v>
      </c>
      <c r="N35" s="15">
        <f t="shared" si="2"/>
        <v>0.86982732711503075</v>
      </c>
      <c r="O35" s="18">
        <v>1201822509</v>
      </c>
      <c r="P35" s="15">
        <f t="shared" si="3"/>
        <v>0.86982732711503075</v>
      </c>
      <c r="Q35" s="18">
        <v>1201822509</v>
      </c>
      <c r="R35" s="18">
        <f t="shared" si="4"/>
        <v>0</v>
      </c>
      <c r="S35" s="18">
        <f t="shared" si="5"/>
        <v>0</v>
      </c>
    </row>
    <row r="36" spans="1:19" ht="31.5" x14ac:dyDescent="0.25">
      <c r="A36" s="16" t="s">
        <v>19</v>
      </c>
      <c r="B36" s="16" t="s">
        <v>21</v>
      </c>
      <c r="C36" s="16" t="s">
        <v>21</v>
      </c>
      <c r="D36" s="16" t="s">
        <v>57</v>
      </c>
      <c r="E36" s="16" t="s">
        <v>25</v>
      </c>
      <c r="F36" s="16" t="s">
        <v>27</v>
      </c>
      <c r="G36" s="16"/>
      <c r="H36" s="17" t="s">
        <v>60</v>
      </c>
      <c r="I36" s="18">
        <v>589847577</v>
      </c>
      <c r="J36" s="18">
        <v>0</v>
      </c>
      <c r="K36" s="18">
        <v>586767615</v>
      </c>
      <c r="L36" s="18">
        <v>3079962</v>
      </c>
      <c r="M36" s="18">
        <v>586767615</v>
      </c>
      <c r="N36" s="15">
        <f t="shared" si="2"/>
        <v>0.99477837644825995</v>
      </c>
      <c r="O36" s="18">
        <v>556600279</v>
      </c>
      <c r="P36" s="15">
        <f t="shared" si="3"/>
        <v>0.94363408565803097</v>
      </c>
      <c r="Q36" s="18">
        <v>556600279</v>
      </c>
      <c r="R36" s="18">
        <f t="shared" si="4"/>
        <v>30167336</v>
      </c>
      <c r="S36" s="18">
        <f t="shared" si="5"/>
        <v>0</v>
      </c>
    </row>
    <row r="37" spans="1:19" ht="31.5" x14ac:dyDescent="0.25">
      <c r="A37" s="16" t="s">
        <v>19</v>
      </c>
      <c r="B37" s="16" t="s">
        <v>21</v>
      </c>
      <c r="C37" s="16" t="s">
        <v>21</v>
      </c>
      <c r="D37" s="16" t="s">
        <v>57</v>
      </c>
      <c r="E37" s="16" t="s">
        <v>25</v>
      </c>
      <c r="F37" s="16" t="s">
        <v>29</v>
      </c>
      <c r="G37" s="16"/>
      <c r="H37" s="17" t="s">
        <v>61</v>
      </c>
      <c r="I37" s="18">
        <v>142506728</v>
      </c>
      <c r="J37" s="18">
        <v>0</v>
      </c>
      <c r="K37" s="18">
        <v>130222894</v>
      </c>
      <c r="L37" s="18">
        <v>12283834</v>
      </c>
      <c r="M37" s="18">
        <v>130222894</v>
      </c>
      <c r="N37" s="15">
        <f t="shared" si="2"/>
        <v>0.91380172590868836</v>
      </c>
      <c r="O37" s="18">
        <v>128436304</v>
      </c>
      <c r="P37" s="15">
        <f t="shared" si="3"/>
        <v>0.90126484414125341</v>
      </c>
      <c r="Q37" s="18">
        <v>128436304</v>
      </c>
      <c r="R37" s="18">
        <f t="shared" si="4"/>
        <v>1786590</v>
      </c>
      <c r="S37" s="18">
        <f t="shared" si="5"/>
        <v>0</v>
      </c>
    </row>
    <row r="38" spans="1:19" ht="15.75" x14ac:dyDescent="0.25">
      <c r="A38" s="16" t="s">
        <v>19</v>
      </c>
      <c r="B38" s="16" t="s">
        <v>21</v>
      </c>
      <c r="C38" s="16" t="s">
        <v>21</v>
      </c>
      <c r="D38" s="16" t="s">
        <v>57</v>
      </c>
      <c r="E38" s="16" t="s">
        <v>27</v>
      </c>
      <c r="F38" s="16"/>
      <c r="G38" s="16"/>
      <c r="H38" s="17" t="s">
        <v>62</v>
      </c>
      <c r="I38" s="18">
        <v>1576742940</v>
      </c>
      <c r="J38" s="18">
        <v>0</v>
      </c>
      <c r="K38" s="18">
        <v>1563420843</v>
      </c>
      <c r="L38" s="18">
        <v>13322097</v>
      </c>
      <c r="M38" s="18">
        <v>1563420843</v>
      </c>
      <c r="N38" s="15">
        <f t="shared" si="2"/>
        <v>0.99155087575657708</v>
      </c>
      <c r="O38" s="18">
        <v>1563420843</v>
      </c>
      <c r="P38" s="15">
        <f t="shared" si="3"/>
        <v>0.99155087575657708</v>
      </c>
      <c r="Q38" s="18">
        <v>1563420843</v>
      </c>
      <c r="R38" s="18">
        <f t="shared" si="4"/>
        <v>0</v>
      </c>
      <c r="S38" s="18">
        <f t="shared" si="5"/>
        <v>0</v>
      </c>
    </row>
    <row r="39" spans="1:19" ht="15.75" x14ac:dyDescent="0.25">
      <c r="A39" s="16" t="s">
        <v>19</v>
      </c>
      <c r="B39" s="16" t="s">
        <v>21</v>
      </c>
      <c r="C39" s="16" t="s">
        <v>21</v>
      </c>
      <c r="D39" s="16" t="s">
        <v>57</v>
      </c>
      <c r="E39" s="16" t="s">
        <v>33</v>
      </c>
      <c r="F39" s="16"/>
      <c r="G39" s="16"/>
      <c r="H39" s="17" t="s">
        <v>63</v>
      </c>
      <c r="I39" s="18">
        <v>10475729</v>
      </c>
      <c r="J39" s="18">
        <v>0</v>
      </c>
      <c r="K39" s="18">
        <v>10406445</v>
      </c>
      <c r="L39" s="18">
        <v>69284</v>
      </c>
      <c r="M39" s="18">
        <v>10406445</v>
      </c>
      <c r="N39" s="15">
        <f t="shared" si="2"/>
        <v>0.99338623593642028</v>
      </c>
      <c r="O39" s="18">
        <v>10406445</v>
      </c>
      <c r="P39" s="15">
        <f t="shared" si="3"/>
        <v>0.99338623593642028</v>
      </c>
      <c r="Q39" s="18">
        <v>10406445</v>
      </c>
      <c r="R39" s="18">
        <f t="shared" si="4"/>
        <v>0</v>
      </c>
      <c r="S39" s="18">
        <f t="shared" si="5"/>
        <v>0</v>
      </c>
    </row>
    <row r="40" spans="1:19" ht="15.75" x14ac:dyDescent="0.25">
      <c r="A40" s="16" t="s">
        <v>19</v>
      </c>
      <c r="B40" s="16" t="s">
        <v>21</v>
      </c>
      <c r="C40" s="16" t="s">
        <v>21</v>
      </c>
      <c r="D40" s="16" t="s">
        <v>57</v>
      </c>
      <c r="E40" s="16" t="s">
        <v>37</v>
      </c>
      <c r="F40" s="16"/>
      <c r="G40" s="16"/>
      <c r="H40" s="17" t="s">
        <v>101</v>
      </c>
      <c r="I40" s="18">
        <v>27668436</v>
      </c>
      <c r="J40" s="18">
        <v>0</v>
      </c>
      <c r="K40" s="18">
        <v>27668436</v>
      </c>
      <c r="L40" s="18">
        <v>0</v>
      </c>
      <c r="M40" s="18">
        <v>27668436</v>
      </c>
      <c r="N40" s="15">
        <f t="shared" si="2"/>
        <v>1</v>
      </c>
      <c r="O40" s="18">
        <v>27668436</v>
      </c>
      <c r="P40" s="15">
        <f t="shared" si="3"/>
        <v>1</v>
      </c>
      <c r="Q40" s="18">
        <v>27668436</v>
      </c>
      <c r="R40" s="18">
        <f t="shared" si="4"/>
        <v>0</v>
      </c>
      <c r="S40" s="18">
        <f t="shared" si="5"/>
        <v>0</v>
      </c>
    </row>
    <row r="41" spans="1:19" ht="15.75" x14ac:dyDescent="0.25">
      <c r="A41" s="16" t="s">
        <v>19</v>
      </c>
      <c r="B41" s="16" t="s">
        <v>21</v>
      </c>
      <c r="C41" s="16" t="s">
        <v>21</v>
      </c>
      <c r="D41" s="16" t="s">
        <v>57</v>
      </c>
      <c r="E41" s="16" t="s">
        <v>64</v>
      </c>
      <c r="F41" s="16"/>
      <c r="G41" s="16"/>
      <c r="H41" s="17" t="s">
        <v>65</v>
      </c>
      <c r="I41" s="18">
        <v>237762119</v>
      </c>
      <c r="J41" s="18">
        <v>0</v>
      </c>
      <c r="K41" s="18">
        <v>237397022</v>
      </c>
      <c r="L41" s="18">
        <v>365097</v>
      </c>
      <c r="M41" s="18">
        <v>237397022</v>
      </c>
      <c r="N41" s="15">
        <f t="shared" si="2"/>
        <v>0.99846444420357816</v>
      </c>
      <c r="O41" s="18">
        <v>237397022</v>
      </c>
      <c r="P41" s="15">
        <f t="shared" si="3"/>
        <v>0.99846444420357816</v>
      </c>
      <c r="Q41" s="18">
        <v>237397022</v>
      </c>
      <c r="R41" s="18">
        <f t="shared" si="4"/>
        <v>0</v>
      </c>
      <c r="S41" s="18">
        <f t="shared" si="5"/>
        <v>0</v>
      </c>
    </row>
    <row r="42" spans="1:19" ht="15.75" x14ac:dyDescent="0.25">
      <c r="A42" s="16" t="s">
        <v>19</v>
      </c>
      <c r="B42" s="16" t="s">
        <v>21</v>
      </c>
      <c r="C42" s="16" t="s">
        <v>21</v>
      </c>
      <c r="D42" s="16" t="s">
        <v>57</v>
      </c>
      <c r="E42" s="16" t="s">
        <v>66</v>
      </c>
      <c r="F42" s="16"/>
      <c r="G42" s="16"/>
      <c r="H42" s="17" t="s">
        <v>67</v>
      </c>
      <c r="I42" s="18">
        <v>712841386</v>
      </c>
      <c r="J42" s="18">
        <v>0</v>
      </c>
      <c r="K42" s="18">
        <v>691300825</v>
      </c>
      <c r="L42" s="18">
        <v>21540561</v>
      </c>
      <c r="M42" s="18">
        <v>691300825</v>
      </c>
      <c r="N42" s="15">
        <f t="shared" si="2"/>
        <v>0.96978211222994282</v>
      </c>
      <c r="O42" s="18">
        <v>685974270</v>
      </c>
      <c r="P42" s="15">
        <f t="shared" si="3"/>
        <v>0.96230982582147662</v>
      </c>
      <c r="Q42" s="18">
        <v>685974270</v>
      </c>
      <c r="R42" s="18">
        <f t="shared" si="4"/>
        <v>5326555</v>
      </c>
      <c r="S42" s="18">
        <f t="shared" si="5"/>
        <v>0</v>
      </c>
    </row>
    <row r="43" spans="1:19" ht="31.5" x14ac:dyDescent="0.25">
      <c r="A43" s="8" t="s">
        <v>19</v>
      </c>
      <c r="B43" s="8" t="s">
        <v>46</v>
      </c>
      <c r="C43" s="8"/>
      <c r="D43" s="8"/>
      <c r="E43" s="8"/>
      <c r="F43" s="8"/>
      <c r="G43" s="8"/>
      <c r="H43" s="9" t="s">
        <v>68</v>
      </c>
      <c r="I43" s="10">
        <f>+I44</f>
        <v>2146176423</v>
      </c>
      <c r="J43" s="10">
        <f t="shared" ref="J43:Q43" si="7">+J44</f>
        <v>0</v>
      </c>
      <c r="K43" s="10">
        <f t="shared" si="7"/>
        <v>2134500745</v>
      </c>
      <c r="L43" s="10">
        <f t="shared" si="7"/>
        <v>11675678</v>
      </c>
      <c r="M43" s="10">
        <f t="shared" si="7"/>
        <v>2134500745</v>
      </c>
      <c r="N43" s="11">
        <f t="shared" si="2"/>
        <v>0.99455977715770483</v>
      </c>
      <c r="O43" s="10">
        <f>+O44</f>
        <v>2114246245</v>
      </c>
      <c r="P43" s="11">
        <f t="shared" si="3"/>
        <v>0.9851222957918031</v>
      </c>
      <c r="Q43" s="10">
        <f t="shared" si="7"/>
        <v>2114246245</v>
      </c>
      <c r="R43" s="10">
        <f t="shared" si="4"/>
        <v>20254500</v>
      </c>
      <c r="S43" s="10">
        <f t="shared" si="5"/>
        <v>0</v>
      </c>
    </row>
    <row r="44" spans="1:19" ht="31.5" x14ac:dyDescent="0.25">
      <c r="A44" s="12" t="s">
        <v>19</v>
      </c>
      <c r="B44" s="12" t="s">
        <v>46</v>
      </c>
      <c r="C44" s="12" t="s">
        <v>46</v>
      </c>
      <c r="D44" s="12"/>
      <c r="E44" s="12"/>
      <c r="F44" s="12"/>
      <c r="G44" s="12"/>
      <c r="H44" s="13" t="s">
        <v>69</v>
      </c>
      <c r="I44" s="14">
        <v>2146176423</v>
      </c>
      <c r="J44" s="14">
        <v>0</v>
      </c>
      <c r="K44" s="14">
        <v>2134500745</v>
      </c>
      <c r="L44" s="14">
        <v>11675678</v>
      </c>
      <c r="M44" s="14">
        <v>2134500745</v>
      </c>
      <c r="N44" s="15">
        <f t="shared" si="2"/>
        <v>0.99455977715770483</v>
      </c>
      <c r="O44" s="14">
        <v>2114246245</v>
      </c>
      <c r="P44" s="15">
        <f t="shared" ref="P44:P56" si="8">+O44/I44</f>
        <v>0.9851222957918031</v>
      </c>
      <c r="Q44" s="14">
        <v>2114246245</v>
      </c>
      <c r="R44" s="14">
        <f t="shared" si="4"/>
        <v>20254500</v>
      </c>
      <c r="S44" s="14">
        <f t="shared" si="5"/>
        <v>0</v>
      </c>
    </row>
    <row r="45" spans="1:19" ht="31.5" x14ac:dyDescent="0.25">
      <c r="A45" s="16" t="s">
        <v>19</v>
      </c>
      <c r="B45" s="16" t="s">
        <v>46</v>
      </c>
      <c r="C45" s="16" t="s">
        <v>46</v>
      </c>
      <c r="D45" s="16" t="s">
        <v>46</v>
      </c>
      <c r="E45" s="16" t="s">
        <v>35</v>
      </c>
      <c r="F45" s="16" t="s">
        <v>39</v>
      </c>
      <c r="G45" s="16"/>
      <c r="H45" s="17" t="s">
        <v>70</v>
      </c>
      <c r="I45" s="18">
        <v>1250000</v>
      </c>
      <c r="J45" s="18">
        <v>0</v>
      </c>
      <c r="K45" s="18">
        <v>1250000</v>
      </c>
      <c r="L45" s="18">
        <v>0</v>
      </c>
      <c r="M45" s="18">
        <v>1250000</v>
      </c>
      <c r="N45" s="15">
        <f t="shared" si="2"/>
        <v>1</v>
      </c>
      <c r="O45" s="18">
        <v>1250000</v>
      </c>
      <c r="P45" s="15">
        <f t="shared" si="8"/>
        <v>1</v>
      </c>
      <c r="Q45" s="18">
        <v>1250000</v>
      </c>
      <c r="R45" s="18">
        <f t="shared" si="4"/>
        <v>0</v>
      </c>
      <c r="S45" s="18">
        <f t="shared" si="5"/>
        <v>0</v>
      </c>
    </row>
    <row r="46" spans="1:19" ht="31.5" x14ac:dyDescent="0.25">
      <c r="A46" s="16" t="s">
        <v>19</v>
      </c>
      <c r="B46" s="16" t="s">
        <v>46</v>
      </c>
      <c r="C46" s="16" t="s">
        <v>46</v>
      </c>
      <c r="D46" s="16" t="s">
        <v>46</v>
      </c>
      <c r="E46" s="16" t="s">
        <v>37</v>
      </c>
      <c r="F46" s="16" t="s">
        <v>25</v>
      </c>
      <c r="G46" s="16"/>
      <c r="H46" s="17" t="s">
        <v>71</v>
      </c>
      <c r="I46" s="18">
        <v>79929147</v>
      </c>
      <c r="J46" s="18">
        <v>0</v>
      </c>
      <c r="K46" s="18">
        <v>79929147</v>
      </c>
      <c r="L46" s="18">
        <v>0</v>
      </c>
      <c r="M46" s="18">
        <v>79929147</v>
      </c>
      <c r="N46" s="15">
        <f t="shared" si="2"/>
        <v>1</v>
      </c>
      <c r="O46" s="18">
        <v>79929147</v>
      </c>
      <c r="P46" s="15">
        <f t="shared" si="8"/>
        <v>1</v>
      </c>
      <c r="Q46" s="18">
        <v>79929147</v>
      </c>
      <c r="R46" s="18">
        <f t="shared" si="4"/>
        <v>0</v>
      </c>
      <c r="S46" s="18">
        <f t="shared" si="5"/>
        <v>0</v>
      </c>
    </row>
    <row r="47" spans="1:19" ht="30.75" customHeight="1" x14ac:dyDescent="0.25">
      <c r="A47" s="16" t="s">
        <v>19</v>
      </c>
      <c r="B47" s="16" t="s">
        <v>46</v>
      </c>
      <c r="C47" s="16" t="s">
        <v>46</v>
      </c>
      <c r="D47" s="16" t="s">
        <v>46</v>
      </c>
      <c r="E47" s="16" t="s">
        <v>37</v>
      </c>
      <c r="F47" s="16" t="s">
        <v>27</v>
      </c>
      <c r="G47" s="16"/>
      <c r="H47" s="17" t="s">
        <v>72</v>
      </c>
      <c r="I47" s="18">
        <v>18657066</v>
      </c>
      <c r="J47" s="18">
        <v>0</v>
      </c>
      <c r="K47" s="18">
        <v>18657066</v>
      </c>
      <c r="L47" s="18">
        <v>0</v>
      </c>
      <c r="M47" s="18">
        <v>18657066</v>
      </c>
      <c r="N47" s="15">
        <f t="shared" si="2"/>
        <v>1</v>
      </c>
      <c r="O47" s="18">
        <v>18657066</v>
      </c>
      <c r="P47" s="15">
        <f t="shared" si="8"/>
        <v>1</v>
      </c>
      <c r="Q47" s="18">
        <v>18657066</v>
      </c>
      <c r="R47" s="18">
        <f t="shared" si="4"/>
        <v>0</v>
      </c>
      <c r="S47" s="18">
        <f t="shared" si="5"/>
        <v>0</v>
      </c>
    </row>
    <row r="48" spans="1:19" ht="47.25" x14ac:dyDescent="0.25">
      <c r="A48" s="16" t="s">
        <v>19</v>
      </c>
      <c r="B48" s="16" t="s">
        <v>46</v>
      </c>
      <c r="C48" s="16" t="s">
        <v>46</v>
      </c>
      <c r="D48" s="16" t="s">
        <v>46</v>
      </c>
      <c r="E48" s="16" t="s">
        <v>37</v>
      </c>
      <c r="F48" s="16" t="s">
        <v>29</v>
      </c>
      <c r="G48" s="16"/>
      <c r="H48" s="17" t="s">
        <v>73</v>
      </c>
      <c r="I48" s="18">
        <v>7234081</v>
      </c>
      <c r="J48" s="18">
        <v>0</v>
      </c>
      <c r="K48" s="18">
        <v>7234081</v>
      </c>
      <c r="L48" s="18">
        <v>0</v>
      </c>
      <c r="M48" s="18">
        <v>7234081</v>
      </c>
      <c r="N48" s="15">
        <f t="shared" si="2"/>
        <v>1</v>
      </c>
      <c r="O48" s="18">
        <v>7234081</v>
      </c>
      <c r="P48" s="15">
        <f t="shared" si="8"/>
        <v>1</v>
      </c>
      <c r="Q48" s="18">
        <v>7234081</v>
      </c>
      <c r="R48" s="18">
        <f t="shared" si="4"/>
        <v>0</v>
      </c>
      <c r="S48" s="18">
        <f t="shared" si="5"/>
        <v>0</v>
      </c>
    </row>
    <row r="49" spans="1:19" ht="31.5" x14ac:dyDescent="0.25">
      <c r="A49" s="16" t="s">
        <v>19</v>
      </c>
      <c r="B49" s="16" t="s">
        <v>46</v>
      </c>
      <c r="C49" s="16" t="s">
        <v>46</v>
      </c>
      <c r="D49" s="16" t="s">
        <v>46</v>
      </c>
      <c r="E49" s="16" t="s">
        <v>39</v>
      </c>
      <c r="F49" s="16" t="s">
        <v>27</v>
      </c>
      <c r="G49" s="16"/>
      <c r="H49" s="17" t="s">
        <v>74</v>
      </c>
      <c r="I49" s="18">
        <v>385129456</v>
      </c>
      <c r="J49" s="18">
        <v>0</v>
      </c>
      <c r="K49" s="18">
        <v>384648682</v>
      </c>
      <c r="L49" s="18">
        <v>480774</v>
      </c>
      <c r="M49" s="18">
        <v>384648682</v>
      </c>
      <c r="N49" s="15">
        <f t="shared" si="2"/>
        <v>0.99875165611845595</v>
      </c>
      <c r="O49" s="18">
        <v>367988682</v>
      </c>
      <c r="P49" s="15">
        <f t="shared" si="8"/>
        <v>0.9554934743812481</v>
      </c>
      <c r="Q49" s="18">
        <v>367988682</v>
      </c>
      <c r="R49" s="18">
        <f t="shared" si="4"/>
        <v>16660000</v>
      </c>
      <c r="S49" s="18">
        <f t="shared" si="5"/>
        <v>0</v>
      </c>
    </row>
    <row r="50" spans="1:19" ht="47.25" x14ac:dyDescent="0.25">
      <c r="A50" s="16" t="s">
        <v>19</v>
      </c>
      <c r="B50" s="16" t="s">
        <v>46</v>
      </c>
      <c r="C50" s="16" t="s">
        <v>46</v>
      </c>
      <c r="D50" s="16" t="s">
        <v>46</v>
      </c>
      <c r="E50" s="16" t="s">
        <v>39</v>
      </c>
      <c r="F50" s="16" t="s">
        <v>29</v>
      </c>
      <c r="G50" s="16"/>
      <c r="H50" s="17" t="s">
        <v>75</v>
      </c>
      <c r="I50" s="18">
        <v>1290588054</v>
      </c>
      <c r="J50" s="18">
        <v>0</v>
      </c>
      <c r="K50" s="18">
        <v>1290588054</v>
      </c>
      <c r="L50" s="18">
        <v>0</v>
      </c>
      <c r="M50" s="18">
        <v>1290588054</v>
      </c>
      <c r="N50" s="15">
        <f t="shared" si="2"/>
        <v>1</v>
      </c>
      <c r="O50" s="18">
        <v>1290588054</v>
      </c>
      <c r="P50" s="15">
        <f t="shared" si="8"/>
        <v>1</v>
      </c>
      <c r="Q50" s="18">
        <v>1290588054</v>
      </c>
      <c r="R50" s="18">
        <f t="shared" si="4"/>
        <v>0</v>
      </c>
      <c r="S50" s="18">
        <f t="shared" si="5"/>
        <v>0</v>
      </c>
    </row>
    <row r="51" spans="1:19" ht="63" x14ac:dyDescent="0.25">
      <c r="A51" s="16" t="s">
        <v>19</v>
      </c>
      <c r="B51" s="16" t="s">
        <v>46</v>
      </c>
      <c r="C51" s="16" t="s">
        <v>46</v>
      </c>
      <c r="D51" s="16" t="s">
        <v>46</v>
      </c>
      <c r="E51" s="16" t="s">
        <v>39</v>
      </c>
      <c r="F51" s="16" t="s">
        <v>31</v>
      </c>
      <c r="G51" s="16"/>
      <c r="H51" s="17" t="s">
        <v>76</v>
      </c>
      <c r="I51" s="18">
        <v>126744654</v>
      </c>
      <c r="J51" s="18">
        <v>0</v>
      </c>
      <c r="K51" s="18">
        <v>126744654</v>
      </c>
      <c r="L51" s="18">
        <v>0</v>
      </c>
      <c r="M51" s="18">
        <v>126744654</v>
      </c>
      <c r="N51" s="15">
        <f t="shared" si="2"/>
        <v>1</v>
      </c>
      <c r="O51" s="18">
        <v>126744654</v>
      </c>
      <c r="P51" s="15">
        <f t="shared" si="8"/>
        <v>1</v>
      </c>
      <c r="Q51" s="18">
        <v>126744654</v>
      </c>
      <c r="R51" s="18">
        <f t="shared" si="4"/>
        <v>0</v>
      </c>
      <c r="S51" s="18">
        <f t="shared" si="5"/>
        <v>0</v>
      </c>
    </row>
    <row r="52" spans="1:19" ht="36" customHeight="1" x14ac:dyDescent="0.25">
      <c r="A52" s="16" t="s">
        <v>19</v>
      </c>
      <c r="B52" s="16" t="s">
        <v>46</v>
      </c>
      <c r="C52" s="16" t="s">
        <v>46</v>
      </c>
      <c r="D52" s="16" t="s">
        <v>46</v>
      </c>
      <c r="E52" s="16" t="s">
        <v>39</v>
      </c>
      <c r="F52" s="16" t="s">
        <v>33</v>
      </c>
      <c r="G52" s="16"/>
      <c r="H52" s="17" t="s">
        <v>77</v>
      </c>
      <c r="I52" s="18">
        <v>10337461</v>
      </c>
      <c r="J52" s="18">
        <v>0</v>
      </c>
      <c r="K52" s="18">
        <v>10337461</v>
      </c>
      <c r="L52" s="18">
        <v>0</v>
      </c>
      <c r="M52" s="18">
        <v>10337461</v>
      </c>
      <c r="N52" s="15">
        <f t="shared" si="2"/>
        <v>1</v>
      </c>
      <c r="O52" s="18">
        <v>10337461</v>
      </c>
      <c r="P52" s="15">
        <f t="shared" si="8"/>
        <v>1</v>
      </c>
      <c r="Q52" s="18">
        <v>10337461</v>
      </c>
      <c r="R52" s="18">
        <f t="shared" si="4"/>
        <v>0</v>
      </c>
      <c r="S52" s="18">
        <f t="shared" si="5"/>
        <v>0</v>
      </c>
    </row>
    <row r="53" spans="1:19" ht="33.75" customHeight="1" x14ac:dyDescent="0.25">
      <c r="A53" s="16" t="s">
        <v>19</v>
      </c>
      <c r="B53" s="16" t="s">
        <v>46</v>
      </c>
      <c r="C53" s="16" t="s">
        <v>46</v>
      </c>
      <c r="D53" s="16" t="s">
        <v>46</v>
      </c>
      <c r="E53" s="16" t="s">
        <v>41</v>
      </c>
      <c r="F53" s="16" t="s">
        <v>27</v>
      </c>
      <c r="G53" s="16"/>
      <c r="H53" s="17" t="s">
        <v>78</v>
      </c>
      <c r="I53" s="18">
        <v>200000000</v>
      </c>
      <c r="J53" s="18">
        <v>0</v>
      </c>
      <c r="K53" s="18">
        <v>200000000</v>
      </c>
      <c r="L53" s="18">
        <v>0</v>
      </c>
      <c r="M53" s="18">
        <v>200000000</v>
      </c>
      <c r="N53" s="15">
        <f t="shared" si="2"/>
        <v>1</v>
      </c>
      <c r="O53" s="18">
        <v>200000000</v>
      </c>
      <c r="P53" s="15">
        <f t="shared" si="8"/>
        <v>1</v>
      </c>
      <c r="Q53" s="18">
        <v>200000000</v>
      </c>
      <c r="R53" s="18">
        <f t="shared" si="4"/>
        <v>0</v>
      </c>
      <c r="S53" s="18">
        <f t="shared" si="5"/>
        <v>0</v>
      </c>
    </row>
    <row r="54" spans="1:19" ht="47.25" x14ac:dyDescent="0.25">
      <c r="A54" s="16" t="s">
        <v>19</v>
      </c>
      <c r="B54" s="16" t="s">
        <v>46</v>
      </c>
      <c r="C54" s="16" t="s">
        <v>46</v>
      </c>
      <c r="D54" s="16" t="s">
        <v>46</v>
      </c>
      <c r="E54" s="16" t="s">
        <v>41</v>
      </c>
      <c r="F54" s="16" t="s">
        <v>29</v>
      </c>
      <c r="G54" s="16"/>
      <c r="H54" s="17" t="s">
        <v>79</v>
      </c>
      <c r="I54" s="18">
        <v>24056504</v>
      </c>
      <c r="J54" s="18">
        <v>0</v>
      </c>
      <c r="K54" s="18">
        <v>12861600</v>
      </c>
      <c r="L54" s="18">
        <v>11194904</v>
      </c>
      <c r="M54" s="18">
        <v>12861600</v>
      </c>
      <c r="N54" s="15">
        <f t="shared" si="2"/>
        <v>0.53464127622201463</v>
      </c>
      <c r="O54" s="18">
        <v>9267100</v>
      </c>
      <c r="P54" s="15">
        <f t="shared" si="8"/>
        <v>0.38522222514127574</v>
      </c>
      <c r="Q54" s="18">
        <v>9267100</v>
      </c>
      <c r="R54" s="18">
        <f t="shared" si="4"/>
        <v>3594500</v>
      </c>
      <c r="S54" s="18">
        <f t="shared" si="5"/>
        <v>0</v>
      </c>
    </row>
    <row r="55" spans="1:19" ht="31.5" x14ac:dyDescent="0.25">
      <c r="A55" s="16" t="s">
        <v>19</v>
      </c>
      <c r="B55" s="16" t="s">
        <v>46</v>
      </c>
      <c r="C55" s="16" t="s">
        <v>46</v>
      </c>
      <c r="D55" s="16" t="s">
        <v>46</v>
      </c>
      <c r="E55" s="16" t="s">
        <v>43</v>
      </c>
      <c r="F55" s="16"/>
      <c r="G55" s="16"/>
      <c r="H55" s="17" t="s">
        <v>80</v>
      </c>
      <c r="I55" s="18">
        <v>2250000</v>
      </c>
      <c r="J55" s="18">
        <v>0</v>
      </c>
      <c r="K55" s="18">
        <v>2250000</v>
      </c>
      <c r="L55" s="18">
        <v>0</v>
      </c>
      <c r="M55" s="18">
        <v>2250000</v>
      </c>
      <c r="N55" s="15">
        <f t="shared" si="2"/>
        <v>1</v>
      </c>
      <c r="O55" s="18">
        <v>2250000</v>
      </c>
      <c r="P55" s="15">
        <f t="shared" si="8"/>
        <v>1</v>
      </c>
      <c r="Q55" s="18">
        <v>2250000</v>
      </c>
      <c r="R55" s="18">
        <f t="shared" si="4"/>
        <v>0</v>
      </c>
      <c r="S55" s="18">
        <f t="shared" si="5"/>
        <v>0</v>
      </c>
    </row>
    <row r="56" spans="1:19" ht="15.75" x14ac:dyDescent="0.25">
      <c r="A56" s="8" t="s">
        <v>19</v>
      </c>
      <c r="B56" s="8" t="s">
        <v>57</v>
      </c>
      <c r="C56" s="8"/>
      <c r="D56" s="8"/>
      <c r="E56" s="8"/>
      <c r="F56" s="8"/>
      <c r="G56" s="8"/>
      <c r="H56" s="9" t="s">
        <v>81</v>
      </c>
      <c r="I56" s="10">
        <f>+I57+I58+I63</f>
        <v>4750920265</v>
      </c>
      <c r="J56" s="10">
        <f>+J57+J58+J63</f>
        <v>521629</v>
      </c>
      <c r="K56" s="10">
        <f t="shared" ref="K56:Q56" si="9">+K57+K58+K63</f>
        <v>4561104221.9400005</v>
      </c>
      <c r="L56" s="10">
        <f t="shared" si="9"/>
        <v>189294414.06</v>
      </c>
      <c r="M56" s="10">
        <f t="shared" si="9"/>
        <v>4561104221.9400005</v>
      </c>
      <c r="N56" s="11">
        <f t="shared" si="2"/>
        <v>0.96004646837405938</v>
      </c>
      <c r="O56" s="10">
        <f t="shared" si="9"/>
        <v>4486776809.1499996</v>
      </c>
      <c r="P56" s="11">
        <f t="shared" si="8"/>
        <v>0.94440162302955422</v>
      </c>
      <c r="Q56" s="10">
        <f t="shared" si="9"/>
        <v>4445258903.8699999</v>
      </c>
      <c r="R56" s="10">
        <f t="shared" si="4"/>
        <v>74327412.790000916</v>
      </c>
      <c r="S56" s="10">
        <f t="shared" si="5"/>
        <v>41517905.279999733</v>
      </c>
    </row>
    <row r="57" spans="1:19" ht="63" x14ac:dyDescent="0.25">
      <c r="A57" s="16" t="s">
        <v>19</v>
      </c>
      <c r="B57" s="16" t="s">
        <v>57</v>
      </c>
      <c r="C57" s="16" t="s">
        <v>57</v>
      </c>
      <c r="D57" s="16" t="s">
        <v>82</v>
      </c>
      <c r="E57" s="16" t="s">
        <v>37</v>
      </c>
      <c r="F57" s="16"/>
      <c r="G57" s="16"/>
      <c r="H57" s="17" t="s">
        <v>83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5">
        <v>1</v>
      </c>
      <c r="O57" s="18">
        <v>0</v>
      </c>
      <c r="P57" s="15">
        <v>1</v>
      </c>
      <c r="Q57" s="18">
        <v>0</v>
      </c>
      <c r="R57" s="18">
        <f t="shared" si="4"/>
        <v>0</v>
      </c>
      <c r="S57" s="18">
        <f t="shared" si="5"/>
        <v>0</v>
      </c>
    </row>
    <row r="58" spans="1:19" ht="15.75" x14ac:dyDescent="0.25">
      <c r="A58" s="12" t="s">
        <v>19</v>
      </c>
      <c r="B58" s="12" t="s">
        <v>57</v>
      </c>
      <c r="C58" s="12" t="s">
        <v>82</v>
      </c>
      <c r="D58" s="12"/>
      <c r="E58" s="12"/>
      <c r="F58" s="12"/>
      <c r="G58" s="12"/>
      <c r="H58" s="13" t="s">
        <v>84</v>
      </c>
      <c r="I58" s="14">
        <f>+I59+I61</f>
        <v>1417594616</v>
      </c>
      <c r="J58" s="14">
        <f t="shared" ref="J58:Q58" si="10">+J59+J61</f>
        <v>521629</v>
      </c>
      <c r="K58" s="14">
        <f t="shared" si="10"/>
        <v>1398106753.4400001</v>
      </c>
      <c r="L58" s="14">
        <f t="shared" si="10"/>
        <v>18966233.559999999</v>
      </c>
      <c r="M58" s="14">
        <f t="shared" si="10"/>
        <v>1398106753.4400001</v>
      </c>
      <c r="N58" s="15">
        <f t="shared" si="2"/>
        <v>0.98625286641184595</v>
      </c>
      <c r="O58" s="14">
        <f t="shared" si="10"/>
        <v>1323779340.6500001</v>
      </c>
      <c r="P58" s="15">
        <f t="shared" ref="P58:P68" si="11">+O58/I58</f>
        <v>0.9338208015950874</v>
      </c>
      <c r="Q58" s="14">
        <f t="shared" si="10"/>
        <v>1282261435.3699999</v>
      </c>
      <c r="R58" s="14">
        <f t="shared" si="4"/>
        <v>74327412.789999962</v>
      </c>
      <c r="S58" s="14">
        <f t="shared" si="5"/>
        <v>41517905.28000021</v>
      </c>
    </row>
    <row r="59" spans="1:19" ht="31.5" x14ac:dyDescent="0.25">
      <c r="A59" s="16" t="s">
        <v>19</v>
      </c>
      <c r="B59" s="16" t="s">
        <v>57</v>
      </c>
      <c r="C59" s="16" t="s">
        <v>82</v>
      </c>
      <c r="D59" s="16" t="s">
        <v>46</v>
      </c>
      <c r="E59" s="16" t="s">
        <v>27</v>
      </c>
      <c r="F59" s="16"/>
      <c r="G59" s="16"/>
      <c r="H59" s="17" t="s">
        <v>85</v>
      </c>
      <c r="I59" s="18">
        <v>765594616</v>
      </c>
      <c r="J59" s="18">
        <v>0</v>
      </c>
      <c r="K59" s="18">
        <v>764519753.44000006</v>
      </c>
      <c r="L59" s="18">
        <v>1074862.56</v>
      </c>
      <c r="M59" s="18">
        <v>764519753.44000006</v>
      </c>
      <c r="N59" s="15">
        <f t="shared" si="2"/>
        <v>0.99859604216443454</v>
      </c>
      <c r="O59" s="18">
        <v>690192340.64999998</v>
      </c>
      <c r="P59" s="15">
        <f t="shared" si="11"/>
        <v>0.90151148692247329</v>
      </c>
      <c r="Q59" s="18">
        <v>648674435.37</v>
      </c>
      <c r="R59" s="18">
        <f t="shared" si="4"/>
        <v>74327412.790000081</v>
      </c>
      <c r="S59" s="18">
        <f t="shared" si="5"/>
        <v>41517905.279999971</v>
      </c>
    </row>
    <row r="60" spans="1:19" ht="47.25" x14ac:dyDescent="0.25">
      <c r="A60" s="16" t="s">
        <v>19</v>
      </c>
      <c r="B60" s="16" t="s">
        <v>57</v>
      </c>
      <c r="C60" s="16" t="s">
        <v>82</v>
      </c>
      <c r="D60" s="16" t="s">
        <v>46</v>
      </c>
      <c r="E60" s="16" t="s">
        <v>27</v>
      </c>
      <c r="F60" s="16" t="s">
        <v>27</v>
      </c>
      <c r="G60" s="16"/>
      <c r="H60" s="17" t="s">
        <v>86</v>
      </c>
      <c r="I60" s="18">
        <v>765594616</v>
      </c>
      <c r="J60" s="18">
        <v>0</v>
      </c>
      <c r="K60" s="18">
        <v>764519753.44000006</v>
      </c>
      <c r="L60" s="18">
        <v>1074862.56</v>
      </c>
      <c r="M60" s="18">
        <v>764519753.44000006</v>
      </c>
      <c r="N60" s="15">
        <f t="shared" si="2"/>
        <v>0.99859604216443454</v>
      </c>
      <c r="O60" s="18">
        <v>690192340.64999998</v>
      </c>
      <c r="P60" s="15">
        <f t="shared" si="11"/>
        <v>0.90151148692247329</v>
      </c>
      <c r="Q60" s="18">
        <v>648674435.37</v>
      </c>
      <c r="R60" s="18">
        <f t="shared" si="4"/>
        <v>74327412.790000081</v>
      </c>
      <c r="S60" s="18">
        <f t="shared" si="5"/>
        <v>41517905.279999971</v>
      </c>
    </row>
    <row r="61" spans="1:19" s="23" customFormat="1" ht="31.5" x14ac:dyDescent="0.25">
      <c r="A61" s="19" t="s">
        <v>19</v>
      </c>
      <c r="B61" s="19" t="s">
        <v>57</v>
      </c>
      <c r="C61" s="19" t="s">
        <v>82</v>
      </c>
      <c r="D61" s="19" t="s">
        <v>46</v>
      </c>
      <c r="E61" s="19" t="s">
        <v>31</v>
      </c>
      <c r="F61" s="19"/>
      <c r="G61" s="19"/>
      <c r="H61" s="20" t="s">
        <v>87</v>
      </c>
      <c r="I61" s="21">
        <v>652000000</v>
      </c>
      <c r="J61" s="21">
        <v>521629</v>
      </c>
      <c r="K61" s="21">
        <v>633587000</v>
      </c>
      <c r="L61" s="21">
        <v>17891371</v>
      </c>
      <c r="M61" s="21">
        <v>633587000</v>
      </c>
      <c r="N61" s="22">
        <f t="shared" si="2"/>
        <v>0.97175920245398772</v>
      </c>
      <c r="O61" s="21">
        <v>633587000</v>
      </c>
      <c r="P61" s="22">
        <f t="shared" si="11"/>
        <v>0.97175920245398772</v>
      </c>
      <c r="Q61" s="21">
        <v>633587000</v>
      </c>
      <c r="R61" s="18">
        <f t="shared" si="4"/>
        <v>0</v>
      </c>
      <c r="S61" s="18">
        <f t="shared" si="5"/>
        <v>0</v>
      </c>
    </row>
    <row r="62" spans="1:19" ht="47.25" x14ac:dyDescent="0.25">
      <c r="A62" s="16" t="s">
        <v>19</v>
      </c>
      <c r="B62" s="16" t="s">
        <v>57</v>
      </c>
      <c r="C62" s="16" t="s">
        <v>82</v>
      </c>
      <c r="D62" s="16" t="s">
        <v>46</v>
      </c>
      <c r="E62" s="16" t="s">
        <v>31</v>
      </c>
      <c r="F62" s="16" t="s">
        <v>27</v>
      </c>
      <c r="G62" s="16"/>
      <c r="H62" s="17" t="s">
        <v>88</v>
      </c>
      <c r="I62" s="18">
        <v>651478371</v>
      </c>
      <c r="J62" s="18">
        <v>0</v>
      </c>
      <c r="K62" s="18">
        <v>633587000</v>
      </c>
      <c r="L62" s="18">
        <v>17891371</v>
      </c>
      <c r="M62" s="18">
        <v>633587000</v>
      </c>
      <c r="N62" s="15">
        <f t="shared" si="2"/>
        <v>0.97253727553143898</v>
      </c>
      <c r="O62" s="18">
        <v>633587000</v>
      </c>
      <c r="P62" s="15">
        <f t="shared" si="11"/>
        <v>0.97253727553143898</v>
      </c>
      <c r="Q62" s="18">
        <v>633587000</v>
      </c>
      <c r="R62" s="18">
        <f t="shared" si="4"/>
        <v>0</v>
      </c>
      <c r="S62" s="18">
        <f t="shared" si="5"/>
        <v>0</v>
      </c>
    </row>
    <row r="63" spans="1:19" ht="31.5" x14ac:dyDescent="0.25">
      <c r="A63" s="12" t="s">
        <v>19</v>
      </c>
      <c r="B63" s="12" t="s">
        <v>57</v>
      </c>
      <c r="C63" s="12" t="s">
        <v>89</v>
      </c>
      <c r="D63" s="12"/>
      <c r="E63" s="12"/>
      <c r="F63" s="12"/>
      <c r="G63" s="12"/>
      <c r="H63" s="13" t="s">
        <v>90</v>
      </c>
      <c r="I63" s="14">
        <f>+I64</f>
        <v>3333325649</v>
      </c>
      <c r="J63" s="14">
        <f t="shared" ref="J63:Q64" si="12">+J64</f>
        <v>0</v>
      </c>
      <c r="K63" s="14">
        <f t="shared" si="12"/>
        <v>3162997468.5</v>
      </c>
      <c r="L63" s="14">
        <f t="shared" si="12"/>
        <v>170328180.5</v>
      </c>
      <c r="M63" s="14">
        <f t="shared" si="12"/>
        <v>3162997468.5</v>
      </c>
      <c r="N63" s="15">
        <f t="shared" si="2"/>
        <v>0.94890142805246214</v>
      </c>
      <c r="O63" s="14">
        <f t="shared" si="12"/>
        <v>3162997468.5</v>
      </c>
      <c r="P63" s="15">
        <f t="shared" si="11"/>
        <v>0.94890142805246214</v>
      </c>
      <c r="Q63" s="14">
        <f t="shared" si="12"/>
        <v>3162997468.5</v>
      </c>
      <c r="R63" s="14">
        <f t="shared" si="4"/>
        <v>0</v>
      </c>
      <c r="S63" s="14">
        <f t="shared" si="5"/>
        <v>0</v>
      </c>
    </row>
    <row r="64" spans="1:19" ht="15.75" x14ac:dyDescent="0.25">
      <c r="A64" s="12" t="s">
        <v>19</v>
      </c>
      <c r="B64" s="12" t="s">
        <v>57</v>
      </c>
      <c r="C64" s="12" t="s">
        <v>89</v>
      </c>
      <c r="D64" s="12" t="s">
        <v>21</v>
      </c>
      <c r="E64" s="12"/>
      <c r="F64" s="12"/>
      <c r="G64" s="12"/>
      <c r="H64" s="13" t="s">
        <v>91</v>
      </c>
      <c r="I64" s="14">
        <f>+I65</f>
        <v>3333325649</v>
      </c>
      <c r="J64" s="14">
        <f t="shared" si="12"/>
        <v>0</v>
      </c>
      <c r="K64" s="14">
        <f t="shared" si="12"/>
        <v>3162997468.5</v>
      </c>
      <c r="L64" s="14">
        <f t="shared" si="12"/>
        <v>170328180.5</v>
      </c>
      <c r="M64" s="14">
        <f t="shared" si="12"/>
        <v>3162997468.5</v>
      </c>
      <c r="N64" s="15">
        <f t="shared" si="2"/>
        <v>0.94890142805246214</v>
      </c>
      <c r="O64" s="14">
        <f t="shared" si="12"/>
        <v>3162997468.5</v>
      </c>
      <c r="P64" s="15">
        <f t="shared" si="11"/>
        <v>0.94890142805246214</v>
      </c>
      <c r="Q64" s="14">
        <f t="shared" si="12"/>
        <v>3162997468.5</v>
      </c>
      <c r="R64" s="14">
        <f t="shared" si="4"/>
        <v>0</v>
      </c>
      <c r="S64" s="14">
        <f t="shared" si="5"/>
        <v>0</v>
      </c>
    </row>
    <row r="65" spans="1:19" ht="15.75" x14ac:dyDescent="0.25">
      <c r="A65" s="16" t="s">
        <v>19</v>
      </c>
      <c r="B65" s="16" t="s">
        <v>57</v>
      </c>
      <c r="C65" s="16" t="s">
        <v>89</v>
      </c>
      <c r="D65" s="16" t="s">
        <v>21</v>
      </c>
      <c r="E65" s="16" t="s">
        <v>25</v>
      </c>
      <c r="F65" s="16"/>
      <c r="G65" s="16"/>
      <c r="H65" s="17" t="s">
        <v>92</v>
      </c>
      <c r="I65" s="18">
        <v>3333325649</v>
      </c>
      <c r="J65" s="18">
        <v>0</v>
      </c>
      <c r="K65" s="18">
        <v>3162997468.5</v>
      </c>
      <c r="L65" s="18">
        <v>170328180.5</v>
      </c>
      <c r="M65" s="18">
        <v>3162997468.5</v>
      </c>
      <c r="N65" s="15">
        <f t="shared" si="2"/>
        <v>0.94890142805246214</v>
      </c>
      <c r="O65" s="18">
        <v>3162997468.5</v>
      </c>
      <c r="P65" s="15">
        <f t="shared" si="11"/>
        <v>0.94890142805246214</v>
      </c>
      <c r="Q65" s="18">
        <v>3162997468.5</v>
      </c>
      <c r="R65" s="18">
        <f t="shared" si="4"/>
        <v>0</v>
      </c>
      <c r="S65" s="18">
        <f t="shared" si="5"/>
        <v>0</v>
      </c>
    </row>
    <row r="66" spans="1:19" ht="47.25" x14ac:dyDescent="0.25">
      <c r="A66" s="8" t="s">
        <v>19</v>
      </c>
      <c r="B66" s="8" t="s">
        <v>93</v>
      </c>
      <c r="C66" s="8"/>
      <c r="D66" s="8"/>
      <c r="E66" s="8"/>
      <c r="F66" s="8"/>
      <c r="G66" s="8"/>
      <c r="H66" s="9" t="s">
        <v>94</v>
      </c>
      <c r="I66" s="10">
        <f>+I67</f>
        <v>107050000</v>
      </c>
      <c r="J66" s="10">
        <f t="shared" ref="J66:Q67" si="13">+J67</f>
        <v>0</v>
      </c>
      <c r="K66" s="10">
        <f t="shared" si="13"/>
        <v>106659962</v>
      </c>
      <c r="L66" s="10">
        <f t="shared" si="13"/>
        <v>390038</v>
      </c>
      <c r="M66" s="10">
        <f t="shared" si="13"/>
        <v>106659962</v>
      </c>
      <c r="N66" s="11">
        <f t="shared" si="2"/>
        <v>0.99635648762260631</v>
      </c>
      <c r="O66" s="10">
        <f t="shared" si="13"/>
        <v>106659962</v>
      </c>
      <c r="P66" s="11">
        <f t="shared" si="11"/>
        <v>0.99635648762260631</v>
      </c>
      <c r="Q66" s="10">
        <f t="shared" si="13"/>
        <v>106659962</v>
      </c>
      <c r="R66" s="10">
        <f t="shared" si="4"/>
        <v>0</v>
      </c>
      <c r="S66" s="10">
        <f t="shared" si="5"/>
        <v>0</v>
      </c>
    </row>
    <row r="67" spans="1:19" ht="15.75" x14ac:dyDescent="0.25">
      <c r="A67" s="12" t="s">
        <v>19</v>
      </c>
      <c r="B67" s="12" t="s">
        <v>93</v>
      </c>
      <c r="C67" s="12" t="s">
        <v>82</v>
      </c>
      <c r="D67" s="12"/>
      <c r="E67" s="12"/>
      <c r="F67" s="12"/>
      <c r="G67" s="12"/>
      <c r="H67" s="13" t="s">
        <v>95</v>
      </c>
      <c r="I67" s="14">
        <f>+I68</f>
        <v>107050000</v>
      </c>
      <c r="J67" s="14">
        <f t="shared" si="13"/>
        <v>0</v>
      </c>
      <c r="K67" s="14">
        <f t="shared" si="13"/>
        <v>106659962</v>
      </c>
      <c r="L67" s="14">
        <f t="shared" si="13"/>
        <v>390038</v>
      </c>
      <c r="M67" s="14">
        <f t="shared" si="13"/>
        <v>106659962</v>
      </c>
      <c r="N67" s="15">
        <f t="shared" si="2"/>
        <v>0.99635648762260631</v>
      </c>
      <c r="O67" s="14">
        <f t="shared" si="13"/>
        <v>106659962</v>
      </c>
      <c r="P67" s="15">
        <f t="shared" si="11"/>
        <v>0.99635648762260631</v>
      </c>
      <c r="Q67" s="14">
        <f t="shared" si="13"/>
        <v>106659962</v>
      </c>
      <c r="R67" s="14">
        <f t="shared" si="4"/>
        <v>0</v>
      </c>
      <c r="S67" s="14">
        <f t="shared" si="5"/>
        <v>0</v>
      </c>
    </row>
    <row r="68" spans="1:19" ht="31.5" x14ac:dyDescent="0.25">
      <c r="A68" s="12" t="s">
        <v>19</v>
      </c>
      <c r="B68" s="12" t="s">
        <v>93</v>
      </c>
      <c r="C68" s="12" t="s">
        <v>82</v>
      </c>
      <c r="D68" s="12" t="s">
        <v>21</v>
      </c>
      <c r="E68" s="12"/>
      <c r="F68" s="12"/>
      <c r="G68" s="12"/>
      <c r="H68" s="13" t="s">
        <v>96</v>
      </c>
      <c r="I68" s="14">
        <v>107050000</v>
      </c>
      <c r="J68" s="14">
        <v>0</v>
      </c>
      <c r="K68" s="14">
        <v>106659962</v>
      </c>
      <c r="L68" s="14">
        <v>390038</v>
      </c>
      <c r="M68" s="14">
        <v>106659962</v>
      </c>
      <c r="N68" s="15">
        <f t="shared" si="2"/>
        <v>0.99635648762260631</v>
      </c>
      <c r="O68" s="14">
        <v>106659962</v>
      </c>
      <c r="P68" s="15">
        <f t="shared" si="11"/>
        <v>0.99635648762260631</v>
      </c>
      <c r="Q68" s="14">
        <v>106659962</v>
      </c>
      <c r="R68" s="14">
        <f t="shared" si="4"/>
        <v>0</v>
      </c>
      <c r="S68" s="14">
        <f t="shared" si="5"/>
        <v>0</v>
      </c>
    </row>
  </sheetData>
  <autoFilter ref="A7:Q68" xr:uid="{E13E7784-657E-4EF8-9311-A4563DC0036D}"/>
  <mergeCells count="5">
    <mergeCell ref="A1:S1"/>
    <mergeCell ref="A2:S2"/>
    <mergeCell ref="A3:S3"/>
    <mergeCell ref="A4:S4"/>
    <mergeCell ref="A5:S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4155F8F7C28947B3D0D3A59A1027BF" ma:contentTypeVersion="12" ma:contentTypeDescription="Crear nuevo documento." ma:contentTypeScope="" ma:versionID="e836033b090ab62ebcb048161b679ba1">
  <xsd:schema xmlns:xsd="http://www.w3.org/2001/XMLSchema" xmlns:xs="http://www.w3.org/2001/XMLSchema" xmlns:p="http://schemas.microsoft.com/office/2006/metadata/properties" xmlns:ns3="e1c5b722-51d1-4416-b690-fdad39c8a93f" xmlns:ns4="fdea9be5-6ee0-4319-b64d-f32671becf85" targetNamespace="http://schemas.microsoft.com/office/2006/metadata/properties" ma:root="true" ma:fieldsID="a8156022293119b192f4da28d355d87f" ns3:_="" ns4:_="">
    <xsd:import namespace="e1c5b722-51d1-4416-b690-fdad39c8a93f"/>
    <xsd:import namespace="fdea9be5-6ee0-4319-b64d-f32671becf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5b722-51d1-4416-b690-fdad39c8a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a9be5-6ee0-4319-b64d-f32671becf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80CE90-85D4-481C-BCBC-53D74E149E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5b722-51d1-4416-b690-fdad39c8a93f"/>
    <ds:schemaRef ds:uri="fdea9be5-6ee0-4319-b64d-f32671becf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A475BD-8211-4EB8-A290-47443808CB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B058D8-5547-4308-AD5B-FD21A446CA8F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fdea9be5-6ee0-4319-b64d-f32671becf85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e1c5b722-51d1-4416-b690-fdad39c8a93f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Nadia Carolina Gutierrez Avendaño</cp:lastModifiedBy>
  <dcterms:created xsi:type="dcterms:W3CDTF">2020-03-02T21:55:27Z</dcterms:created>
  <dcterms:modified xsi:type="dcterms:W3CDTF">2021-01-21T17:43:33Z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0x010100C74155F8F7C28947B3D0D3A59A1027BF</vt:lpwstr>
  </property>
</Properties>
</file>