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230"/>
  </bookViews>
  <sheets>
    <sheet name="REP_EPG034_EjecucionPresupuesta" sheetId="1" r:id="rId1"/>
  </sheets>
  <calcPr calcId="145621"/>
</workbook>
</file>

<file path=xl/calcChain.xml><?xml version="1.0" encoding="utf-8"?>
<calcChain xmlns="http://schemas.openxmlformats.org/spreadsheetml/2006/main">
  <c r="L26" i="1" l="1"/>
  <c r="L25" i="1"/>
  <c r="L24" i="1"/>
  <c r="L23" i="1"/>
  <c r="L22" i="1"/>
  <c r="L21" i="1"/>
  <c r="L19" i="1"/>
  <c r="L17" i="1"/>
  <c r="L16" i="1"/>
  <c r="L15" i="1"/>
  <c r="L14" i="1"/>
  <c r="L13" i="1"/>
  <c r="L12" i="1"/>
  <c r="L11" i="1"/>
  <c r="J26" i="1"/>
  <c r="J25" i="1"/>
  <c r="J24" i="1"/>
  <c r="J23" i="1"/>
  <c r="J22" i="1"/>
  <c r="J21" i="1"/>
  <c r="J19" i="1"/>
  <c r="J17" i="1"/>
  <c r="J16" i="1"/>
  <c r="J15" i="1"/>
  <c r="J14" i="1"/>
  <c r="J13" i="1"/>
  <c r="J12" i="1"/>
  <c r="J11" i="1"/>
  <c r="M20" i="1"/>
  <c r="K20" i="1"/>
  <c r="I20" i="1"/>
  <c r="H20" i="1"/>
  <c r="G20" i="1"/>
  <c r="M18" i="1"/>
  <c r="K18" i="1"/>
  <c r="I18" i="1"/>
  <c r="H18" i="1"/>
  <c r="G18" i="1"/>
  <c r="M10" i="1"/>
  <c r="K10" i="1"/>
  <c r="I10" i="1"/>
  <c r="H10" i="1"/>
  <c r="G10" i="1"/>
  <c r="H9" i="1" l="1"/>
  <c r="J10" i="1"/>
  <c r="L10" i="1"/>
  <c r="J20" i="1"/>
  <c r="J18" i="1"/>
  <c r="L20" i="1"/>
  <c r="K9" i="1"/>
  <c r="L18" i="1"/>
  <c r="G9" i="1"/>
  <c r="I9" i="1"/>
  <c r="M9" i="1"/>
  <c r="J9" i="1" l="1"/>
  <c r="J30" i="1" s="1"/>
  <c r="L9" i="1"/>
  <c r="L30" i="1" s="1"/>
</calcChain>
</file>

<file path=xl/sharedStrings.xml><?xml version="1.0" encoding="utf-8"?>
<sst xmlns="http://schemas.openxmlformats.org/spreadsheetml/2006/main" count="121" uniqueCount="54">
  <si>
    <t>Año Fiscal:</t>
  </si>
  <si>
    <t>Vigencia:</t>
  </si>
  <si>
    <t>Actual</t>
  </si>
  <si>
    <t>Periodo:</t>
  </si>
  <si>
    <t>Enero-Septiembre</t>
  </si>
  <si>
    <t>TIPO</t>
  </si>
  <si>
    <t>CTA</t>
  </si>
  <si>
    <t>SUB
CTA</t>
  </si>
  <si>
    <t>OBJ</t>
  </si>
  <si>
    <t>ORD</t>
  </si>
  <si>
    <t>DESCRIPCION</t>
  </si>
  <si>
    <t>APR. VIGENTE</t>
  </si>
  <si>
    <t>CDP</t>
  </si>
  <si>
    <t>COMPROMISO</t>
  </si>
  <si>
    <t>OBLIGACION</t>
  </si>
  <si>
    <t>PAGOS</t>
  </si>
  <si>
    <t>A</t>
  </si>
  <si>
    <t>1</t>
  </si>
  <si>
    <t>0</t>
  </si>
  <si>
    <t>SUELDOS DE PERSONAL DE NOMINA</t>
  </si>
  <si>
    <t>4</t>
  </si>
  <si>
    <t>PRIMA TECNICA</t>
  </si>
  <si>
    <t>5</t>
  </si>
  <si>
    <t>OTROS</t>
  </si>
  <si>
    <t>9</t>
  </si>
  <si>
    <t>HORAS EXTRAS, DIAS FESTIVOS E INDEMNIZACION POR VACACIONES</t>
  </si>
  <si>
    <t>999</t>
  </si>
  <si>
    <t>PAGOS PASIVOS EXIGIBLES VIGENCIA EXPIRADAS</t>
  </si>
  <si>
    <t>2</t>
  </si>
  <si>
    <t>SERVICIOS PERSONALES INDIRECTOS</t>
  </si>
  <si>
    <t>CONTRIBUCIONES INHERENTES A LA NOMINA SECTOR PRIVADO Y PUBLICO</t>
  </si>
  <si>
    <t>ADQUISICION DE BIENES Y SERVICIOS</t>
  </si>
  <si>
    <t>3</t>
  </si>
  <si>
    <t>CUOTA DE AUDITAJE CONTRANAL</t>
  </si>
  <si>
    <t>MESADAS PENSIONALES</t>
  </si>
  <si>
    <t>BONOS PENSIONALES</t>
  </si>
  <si>
    <t>7</t>
  </si>
  <si>
    <t>AUXILIOS FUNERARIOS</t>
  </si>
  <si>
    <t>33</t>
  </si>
  <si>
    <t>PLANES COMPLEMENTARIOS DE SALUD LEY 314 DE 1996</t>
  </si>
  <si>
    <t>6</t>
  </si>
  <si>
    <t>SENTENCIAS Y CONCILIACIONES</t>
  </si>
  <si>
    <t>26</t>
  </si>
  <si>
    <t>PROVISION PARA GASTOS INSTITUCIONALES Y/O SECTORIALES CONTINGENTES - PREVIO CONCEPTO DGPPN</t>
  </si>
  <si>
    <t>148</t>
  </si>
  <si>
    <t>TRANSFERENCIA PARA CUBRIR EL DEFICIT ENTRE SUBSIDIOS Y CONTRIBUCIONES DERIVADOS DE LA EXPEDICION DE LA LEY 812 DE 2003. INCISO 2 ARTICULO 69 LEY 1341 DE 2009</t>
  </si>
  <si>
    <t>FUNCIONAMIENTO</t>
  </si>
  <si>
    <t>GASTOS DE PERSONAL</t>
  </si>
  <si>
    <t>GASTOS GENERALES</t>
  </si>
  <si>
    <t>TRANSFERENCIAS CORRIENTES</t>
  </si>
  <si>
    <t>% COMP</t>
  </si>
  <si>
    <t>% OBLIG</t>
  </si>
  <si>
    <t>MINISTERIO DE TECNOLOGIAS DE LA INFORMACION Y LAS COMUNICACIONES</t>
  </si>
  <si>
    <t>*Fuente: Subdireccion Financiera - Grupo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</si>
</sst>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\ #,##0.00_);\(&quot;$&quot;\ #,##0.00\)"/>
    <numFmt numFmtId="164" formatCode="[$-1240A]&quot;$&quot;\ #,##0.00;\(&quot;$&quot;\ #,##0.00\)"/>
  </numFmts>
  <fonts count="10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name val="Calibri"/>
      <family val="2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1"/>
      <name val="Calibri"/>
      <family val="2"/>
    </font>
    <font>
      <b/>
      <sz val="16"/>
      <color rgb="FF000000"/>
      <name val="Times New Roman"/>
      <family val="1"/>
    </font>
    <font>
      <sz val="10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 applyFont="1" applyFill="1" applyBorder="1"/>
    <xf numFmtId="0" fontId="2" fillId="2" borderId="1" xfId="0" applyNumberFormat="1" applyFont="1" applyFill="1" applyBorder="1" applyAlignment="1">
      <alignment horizontal="center" vertical="center" wrapText="1" readingOrder="1"/>
    </xf>
    <xf numFmtId="0" fontId="2" fillId="2" borderId="1" xfId="0" applyNumberFormat="1" applyFont="1" applyFill="1" applyBorder="1" applyAlignment="1">
      <alignment horizontal="left" vertical="center" wrapText="1" readingOrder="1"/>
    </xf>
    <xf numFmtId="164" fontId="2" fillId="2" borderId="1" xfId="0" applyNumberFormat="1" applyFont="1" applyFill="1" applyBorder="1" applyAlignment="1">
      <alignment horizontal="right" vertical="center" wrapText="1" readingOrder="1"/>
    </xf>
    <xf numFmtId="10" fontId="2" fillId="2" borderId="1" xfId="1" applyNumberFormat="1" applyFont="1" applyFill="1" applyBorder="1" applyAlignment="1">
      <alignment horizontal="right" vertical="center" wrapText="1" readingOrder="1"/>
    </xf>
    <xf numFmtId="0" fontId="3" fillId="2" borderId="0" xfId="0" applyFont="1" applyFill="1" applyBorder="1"/>
    <xf numFmtId="10" fontId="4" fillId="0" borderId="1" xfId="1" applyNumberFormat="1" applyFont="1" applyFill="1" applyBorder="1" applyAlignment="1">
      <alignment horizontal="center" vertical="center" wrapText="1" readingOrder="1"/>
    </xf>
    <xf numFmtId="10" fontId="5" fillId="0" borderId="1" xfId="1" applyNumberFormat="1" applyFont="1" applyFill="1" applyBorder="1" applyAlignment="1">
      <alignment horizontal="right" vertical="center" wrapText="1" readingOrder="1"/>
    </xf>
    <xf numFmtId="7" fontId="6" fillId="0" borderId="0" xfId="0" applyNumberFormat="1" applyFont="1" applyFill="1" applyBorder="1"/>
    <xf numFmtId="10" fontId="6" fillId="0" borderId="0" xfId="1" applyNumberFormat="1" applyFont="1" applyFill="1" applyBorder="1"/>
    <xf numFmtId="0" fontId="7" fillId="0" borderId="1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0" fontId="7" fillId="0" borderId="2" xfId="0" applyNumberFormat="1" applyFont="1" applyFill="1" applyBorder="1" applyAlignment="1">
      <alignment horizontal="center" vertical="center" readingOrder="1"/>
    </xf>
    <xf numFmtId="0" fontId="7" fillId="0" borderId="3" xfId="0" applyNumberFormat="1" applyFont="1" applyFill="1" applyBorder="1" applyAlignment="1">
      <alignment horizontal="center" vertical="center" readingOrder="1"/>
    </xf>
    <xf numFmtId="0" fontId="7" fillId="0" borderId="4" xfId="0" applyNumberFormat="1" applyFont="1" applyFill="1" applyBorder="1" applyAlignment="1">
      <alignment horizontal="center" vertical="center" readingOrder="1"/>
    </xf>
    <xf numFmtId="0" fontId="9" fillId="0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2</xdr:row>
      <xdr:rowOff>15240</xdr:rowOff>
    </xdr:from>
    <xdr:to>
      <xdr:col>5</xdr:col>
      <xdr:colOff>144780</xdr:colOff>
      <xdr:row>4</xdr:row>
      <xdr:rowOff>182880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72440"/>
          <a:ext cx="198882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289560</xdr:colOff>
      <xdr:row>0</xdr:row>
      <xdr:rowOff>60960</xdr:rowOff>
    </xdr:from>
    <xdr:to>
      <xdr:col>12</xdr:col>
      <xdr:colOff>1555115</xdr:colOff>
      <xdr:row>6</xdr:row>
      <xdr:rowOff>91440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8540" y="60960"/>
          <a:ext cx="2006600" cy="1706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tabSelected="1" topLeftCell="B25" workbookViewId="0">
      <selection activeCell="M28" sqref="M28"/>
    </sheetView>
  </sheetViews>
  <sheetFormatPr baseColWidth="10" defaultColWidth="11.5703125" defaultRowHeight="15" x14ac:dyDescent="0.25"/>
  <cols>
    <col min="1" max="5" width="5.42578125" style="11" customWidth="1"/>
    <col min="6" max="6" width="27.7109375" style="11" customWidth="1"/>
    <col min="7" max="7" width="26.7109375" style="11" bestFit="1" customWidth="1"/>
    <col min="8" max="9" width="25.140625" style="11" bestFit="1" customWidth="1"/>
    <col min="10" max="10" width="10.28515625" style="9" bestFit="1" customWidth="1"/>
    <col min="11" max="11" width="25.140625" style="11" bestFit="1" customWidth="1"/>
    <col min="12" max="12" width="10.28515625" style="9" bestFit="1" customWidth="1"/>
    <col min="13" max="13" width="25.140625" style="11" bestFit="1" customWidth="1"/>
    <col min="14" max="14" width="11.5703125" style="11" customWidth="1"/>
    <col min="15" max="15" width="8.140625" style="11" customWidth="1"/>
    <col min="16" max="16384" width="11.5703125" style="11"/>
  </cols>
  <sheetData>
    <row r="1" spans="1:13" ht="15.75" thickBot="1" x14ac:dyDescent="0.3"/>
    <row r="2" spans="1:13" ht="21" thickBot="1" x14ac:dyDescent="0.3">
      <c r="F2" s="17" t="s">
        <v>52</v>
      </c>
      <c r="G2" s="18"/>
      <c r="H2" s="18"/>
      <c r="I2" s="18"/>
      <c r="J2" s="18"/>
      <c r="K2" s="19"/>
    </row>
    <row r="3" spans="1:13" ht="20.25" x14ac:dyDescent="0.25">
      <c r="G3" s="10" t="s">
        <v>0</v>
      </c>
      <c r="H3" s="10">
        <v>2014</v>
      </c>
    </row>
    <row r="4" spans="1:13" ht="20.25" x14ac:dyDescent="0.25">
      <c r="G4" s="10" t="s">
        <v>1</v>
      </c>
      <c r="H4" s="10" t="s">
        <v>2</v>
      </c>
    </row>
    <row r="5" spans="1:13" ht="40.5" x14ac:dyDescent="0.25">
      <c r="G5" s="10" t="s">
        <v>3</v>
      </c>
      <c r="H5" s="10" t="s">
        <v>4</v>
      </c>
    </row>
    <row r="8" spans="1:13" s="13" customFormat="1" ht="25.5" x14ac:dyDescent="0.2">
      <c r="A8" s="12" t="s">
        <v>5</v>
      </c>
      <c r="B8" s="12" t="s">
        <v>6</v>
      </c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6" t="s">
        <v>50</v>
      </c>
      <c r="K8" s="12" t="s">
        <v>14</v>
      </c>
      <c r="L8" s="6" t="s">
        <v>51</v>
      </c>
      <c r="M8" s="12" t="s">
        <v>15</v>
      </c>
    </row>
    <row r="9" spans="1:13" s="5" customFormat="1" ht="18.75" x14ac:dyDescent="0.3">
      <c r="A9" s="1" t="s">
        <v>16</v>
      </c>
      <c r="B9" s="1"/>
      <c r="C9" s="1"/>
      <c r="D9" s="1"/>
      <c r="E9" s="1"/>
      <c r="F9" s="2" t="s">
        <v>46</v>
      </c>
      <c r="G9" s="3">
        <f>+G10+G18+G20</f>
        <v>100133200000</v>
      </c>
      <c r="H9" s="3">
        <f>+H10+H18+H20</f>
        <v>46468672094</v>
      </c>
      <c r="I9" s="3">
        <f>+I10+I18+I20</f>
        <v>33905420248</v>
      </c>
      <c r="J9" s="4">
        <f t="shared" ref="J9:J27" si="0">+I9/G9</f>
        <v>0.33860318304019049</v>
      </c>
      <c r="K9" s="3">
        <f>+K10+K18+K20</f>
        <v>32423768475.919998</v>
      </c>
      <c r="L9" s="4">
        <f t="shared" ref="L9:L27" si="1">+K9/G9</f>
        <v>0.32380637466814199</v>
      </c>
      <c r="M9" s="3">
        <f>+M10+M18+M20</f>
        <v>31802504235.989998</v>
      </c>
    </row>
    <row r="10" spans="1:13" s="5" customFormat="1" ht="37.5" x14ac:dyDescent="0.3">
      <c r="A10" s="1" t="s">
        <v>16</v>
      </c>
      <c r="B10" s="1">
        <v>1</v>
      </c>
      <c r="C10" s="1"/>
      <c r="D10" s="1"/>
      <c r="E10" s="1"/>
      <c r="F10" s="2" t="s">
        <v>47</v>
      </c>
      <c r="G10" s="3">
        <f>+SUM(G11:G17)</f>
        <v>38606085000</v>
      </c>
      <c r="H10" s="3">
        <f t="shared" ref="H10:M10" si="2">+SUM(H11:H17)</f>
        <v>36105766516</v>
      </c>
      <c r="I10" s="3">
        <f t="shared" si="2"/>
        <v>25075321044</v>
      </c>
      <c r="J10" s="4">
        <f t="shared" si="0"/>
        <v>0.64951732463936707</v>
      </c>
      <c r="K10" s="3">
        <f t="shared" si="2"/>
        <v>24614478136.93</v>
      </c>
      <c r="L10" s="4">
        <f t="shared" si="1"/>
        <v>0.63758027100986803</v>
      </c>
      <c r="M10" s="3">
        <f t="shared" si="2"/>
        <v>23993213897</v>
      </c>
    </row>
    <row r="11" spans="1:13" ht="31.5" x14ac:dyDescent="0.25">
      <c r="A11" s="14" t="s">
        <v>16</v>
      </c>
      <c r="B11" s="14" t="s">
        <v>17</v>
      </c>
      <c r="C11" s="14" t="s">
        <v>18</v>
      </c>
      <c r="D11" s="14" t="s">
        <v>17</v>
      </c>
      <c r="E11" s="14" t="s">
        <v>17</v>
      </c>
      <c r="F11" s="15" t="s">
        <v>19</v>
      </c>
      <c r="G11" s="16">
        <v>17399515440</v>
      </c>
      <c r="H11" s="16">
        <v>17399515440</v>
      </c>
      <c r="I11" s="16">
        <v>12999045855</v>
      </c>
      <c r="J11" s="7">
        <f t="shared" si="0"/>
        <v>0.74709240609748839</v>
      </c>
      <c r="K11" s="16">
        <v>12986478783</v>
      </c>
      <c r="L11" s="7">
        <f t="shared" si="1"/>
        <v>0.74637014046639449</v>
      </c>
      <c r="M11" s="16">
        <v>12986478783</v>
      </c>
    </row>
    <row r="12" spans="1:13" ht="15.75" x14ac:dyDescent="0.25">
      <c r="A12" s="14" t="s">
        <v>16</v>
      </c>
      <c r="B12" s="14" t="s">
        <v>17</v>
      </c>
      <c r="C12" s="14" t="s">
        <v>18</v>
      </c>
      <c r="D12" s="14" t="s">
        <v>17</v>
      </c>
      <c r="E12" s="14" t="s">
        <v>20</v>
      </c>
      <c r="F12" s="15" t="s">
        <v>21</v>
      </c>
      <c r="G12" s="16">
        <v>3380534224</v>
      </c>
      <c r="H12" s="16">
        <v>3380534224</v>
      </c>
      <c r="I12" s="16">
        <v>2226730295</v>
      </c>
      <c r="J12" s="7">
        <f t="shared" si="0"/>
        <v>0.65869183609838822</v>
      </c>
      <c r="K12" s="16">
        <v>2225574340</v>
      </c>
      <c r="L12" s="7">
        <f t="shared" si="1"/>
        <v>0.65834989162351987</v>
      </c>
      <c r="M12" s="16">
        <v>2225574340</v>
      </c>
    </row>
    <row r="13" spans="1:13" ht="15.75" x14ac:dyDescent="0.25">
      <c r="A13" s="14" t="s">
        <v>16</v>
      </c>
      <c r="B13" s="14" t="s">
        <v>17</v>
      </c>
      <c r="C13" s="14" t="s">
        <v>18</v>
      </c>
      <c r="D13" s="14" t="s">
        <v>17</v>
      </c>
      <c r="E13" s="14" t="s">
        <v>22</v>
      </c>
      <c r="F13" s="15" t="s">
        <v>23</v>
      </c>
      <c r="G13" s="16">
        <v>6268167152</v>
      </c>
      <c r="H13" s="16">
        <v>6268167152</v>
      </c>
      <c r="I13" s="16">
        <v>1871262718</v>
      </c>
      <c r="J13" s="7">
        <f t="shared" si="0"/>
        <v>0.29853427208030525</v>
      </c>
      <c r="K13" s="16">
        <v>1869371155</v>
      </c>
      <c r="L13" s="7">
        <f t="shared" si="1"/>
        <v>0.29823249917697792</v>
      </c>
      <c r="M13" s="16">
        <v>1869371155</v>
      </c>
    </row>
    <row r="14" spans="1:13" ht="63" x14ac:dyDescent="0.25">
      <c r="A14" s="14" t="s">
        <v>16</v>
      </c>
      <c r="B14" s="14" t="s">
        <v>17</v>
      </c>
      <c r="C14" s="14" t="s">
        <v>18</v>
      </c>
      <c r="D14" s="14" t="s">
        <v>17</v>
      </c>
      <c r="E14" s="14" t="s">
        <v>24</v>
      </c>
      <c r="F14" s="15" t="s">
        <v>25</v>
      </c>
      <c r="G14" s="16">
        <v>339300336</v>
      </c>
      <c r="H14" s="16">
        <v>338899375</v>
      </c>
      <c r="I14" s="16">
        <v>202867514</v>
      </c>
      <c r="J14" s="7">
        <f t="shared" si="0"/>
        <v>0.59789953759432768</v>
      </c>
      <c r="K14" s="16">
        <v>202867514</v>
      </c>
      <c r="L14" s="7">
        <f t="shared" si="1"/>
        <v>0.59789953759432768</v>
      </c>
      <c r="M14" s="16">
        <v>202867514</v>
      </c>
    </row>
    <row r="15" spans="1:13" ht="47.25" x14ac:dyDescent="0.25">
      <c r="A15" s="14" t="s">
        <v>16</v>
      </c>
      <c r="B15" s="14" t="s">
        <v>17</v>
      </c>
      <c r="C15" s="14" t="s">
        <v>18</v>
      </c>
      <c r="D15" s="14" t="s">
        <v>17</v>
      </c>
      <c r="E15" s="14" t="s">
        <v>26</v>
      </c>
      <c r="F15" s="15" t="s">
        <v>27</v>
      </c>
      <c r="G15" s="16">
        <v>206482848</v>
      </c>
      <c r="H15" s="16">
        <v>206482848</v>
      </c>
      <c r="I15" s="16">
        <v>179180519</v>
      </c>
      <c r="J15" s="7">
        <f t="shared" si="0"/>
        <v>0.86777434898612016</v>
      </c>
      <c r="K15" s="16">
        <v>179180519</v>
      </c>
      <c r="L15" s="7">
        <f t="shared" si="1"/>
        <v>0.86777434898612016</v>
      </c>
      <c r="M15" s="16">
        <v>179180519</v>
      </c>
    </row>
    <row r="16" spans="1:13" ht="31.5" x14ac:dyDescent="0.25">
      <c r="A16" s="14" t="s">
        <v>16</v>
      </c>
      <c r="B16" s="14" t="s">
        <v>17</v>
      </c>
      <c r="C16" s="14" t="s">
        <v>18</v>
      </c>
      <c r="D16" s="14" t="s">
        <v>28</v>
      </c>
      <c r="E16" s="14"/>
      <c r="F16" s="15" t="s">
        <v>29</v>
      </c>
      <c r="G16" s="16">
        <v>1909985000</v>
      </c>
      <c r="H16" s="16">
        <v>1909985000</v>
      </c>
      <c r="I16" s="16">
        <v>1909051666</v>
      </c>
      <c r="J16" s="7">
        <f t="shared" si="0"/>
        <v>0.99951133961785044</v>
      </c>
      <c r="K16" s="16">
        <v>1463823348.9300001</v>
      </c>
      <c r="L16" s="7">
        <f t="shared" si="1"/>
        <v>0.76640567801841375</v>
      </c>
      <c r="M16" s="16">
        <v>1457841023</v>
      </c>
    </row>
    <row r="17" spans="1:13" ht="63" x14ac:dyDescent="0.25">
      <c r="A17" s="14" t="s">
        <v>16</v>
      </c>
      <c r="B17" s="14" t="s">
        <v>17</v>
      </c>
      <c r="C17" s="14" t="s">
        <v>18</v>
      </c>
      <c r="D17" s="14" t="s">
        <v>22</v>
      </c>
      <c r="E17" s="14"/>
      <c r="F17" s="15" t="s">
        <v>30</v>
      </c>
      <c r="G17" s="16">
        <v>9102100000</v>
      </c>
      <c r="H17" s="16">
        <v>6602182477</v>
      </c>
      <c r="I17" s="16">
        <v>5687182477</v>
      </c>
      <c r="J17" s="7">
        <f t="shared" si="0"/>
        <v>0.62482091792004046</v>
      </c>
      <c r="K17" s="16">
        <v>5687182477</v>
      </c>
      <c r="L17" s="7">
        <f t="shared" si="1"/>
        <v>0.62482091792004046</v>
      </c>
      <c r="M17" s="16">
        <v>5071900563</v>
      </c>
    </row>
    <row r="18" spans="1:13" s="5" customFormat="1" ht="37.5" x14ac:dyDescent="0.3">
      <c r="A18" s="1" t="s">
        <v>16</v>
      </c>
      <c r="B18" s="1">
        <v>2</v>
      </c>
      <c r="C18" s="1"/>
      <c r="D18" s="1"/>
      <c r="E18" s="1"/>
      <c r="F18" s="2" t="s">
        <v>48</v>
      </c>
      <c r="G18" s="3">
        <f>+G19</f>
        <v>1611775000</v>
      </c>
      <c r="H18" s="3">
        <f t="shared" ref="H18:M18" si="3">+H19</f>
        <v>1599375000</v>
      </c>
      <c r="I18" s="3">
        <f t="shared" si="3"/>
        <v>1599375000</v>
      </c>
      <c r="J18" s="4">
        <f t="shared" si="0"/>
        <v>0.99230661847962653</v>
      </c>
      <c r="K18" s="3">
        <f t="shared" si="3"/>
        <v>1155752211</v>
      </c>
      <c r="L18" s="4">
        <f t="shared" si="1"/>
        <v>0.7170679598579206</v>
      </c>
      <c r="M18" s="3">
        <f t="shared" si="3"/>
        <v>1155752211</v>
      </c>
    </row>
    <row r="19" spans="1:13" ht="31.5" x14ac:dyDescent="0.25">
      <c r="A19" s="14" t="s">
        <v>16</v>
      </c>
      <c r="B19" s="14" t="s">
        <v>28</v>
      </c>
      <c r="C19" s="14" t="s">
        <v>18</v>
      </c>
      <c r="D19" s="14" t="s">
        <v>20</v>
      </c>
      <c r="E19" s="14"/>
      <c r="F19" s="15" t="s">
        <v>31</v>
      </c>
      <c r="G19" s="16">
        <v>1611775000</v>
      </c>
      <c r="H19" s="16">
        <v>1599375000</v>
      </c>
      <c r="I19" s="16">
        <v>1599375000</v>
      </c>
      <c r="J19" s="7">
        <f t="shared" si="0"/>
        <v>0.99230661847962653</v>
      </c>
      <c r="K19" s="16">
        <v>1155752211</v>
      </c>
      <c r="L19" s="7">
        <f t="shared" si="1"/>
        <v>0.7170679598579206</v>
      </c>
      <c r="M19" s="16">
        <v>1155752211</v>
      </c>
    </row>
    <row r="20" spans="1:13" s="5" customFormat="1" ht="37.5" x14ac:dyDescent="0.3">
      <c r="A20" s="1" t="s">
        <v>16</v>
      </c>
      <c r="B20" s="1">
        <v>3</v>
      </c>
      <c r="C20" s="1"/>
      <c r="D20" s="1"/>
      <c r="E20" s="1"/>
      <c r="F20" s="2" t="s">
        <v>49</v>
      </c>
      <c r="G20" s="3">
        <f>+SUM(G21:G28)</f>
        <v>59915340000</v>
      </c>
      <c r="H20" s="3">
        <f t="shared" ref="H20" si="4">+SUM(H21:H28)</f>
        <v>8763530578</v>
      </c>
      <c r="I20" s="3">
        <f>+SUM(I21:I28)</f>
        <v>7230724204</v>
      </c>
      <c r="J20" s="4">
        <f t="shared" si="0"/>
        <v>0.12068235286656138</v>
      </c>
      <c r="K20" s="3">
        <f>+SUM(K21:K28)</f>
        <v>6653538127.9899998</v>
      </c>
      <c r="L20" s="4">
        <f t="shared" si="1"/>
        <v>0.11104899226124729</v>
      </c>
      <c r="M20" s="3">
        <f>+SUM(M21:M28)</f>
        <v>6653538127.9899998</v>
      </c>
    </row>
    <row r="21" spans="1:13" ht="31.5" x14ac:dyDescent="0.25">
      <c r="A21" s="14" t="s">
        <v>16</v>
      </c>
      <c r="B21" s="14" t="s">
        <v>32</v>
      </c>
      <c r="C21" s="14" t="s">
        <v>28</v>
      </c>
      <c r="D21" s="14" t="s">
        <v>17</v>
      </c>
      <c r="E21" s="14" t="s">
        <v>17</v>
      </c>
      <c r="F21" s="15" t="s">
        <v>33</v>
      </c>
      <c r="G21" s="16">
        <v>295100000</v>
      </c>
      <c r="H21" s="16">
        <v>123548301</v>
      </c>
      <c r="I21" s="16">
        <v>123548301</v>
      </c>
      <c r="J21" s="7">
        <f t="shared" si="0"/>
        <v>0.41866587936292782</v>
      </c>
      <c r="K21" s="16">
        <v>123548301</v>
      </c>
      <c r="L21" s="7">
        <f t="shared" si="1"/>
        <v>0.41866587936292782</v>
      </c>
      <c r="M21" s="16">
        <v>123548301</v>
      </c>
    </row>
    <row r="22" spans="1:13" ht="15.75" x14ac:dyDescent="0.25">
      <c r="A22" s="14" t="s">
        <v>16</v>
      </c>
      <c r="B22" s="14" t="s">
        <v>32</v>
      </c>
      <c r="C22" s="14" t="s">
        <v>22</v>
      </c>
      <c r="D22" s="14" t="s">
        <v>17</v>
      </c>
      <c r="E22" s="14" t="s">
        <v>17</v>
      </c>
      <c r="F22" s="15" t="s">
        <v>34</v>
      </c>
      <c r="G22" s="16">
        <v>2252794</v>
      </c>
      <c r="H22" s="16">
        <v>2252794</v>
      </c>
      <c r="I22" s="16">
        <v>2252794</v>
      </c>
      <c r="J22" s="7">
        <f t="shared" si="0"/>
        <v>1</v>
      </c>
      <c r="K22" s="16">
        <v>2252794</v>
      </c>
      <c r="L22" s="7">
        <f t="shared" si="1"/>
        <v>1</v>
      </c>
      <c r="M22" s="16">
        <v>2252794</v>
      </c>
    </row>
    <row r="23" spans="1:13" ht="15.75" x14ac:dyDescent="0.25">
      <c r="A23" s="14" t="s">
        <v>16</v>
      </c>
      <c r="B23" s="14" t="s">
        <v>32</v>
      </c>
      <c r="C23" s="14" t="s">
        <v>22</v>
      </c>
      <c r="D23" s="14" t="s">
        <v>17</v>
      </c>
      <c r="E23" s="14" t="s">
        <v>22</v>
      </c>
      <c r="F23" s="15" t="s">
        <v>35</v>
      </c>
      <c r="G23" s="16">
        <v>548847206</v>
      </c>
      <c r="H23" s="16">
        <v>0</v>
      </c>
      <c r="I23" s="16">
        <v>0</v>
      </c>
      <c r="J23" s="7">
        <f t="shared" si="0"/>
        <v>0</v>
      </c>
      <c r="K23" s="16">
        <v>0</v>
      </c>
      <c r="L23" s="7">
        <f t="shared" si="1"/>
        <v>0</v>
      </c>
      <c r="M23" s="16">
        <v>0</v>
      </c>
    </row>
    <row r="24" spans="1:13" ht="15.75" x14ac:dyDescent="0.25">
      <c r="A24" s="14" t="s">
        <v>16</v>
      </c>
      <c r="B24" s="14" t="s">
        <v>32</v>
      </c>
      <c r="C24" s="14" t="s">
        <v>22</v>
      </c>
      <c r="D24" s="14" t="s">
        <v>32</v>
      </c>
      <c r="E24" s="14" t="s">
        <v>36</v>
      </c>
      <c r="F24" s="15" t="s">
        <v>37</v>
      </c>
      <c r="G24" s="16">
        <v>104900000</v>
      </c>
      <c r="H24" s="16">
        <v>6098956</v>
      </c>
      <c r="I24" s="16">
        <v>6098956</v>
      </c>
      <c r="J24" s="7">
        <f t="shared" si="0"/>
        <v>5.8140667302192563E-2</v>
      </c>
      <c r="K24" s="16">
        <v>6098956</v>
      </c>
      <c r="L24" s="7">
        <f t="shared" si="1"/>
        <v>5.8140667302192563E-2</v>
      </c>
      <c r="M24" s="16">
        <v>6098956</v>
      </c>
    </row>
    <row r="25" spans="1:13" ht="47.25" x14ac:dyDescent="0.25">
      <c r="A25" s="14" t="s">
        <v>16</v>
      </c>
      <c r="B25" s="14" t="s">
        <v>32</v>
      </c>
      <c r="C25" s="14" t="s">
        <v>22</v>
      </c>
      <c r="D25" s="14" t="s">
        <v>32</v>
      </c>
      <c r="E25" s="14" t="s">
        <v>38</v>
      </c>
      <c r="F25" s="15" t="s">
        <v>39</v>
      </c>
      <c r="G25" s="16">
        <v>6159500000</v>
      </c>
      <c r="H25" s="16">
        <v>6159500000</v>
      </c>
      <c r="I25" s="16">
        <v>5013596910</v>
      </c>
      <c r="J25" s="7">
        <f t="shared" si="0"/>
        <v>0.81396167059014535</v>
      </c>
      <c r="K25" s="16">
        <v>4583228790</v>
      </c>
      <c r="L25" s="7">
        <f t="shared" si="1"/>
        <v>0.74409104472765641</v>
      </c>
      <c r="M25" s="16">
        <v>4583228790</v>
      </c>
    </row>
    <row r="26" spans="1:13" ht="31.5" x14ac:dyDescent="0.25">
      <c r="A26" s="14" t="s">
        <v>16</v>
      </c>
      <c r="B26" s="14" t="s">
        <v>32</v>
      </c>
      <c r="C26" s="14" t="s">
        <v>40</v>
      </c>
      <c r="D26" s="14" t="s">
        <v>17</v>
      </c>
      <c r="E26" s="14" t="s">
        <v>17</v>
      </c>
      <c r="F26" s="15" t="s">
        <v>41</v>
      </c>
      <c r="G26" s="16">
        <v>2804740000</v>
      </c>
      <c r="H26" s="16">
        <v>2472130527</v>
      </c>
      <c r="I26" s="16">
        <v>2085227243</v>
      </c>
      <c r="J26" s="7">
        <f t="shared" si="0"/>
        <v>0.743465434585737</v>
      </c>
      <c r="K26" s="16">
        <v>1938409286.99</v>
      </c>
      <c r="L26" s="7">
        <f t="shared" si="1"/>
        <v>0.69111906522173183</v>
      </c>
      <c r="M26" s="16">
        <v>1938409286.99</v>
      </c>
    </row>
    <row r="27" spans="1:13" ht="110.25" x14ac:dyDescent="0.25">
      <c r="A27" s="14" t="s">
        <v>16</v>
      </c>
      <c r="B27" s="14" t="s">
        <v>32</v>
      </c>
      <c r="C27" s="14" t="s">
        <v>40</v>
      </c>
      <c r="D27" s="14" t="s">
        <v>32</v>
      </c>
      <c r="E27" s="14" t="s">
        <v>42</v>
      </c>
      <c r="F27" s="15" t="s">
        <v>43</v>
      </c>
      <c r="G27" s="16">
        <v>0</v>
      </c>
      <c r="H27" s="16">
        <v>0</v>
      </c>
      <c r="I27" s="16">
        <v>0</v>
      </c>
      <c r="J27" s="7">
        <v>0</v>
      </c>
      <c r="K27" s="16">
        <v>0</v>
      </c>
      <c r="L27" s="7">
        <v>0</v>
      </c>
      <c r="M27" s="16">
        <v>0</v>
      </c>
    </row>
    <row r="28" spans="1:13" ht="141.75" x14ac:dyDescent="0.25">
      <c r="A28" s="14" t="s">
        <v>16</v>
      </c>
      <c r="B28" s="14" t="s">
        <v>32</v>
      </c>
      <c r="C28" s="14" t="s">
        <v>40</v>
      </c>
      <c r="D28" s="14" t="s">
        <v>32</v>
      </c>
      <c r="E28" s="14" t="s">
        <v>44</v>
      </c>
      <c r="F28" s="15" t="s">
        <v>45</v>
      </c>
      <c r="G28" s="16">
        <v>50000000000</v>
      </c>
      <c r="H28" s="16">
        <v>0</v>
      </c>
      <c r="I28" s="16">
        <v>0</v>
      </c>
      <c r="J28" s="7">
        <v>0</v>
      </c>
      <c r="K28" s="16">
        <v>0</v>
      </c>
      <c r="L28" s="7">
        <v>0</v>
      </c>
      <c r="M28" s="16">
        <v>0</v>
      </c>
    </row>
    <row r="29" spans="1:13" s="5" customFormat="1" ht="18.75" x14ac:dyDescent="0.3">
      <c r="A29" s="20" t="s">
        <v>53</v>
      </c>
      <c r="B29" s="21"/>
      <c r="C29" s="21"/>
      <c r="D29" s="21"/>
      <c r="E29" s="21"/>
      <c r="F29" s="22"/>
      <c r="G29" s="3">
        <v>100133200000</v>
      </c>
      <c r="H29" s="3">
        <v>46468672094</v>
      </c>
      <c r="I29" s="3">
        <v>33905420248</v>
      </c>
      <c r="J29" s="4"/>
      <c r="K29" s="3">
        <v>32423768475.919998</v>
      </c>
      <c r="L29" s="4"/>
      <c r="M29" s="3">
        <v>31802504235.990002</v>
      </c>
    </row>
    <row r="30" spans="1:13" x14ac:dyDescent="0.25">
      <c r="G30" s="8"/>
      <c r="H30" s="8"/>
      <c r="I30" s="8"/>
      <c r="J30" s="8">
        <f t="shared" ref="J30" si="5">+J9-J29</f>
        <v>0.33860318304019049</v>
      </c>
      <c r="K30" s="8"/>
      <c r="L30" s="8">
        <f t="shared" ref="L30" si="6">+L9-L29</f>
        <v>0.32380637466814199</v>
      </c>
      <c r="M30" s="8"/>
    </row>
  </sheetData>
  <mergeCells count="2">
    <mergeCell ref="F2:K2"/>
    <mergeCell ref="A29:F29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Jimenez Cortez</dc:creator>
  <cp:lastModifiedBy>Gina del Rosario Nuñez Polo</cp:lastModifiedBy>
  <dcterms:created xsi:type="dcterms:W3CDTF">2014-10-20T16:10:32Z</dcterms:created>
  <dcterms:modified xsi:type="dcterms:W3CDTF">2014-10-20T19:31:31Z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