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defaultThemeVersion="124226"/>
  <mc:AlternateContent xmlns:mc="http://schemas.openxmlformats.org/markup-compatibility/2006">
    <mc:Choice Requires="x15">
      <x15ac:absPath xmlns:x15ac="http://schemas.microsoft.com/office/spreadsheetml/2010/11/ac" url="C:\Users\cbernal\Desktop\OCI 2020\SEGUIMIENTO PAAC\"/>
    </mc:Choice>
  </mc:AlternateContent>
  <xr:revisionPtr revIDLastSave="0" documentId="13_ncr:1_{60D7DB5E-2270-4BB1-B6AB-1802E23DEE25}" xr6:coauthVersionLast="45" xr6:coauthVersionMax="45" xr10:uidLastSave="{00000000-0000-0000-0000-000000000000}"/>
  <bookViews>
    <workbookView xWindow="-120" yWindow="-120" windowWidth="20730" windowHeight="11160" tabRatio="794" firstSheet="1" activeTab="1" xr2:uid="{00000000-000D-0000-FFFF-FFFF00000000}"/>
  </bookViews>
  <sheets>
    <sheet name="Instructivo" sheetId="10" state="hidden" r:id="rId1"/>
    <sheet name="Formulación PAAC 2020" sheetId="4" r:id="rId2"/>
  </sheets>
  <definedNames>
    <definedName name="_xlnm.Print_Area" localSheetId="1">'Formulación PAAC 2020'!$A$1:$AE$149</definedName>
    <definedName name="_xlnm.Print_Titles" localSheetId="1">'Formulación PAAC 2020'!#REF!</definedName>
  </definedName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B18" i="4" l="1"/>
  <c r="AB126" i="4"/>
  <c r="AB63" i="4"/>
  <c r="AB54" i="4"/>
  <c r="AB24" i="4"/>
  <c r="AB23" i="4"/>
  <c r="U69" i="4" l="1"/>
  <c r="U68" i="4" l="1"/>
  <c r="U63" i="4"/>
  <c r="U111" i="4" l="1"/>
  <c r="U84" i="4"/>
  <c r="U87" i="4"/>
  <c r="U67" i="4"/>
  <c r="U53" i="4"/>
  <c r="U83" i="4"/>
  <c r="U131" i="4" l="1"/>
  <c r="U126" i="4" l="1"/>
  <c r="U115" i="4" l="1"/>
  <c r="U54" i="4" l="1"/>
  <c r="U79" i="4" l="1"/>
  <c r="V79" i="4" s="1"/>
  <c r="AC79" i="4" s="1"/>
  <c r="V131" i="4"/>
  <c r="AC131" i="4" s="1"/>
  <c r="V130" i="4"/>
  <c r="AC130" i="4" s="1"/>
  <c r="V129" i="4"/>
  <c r="AC129" i="4" s="1"/>
  <c r="V128" i="4"/>
  <c r="AC128" i="4" s="1"/>
  <c r="V127" i="4"/>
  <c r="AC127" i="4" s="1"/>
  <c r="V126" i="4"/>
  <c r="AC126" i="4" s="1"/>
  <c r="V125" i="4"/>
  <c r="AC125" i="4" s="1"/>
  <c r="V118" i="4"/>
  <c r="AC118" i="4" s="1"/>
  <c r="V116" i="4"/>
  <c r="AC116" i="4" s="1"/>
  <c r="V114" i="4"/>
  <c r="AC114" i="4" s="1"/>
  <c r="V113" i="4"/>
  <c r="AC113" i="4" s="1"/>
  <c r="V111" i="4"/>
  <c r="AC111" i="4" s="1"/>
  <c r="V110" i="4"/>
  <c r="AC110" i="4" s="1"/>
  <c r="V109" i="4"/>
  <c r="AC109" i="4" s="1"/>
  <c r="V108" i="4"/>
  <c r="AC108" i="4" s="1"/>
  <c r="V107" i="4"/>
  <c r="AC107" i="4" s="1"/>
  <c r="V106" i="4"/>
  <c r="AC106" i="4" s="1"/>
  <c r="V105" i="4"/>
  <c r="AC105" i="4" s="1"/>
  <c r="V104" i="4"/>
  <c r="AC104" i="4" s="1"/>
  <c r="V103" i="4"/>
  <c r="AC103" i="4" s="1"/>
  <c r="V100" i="4"/>
  <c r="AC100" i="4" s="1"/>
  <c r="V99" i="4"/>
  <c r="AC99" i="4" s="1"/>
  <c r="V92" i="4"/>
  <c r="AC92" i="4" s="1"/>
  <c r="V91" i="4"/>
  <c r="AC91" i="4" s="1"/>
  <c r="V90" i="4"/>
  <c r="AC90" i="4" s="1"/>
  <c r="V89" i="4"/>
  <c r="AC89" i="4" s="1"/>
  <c r="V88" i="4"/>
  <c r="AC88" i="4" s="1"/>
  <c r="V87" i="4"/>
  <c r="AC87" i="4" s="1"/>
  <c r="V86" i="4"/>
  <c r="AC86" i="4" s="1"/>
  <c r="V84" i="4"/>
  <c r="AC84" i="4" s="1"/>
  <c r="V81" i="4"/>
  <c r="AC81" i="4" s="1"/>
  <c r="V72" i="4"/>
  <c r="AC72" i="4" s="1"/>
  <c r="V71" i="4"/>
  <c r="AC71" i="4" s="1"/>
  <c r="V70" i="4"/>
  <c r="AC70" i="4" s="1"/>
  <c r="V66" i="4"/>
  <c r="AC66" i="4" s="1"/>
  <c r="V65" i="4"/>
  <c r="AC65" i="4" s="1"/>
  <c r="V64" i="4"/>
  <c r="AC64" i="4" s="1"/>
  <c r="V62" i="4"/>
  <c r="AC62" i="4" s="1"/>
  <c r="V61" i="4"/>
  <c r="AC61" i="4" s="1"/>
  <c r="V60" i="4"/>
  <c r="AC60" i="4" s="1"/>
  <c r="V59" i="4"/>
  <c r="AC59" i="4" s="1"/>
  <c r="V58" i="4"/>
  <c r="AC58" i="4" s="1"/>
  <c r="V57" i="4"/>
  <c r="AC57" i="4" s="1"/>
  <c r="V56" i="4"/>
  <c r="AC56" i="4" s="1"/>
  <c r="V52" i="4"/>
  <c r="AC52" i="4" s="1"/>
  <c r="V51" i="4"/>
  <c r="AC51" i="4" s="1"/>
  <c r="V50" i="4"/>
  <c r="AC50" i="4" s="1"/>
  <c r="V43" i="4"/>
  <c r="AC43" i="4" s="1"/>
  <c r="V42" i="4"/>
  <c r="AC42" i="4" s="1"/>
  <c r="V41" i="4"/>
  <c r="AC41" i="4" s="1"/>
  <c r="V34" i="4"/>
  <c r="AC34" i="4" s="1"/>
  <c r="V33" i="4"/>
  <c r="AC33" i="4" s="1"/>
  <c r="V27" i="4"/>
  <c r="AC27" i="4" s="1"/>
  <c r="V26" i="4"/>
  <c r="AC26" i="4" s="1"/>
  <c r="V25" i="4"/>
  <c r="AC25" i="4" s="1"/>
  <c r="V22" i="4"/>
  <c r="AC22" i="4" s="1"/>
  <c r="V21" i="4"/>
  <c r="AC21" i="4" s="1"/>
  <c r="V20" i="4"/>
  <c r="AC20" i="4" s="1"/>
  <c r="V19" i="4"/>
  <c r="AC19" i="4" s="1"/>
  <c r="V17" i="4"/>
  <c r="AC17" i="4" s="1"/>
  <c r="V16" i="4"/>
  <c r="AC16" i="4" s="1"/>
  <c r="U24" i="4"/>
  <c r="U18" i="4"/>
  <c r="U23" i="4" l="1"/>
  <c r="O112" i="4" l="1"/>
  <c r="V112" i="4" s="1"/>
  <c r="AC112" i="4" s="1"/>
  <c r="O82" i="4"/>
  <c r="V82" i="4" s="1"/>
  <c r="AC82" i="4" s="1"/>
  <c r="O55" i="4"/>
  <c r="V55" i="4" s="1"/>
  <c r="AC55" i="4" s="1"/>
  <c r="O24" i="4"/>
  <c r="V24" i="4" s="1"/>
  <c r="AC24" i="4" s="1"/>
  <c r="O23" i="4"/>
  <c r="V23" i="4" s="1"/>
  <c r="AC23" i="4" s="1"/>
  <c r="O18" i="4"/>
  <c r="V18" i="4" s="1"/>
  <c r="AC18" i="4" s="1"/>
  <c r="O80" i="4" l="1"/>
  <c r="V80" i="4" s="1"/>
  <c r="AC80" i="4" s="1"/>
  <c r="O68" i="4"/>
  <c r="V68" i="4" s="1"/>
  <c r="AC68" i="4" s="1"/>
  <c r="O67" i="4"/>
  <c r="V67" i="4" s="1"/>
  <c r="AC67" i="4" s="1"/>
  <c r="O83" i="4" l="1"/>
  <c r="V83" i="4" s="1"/>
  <c r="AC83" i="4" s="1"/>
  <c r="O115" i="4" l="1"/>
  <c r="V115" i="4" s="1"/>
  <c r="AC115" i="4" s="1"/>
  <c r="O102" i="4" l="1"/>
  <c r="V102" i="4" s="1"/>
  <c r="AC102" i="4" s="1"/>
  <c r="O119" i="4"/>
  <c r="V119" i="4" s="1"/>
  <c r="AC119" i="4" s="1"/>
  <c r="O101" i="4"/>
  <c r="V101" i="4" s="1"/>
  <c r="AC101" i="4" s="1"/>
  <c r="O85" i="4"/>
  <c r="V85" i="4" s="1"/>
  <c r="AC85" i="4" s="1"/>
  <c r="O69" i="4"/>
  <c r="V69" i="4" s="1"/>
  <c r="AC69" i="4" s="1"/>
  <c r="O63" i="4"/>
  <c r="V63" i="4" s="1"/>
  <c r="AC63" i="4" s="1"/>
  <c r="O54" i="4"/>
  <c r="V54" i="4" s="1"/>
  <c r="AC54" i="4" s="1"/>
  <c r="O53" i="4"/>
  <c r="V53" i="4" s="1"/>
  <c r="AC53" i="4" s="1"/>
</calcChain>
</file>

<file path=xl/sharedStrings.xml><?xml version="1.0" encoding="utf-8"?>
<sst xmlns="http://schemas.openxmlformats.org/spreadsheetml/2006/main" count="1930" uniqueCount="725">
  <si>
    <t xml:space="preserve">
</t>
  </si>
  <si>
    <t>INSTRUCTIVO FORMULACIÓN PLAN ANTICORRUPCIÓN Y DE ATENCIÓN AL CIUDADANO - PAAC 2020</t>
  </si>
  <si>
    <r>
      <t xml:space="preserve">♦Diligencie la matriz de acuerdo con la misionalidad de su dependencia, </t>
    </r>
    <r>
      <rPr>
        <u/>
        <sz val="11"/>
        <color rgb="FF000000"/>
        <rFont val="Arial Narrow"/>
        <family val="2"/>
      </rPr>
      <t>NO es necesario que formule actividades en todos los componentes</t>
    </r>
    <r>
      <rPr>
        <sz val="11"/>
        <color rgb="FF000000"/>
        <rFont val="Arial Narrow"/>
        <family val="2"/>
      </rPr>
      <t>, únicamente en los que su área puede aportar.
♦Tenga en cuenta que las metas y actividades que se planteen son de obligatorio cumplimiento, y las puede aprovechar para el cierre de acciones de sus planes de mejora o de brechas existentes, siempre y cuando este aportando a la lucha contra la corrupción, la transparencia en la gestión y en el mejoramiento de la calidad de los servicios y trámites que presta la entidad a la ciudadanía.
♦</t>
    </r>
    <r>
      <rPr>
        <b/>
        <u/>
        <sz val="11"/>
        <color rgb="FF000000"/>
        <rFont val="Arial Narrow"/>
        <family val="2"/>
      </rPr>
      <t>El incumplimiento de las actividades pueden generar una falta disciplinaria grave (Art 81 de la Ley 1474 de 2011)</t>
    </r>
    <r>
      <rPr>
        <sz val="11"/>
        <color rgb="FF000000"/>
        <rFont val="Arial Narrow"/>
        <family val="2"/>
      </rPr>
      <t xml:space="preserve">
♦Por favor diligencia todas las casillas que se enuncian en la matriz, no olvide colocar la fecha inicio y fin dentro de la vigencia 2020.
♦</t>
    </r>
    <r>
      <rPr>
        <b/>
        <u/>
        <sz val="11"/>
        <color rgb="FF000000"/>
        <rFont val="Arial Narrow"/>
        <family val="2"/>
      </rPr>
      <t>Los tipos de recurso que se plantea en la matriz pueden ser humano, tecnológico o financiero.</t>
    </r>
  </si>
  <si>
    <t>Componente 1: Gestión del Riesgo de Corrupción - Mapa de Riesgos de Corrupción</t>
  </si>
  <si>
    <r>
      <rPr>
        <b/>
        <sz val="11"/>
        <color rgb="FF000000"/>
        <rFont val="Arial Narrow"/>
        <family val="2"/>
      </rPr>
      <t>Tenga en cuenta los elementos que componen el Mapa de Riesgos de Corrupción:</t>
    </r>
    <r>
      <rPr>
        <sz val="11"/>
        <color rgb="FF000000"/>
        <rFont val="Arial Narrow"/>
        <family val="2"/>
      </rPr>
      <t xml:space="preserve">
1. Política de Administración de Riesgos.
2. Construcción del Mapa de Riesgos de Corrupción.
3. Consulta y Divulgación.
4. Monitoreo y Revisión.
5. Seguimiento.</t>
    </r>
  </si>
  <si>
    <r>
      <rPr>
        <b/>
        <sz val="11"/>
        <color rgb="FF000000"/>
        <rFont val="Arial Narrow"/>
        <family val="2"/>
      </rPr>
      <t>Para la formulación de este componente es importante:</t>
    </r>
    <r>
      <rPr>
        <sz val="11"/>
        <color rgb="FF000000"/>
        <rFont val="Arial Narrow"/>
        <family val="2"/>
      </rPr>
      <t xml:space="preserve">
1. Tener en cuenta las recomendaciones, sugerencias, consideraciones y observaciones realizadas por las oficinas de Control Interno, en sus informes de seguimiento al Mapa de Riesgos de Corrupción.
2. Determinar los factores que afectan el cumplimiento de la misión y de los objetivos de la entidad. Esto es:  
     </t>
    </r>
    <r>
      <rPr>
        <b/>
        <sz val="11"/>
        <color rgb="FF000000"/>
        <rFont val="Arial Narrow"/>
        <family val="2"/>
      </rPr>
      <t xml:space="preserve">- Contexto externo: </t>
    </r>
    <r>
      <rPr>
        <sz val="11"/>
        <color rgb="FF000000"/>
        <rFont val="Arial Narrow"/>
        <family val="2"/>
      </rPr>
      <t xml:space="preserve">Se trata del entorno en el cual opera la entidad. Son las condiciones económicas, sociales, culturales, políticas, legales, ambientales o     tecnológicas; y
      </t>
    </r>
    <r>
      <rPr>
        <b/>
        <sz val="11"/>
        <color rgb="FF000000"/>
        <rFont val="Arial Narrow"/>
        <family val="2"/>
      </rPr>
      <t>- Contexto interno:</t>
    </r>
    <r>
      <rPr>
        <sz val="11"/>
        <color rgb="FF000000"/>
        <rFont val="Arial Narrow"/>
        <family val="2"/>
      </rPr>
      <t xml:space="preserve"> las condiciones que se relacionan con la estructura, cultura organizacional, el cumplimiento de planes, programas/proyectos, procesos/procedimientos, sistemas de información, modelo de operación, recursos humanos y económicos con que cuenta la entidad
3. Identificación de los riesgos de corrupción: tenga en cuenta:
     - Riesgo es la posibilidad de que se presente un acto, sin que ello signifique que exista corrupción en la entidad. Se trata de reconocer que se pueden presentar hechos de corrupción, con el fin de determinar sus causas y de establecer sus controles.
     - Los riesgos se identifican por procesos.
     - Realice un inventario de las quejas, denuncias e investigaciones presentadas en la entidad.
     - Formúlese las preguntas ¿Qué puede pasar?: son los riesgos; ¿Por qué puede pasar?: son las causas, ¿Cuándo puede pasar?: es la probabilidad, ¿Cómo lo minimizo?: es el control.
      - Es necesario tener en cuenta la definición de riesgos de corrupción: “Posibilidad de que por acción u omisión, se use el poder para desviar la gestión de lo público hacia un beneficio privado”. </t>
    </r>
  </si>
  <si>
    <r>
      <rPr>
        <b/>
        <sz val="11"/>
        <color rgb="FF000000"/>
        <rFont val="Arial Narrow"/>
        <family val="2"/>
      </rPr>
      <t>Monitoreo y Revisión:</t>
    </r>
    <r>
      <rPr>
        <sz val="11"/>
        <color rgb="FF000000"/>
        <rFont val="Arial Narrow"/>
        <family val="2"/>
      </rPr>
      <t xml:space="preserve"> recuerde que le corresponde realizarlo a los líderes de los procesos, responsables de los riesgos, pues se fundamenta en la cultura del autocontrol; por su parte, también lo efectúan las oficinas de Planeación.</t>
    </r>
  </si>
  <si>
    <r>
      <rPr>
        <b/>
        <sz val="11"/>
        <color rgb="FF000000"/>
        <rFont val="Arial Narrow"/>
        <family val="2"/>
      </rPr>
      <t xml:space="preserve">Consulta y Divulgación: </t>
    </r>
    <r>
      <rPr>
        <sz val="11"/>
        <color rgb="FF000000"/>
        <rFont val="Arial Narrow"/>
        <family val="2"/>
      </rPr>
      <t>Implemente una estrategia interna para la consulta y divulgación del Mapa de Riesgos de Corrupción, tenga en cuenta que se adelanta en todas las etapas de su construcción, en el marco de un proceso participativo. De tal manera que sea una herramienta conocida.
Le corresponde a la Oficina de Planeación diseñar y poner en marcha las actividades o mecanismos necesarios para que se conozcan, debatan y formulen las apreciaciones, consideraciones y propuestas sobre el proyecto del Mapa de Riesgos de Corrupción.</t>
    </r>
  </si>
  <si>
    <r>
      <rPr>
        <b/>
        <sz val="11"/>
        <color rgb="FF000000"/>
        <rFont val="Arial Narrow"/>
        <family val="2"/>
      </rPr>
      <t>Seguimiento:</t>
    </r>
    <r>
      <rPr>
        <sz val="11"/>
        <color rgb="FF000000"/>
        <rFont val="Arial Narrow"/>
        <family val="2"/>
      </rPr>
      <t xml:space="preserve"> lo adelantan las oficinas de Control Interno, o quien haga sus veces por lo menos tres (3) veces en el año: con corte al 30 de abril, al 31 de agosto y al 31 de diciembre. El Informe de Seguimiento deberá publicarse a los diez días hábiles siguientes a dichas fechas.
Es necesario que las oficinas de Control Interno, evalúen la efectividad de los controles plasmados en los mapas de riesgos de corrupción. </t>
    </r>
  </si>
  <si>
    <t>El Mapa de Riesgos de Corrupción, puede ser sujeto de ajustes, las veces que sea necesario durante una misma vigencia. En este caso se deberá dejar por escrito los ajustes, modificaciones o inclusiones realizadas.</t>
  </si>
  <si>
    <t>Componente 2: Estrategia de Racionalización de Trámites</t>
  </si>
  <si>
    <r>
      <rPr>
        <b/>
        <sz val="11"/>
        <color rgb="FF000000"/>
        <rFont val="Arial Narrow"/>
        <family val="2"/>
      </rPr>
      <t>Una racionalización o simplificación de un trámite implica:</t>
    </r>
    <r>
      <rPr>
        <sz val="11"/>
        <color rgb="FF000000"/>
        <rFont val="Arial Narrow"/>
        <family val="2"/>
      </rPr>
      <t xml:space="preserve">
1. Disminución de costos.
2. Disminución de requisitos para llevar a cabo el trámite.
3. Disminución de tiempos de ejecución del trámite.
4. Evitar la presencia del ciudadano en las ventanillas del Estado haciendo uso de medios tecnológicos y de comunicación.
5. Ampliación de la vigencia de certificados, registros, licencias, documentos, etc.</t>
    </r>
  </si>
  <si>
    <r>
      <rPr>
        <b/>
        <sz val="11"/>
        <color rgb="FF000000"/>
        <rFont val="Arial Narrow"/>
        <family val="2"/>
      </rPr>
      <t>Paso 1. Lleve a cabo una priorización de los trámites a racionalizar, teniendo en cuenta:</t>
    </r>
    <r>
      <rPr>
        <sz val="11"/>
        <color rgb="FF000000"/>
        <rFont val="Arial Narrow"/>
        <family val="2"/>
      </rPr>
      <t xml:space="preserve">
1. Aquellos que den respuesta a la ejecución del Plan de Desarrollo Nacional, Departamental y/o Municipal.
2. Los que faciliten la ejecución del Acuerdo de Paz.
3. Los de mayores quejas y reclamos por parte de la ciudadanía.
4. Los que exigen mayor demanda por parte de la ciudadanía
5. Los que han sido objeto de observaciones por parte de los entes de control y/o de la Oficina de Control Interno.
6. Los más costosos y complejos tanto para el usuario como para la entidad.
7. Aquellos en donde se puedan presentar riegos de corrupción.
8. Aquellos identificados por los usuarios como de mayor impacto.</t>
    </r>
  </si>
  <si>
    <r>
      <rPr>
        <b/>
        <sz val="11"/>
        <color rgb="FF000000"/>
        <rFont val="Arial Narrow"/>
        <family val="2"/>
      </rPr>
      <t>Paso 2. Identifique y defina las actividades para lograr la mejora de los trámites</t>
    </r>
    <r>
      <rPr>
        <sz val="11"/>
        <color rgb="FF000000"/>
        <rFont val="Arial Narrow"/>
        <family val="2"/>
      </rPr>
      <t xml:space="preserve">
1. Identifique cuellos de botella y oportunidades de mejora en los procesos y sistemas de información asociados a la prestación de los trámites y otros procedimientos administrativos.
2. Haga partícipes a los ciudadanos y grupos de interés en la identificación de las acciones de racionalización.
3. Identifique limitaciones o necesidades de ajuste sobre la normatividad asociada a los trámites y otros procedimientos administrativos.
    -A partir del diagnóstico de procesos, sistemas de información y normatividad asociada a los trámites, identifique las acciones de racionalización a incluir en su planeación institucional.
</t>
    </r>
    <r>
      <rPr>
        <b/>
        <sz val="11"/>
        <color rgb="FF000000"/>
        <rFont val="Arial Narrow"/>
        <family val="2"/>
      </rPr>
      <t>ACCIONES DE RACIONALIZACIÓN</t>
    </r>
    <r>
      <rPr>
        <sz val="11"/>
        <color rgb="FF000000"/>
        <rFont val="Arial Narrow"/>
        <family val="2"/>
      </rPr>
      <t xml:space="preserve">
</t>
    </r>
    <r>
      <rPr>
        <b/>
        <sz val="11"/>
        <color rgb="FF000000"/>
        <rFont val="Arial Narrow"/>
        <family val="2"/>
      </rPr>
      <t>a. Racionalización normativa:</t>
    </r>
    <r>
      <rPr>
        <sz val="11"/>
        <color rgb="FF000000"/>
        <rFont val="Arial Narrow"/>
        <family val="2"/>
      </rPr>
      <t xml:space="preserve"> Modificar o suprimir las normas que respaldan el trámite ampliando vigencias, reduciendo plazos, tiempos, costos o requisitos, o eliminando el trámite.
</t>
    </r>
    <r>
      <rPr>
        <b/>
        <sz val="11"/>
        <color rgb="FF000000"/>
        <rFont val="Arial Narrow"/>
        <family val="2"/>
      </rPr>
      <t>b. Racionalización administrativa:</t>
    </r>
    <r>
      <rPr>
        <sz val="11"/>
        <color rgb="FF000000"/>
        <rFont val="Arial Narrow"/>
        <family val="2"/>
      </rPr>
      <t xml:space="preserve"> Simplificar y mejorar procesos internos, horarios de atención, puntos de atención, tiempos de ejecución, costos asociados al trámite para el usuario, costos internos para la entidad, requisitos asociados al trámite, formularios, formatos y medios de pago.
</t>
    </r>
    <r>
      <rPr>
        <b/>
        <sz val="11"/>
        <color rgb="FF000000"/>
        <rFont val="Arial Narrow"/>
        <family val="2"/>
      </rPr>
      <t>c. Racionalización tecnológica:</t>
    </r>
    <r>
      <rPr>
        <sz val="11"/>
        <color rgb="FF000000"/>
        <rFont val="Arial Narrow"/>
        <family val="2"/>
      </rPr>
      <t xml:space="preserve"> Implementar mecanismos tecnológicos de interoperabilidad entre sistemas de información, consultas automáticas a bases de datos de otras entidades, automatización de trámites y consultas en línea, que faciliten al usuario llevar a cabo el trámite y reduzcan o eliminen los desplazamientos hacia las entidades.</t>
    </r>
  </si>
  <si>
    <r>
      <rPr>
        <b/>
        <sz val="11"/>
        <color rgb="FF000000"/>
        <rFont val="Arial Narrow"/>
        <family val="2"/>
      </rPr>
      <t>Paso 3-Identifique la disponibilidad de recursos y cronograma para la implementación de las acciones de racionalización a incluir en la planeación</t>
    </r>
    <r>
      <rPr>
        <sz val="11"/>
        <color rgb="FF000000"/>
        <rFont val="Arial Narrow"/>
        <family val="2"/>
      </rPr>
      <t xml:space="preserve">
1. Identifique los recursos económicos necesarios para la implementación de las acciones de racionalización.
2. Identifique los responsables y fechas de inicio y fin de la implementación de las acciones de racionalización.
3. Concerte el cronograma y listado de trámites y otros procedimientos a racionalizar con los responsables de la implementación de las acciones de racionalización.</t>
    </r>
  </si>
  <si>
    <r>
      <rPr>
        <b/>
        <sz val="11"/>
        <color rgb="FF000000"/>
        <rFont val="Arial Narrow"/>
        <family val="2"/>
      </rPr>
      <t>Paso 4. Implemente una estrategia interna para difundir la estrategia de racionalización de trámites</t>
    </r>
    <r>
      <rPr>
        <sz val="11"/>
        <color rgb="FF000000"/>
        <rFont val="Arial Narrow"/>
        <family val="2"/>
      </rPr>
      <t xml:space="preserve">
1. Divulgue internamente la estrategia de racionalización de trámites para que los responsables conozcan y recuerden sus compromisos, garantizando así la oportuna implementación de las acciones de racionalización.</t>
    </r>
  </si>
  <si>
    <r>
      <rPr>
        <b/>
        <sz val="11"/>
        <color rgb="FF000000"/>
        <rFont val="Arial Narrow"/>
        <family val="2"/>
      </rPr>
      <t>Paso 5.Registre la Estrategia de Racionalización de Trámites en el Sistema Único de Información de Trámites – SUIT</t>
    </r>
    <r>
      <rPr>
        <sz val="11"/>
        <color rgb="FF000000"/>
        <rFont val="Arial Narrow"/>
        <family val="2"/>
      </rPr>
      <t xml:space="preserve">
1. Para cada uno de los trámites y otros procedimientos administrativos a racionalizar registre:
2. Responsables de la implementación de las acciones de racionalización.
3. Acciones específicas de racionalización.
4. Descripción de la situación actual.
5. Descripción de la mejora a implementar.
6. Fechas de inicio y fin de la implementación de las acciones de racionalización planeadas.
</t>
    </r>
  </si>
  <si>
    <r>
      <rPr>
        <b/>
        <sz val="11"/>
        <color rgb="FF000000"/>
        <rFont val="Arial Narrow"/>
        <family val="2"/>
      </rPr>
      <t>Paso 6.Defina una estrategia para hacer seguimiento y dar a conocer los beneficios de la racionalización que obtienen los servidores y usuarios de la entidad</t>
    </r>
    <r>
      <rPr>
        <sz val="11"/>
        <color rgb="FF000000"/>
        <rFont val="Arial Narrow"/>
        <family val="2"/>
      </rPr>
      <t xml:space="preserve">
1. Haga seguimiento a la implementación de las acciones de racionalización
2. Lleve a cabo campañas de difusión y apropiación de las acciones de racionalización a los servidores públicos responsables de la prestación de trámites y otros procedimientos administrativos
3. Difunda a los usuarios de los trámites las mejoras y nuevas formas de acceder a los mismos
4. Recopile información sobre el número de solicitudes recibidas y atendidas para cada uno de los trámites y registrar la información de datos de operación en el Sistema Único de Información de Trámites</t>
    </r>
  </si>
  <si>
    <t>Componente 3: Rendición de Cuentas</t>
  </si>
  <si>
    <r>
      <t xml:space="preserve">El proceso de rendición de cuentas de las entidades debe cumplir con tres elementos centrales, que permitan garantizar la responsabilidad pública de las autoridades y el derecho ciudadano a participar y vigilar la gestión, así:
</t>
    </r>
    <r>
      <rPr>
        <b/>
        <sz val="11"/>
        <color rgb="FF000000"/>
        <rFont val="Arial Narrow"/>
        <family val="2"/>
      </rPr>
      <t>1. Información:</t>
    </r>
    <r>
      <rPr>
        <sz val="11"/>
        <color rgb="FF000000"/>
        <rFont val="Arial Narrow"/>
        <family val="2"/>
      </rPr>
      <t xml:space="preserve"> Informar públicamente sobre las decisiones y explicar la gestión pública, sus resultados y los avances en la garantía de derechos.
</t>
    </r>
    <r>
      <rPr>
        <b/>
        <sz val="11"/>
        <color rgb="FF000000"/>
        <rFont val="Arial Narrow"/>
        <family val="2"/>
      </rPr>
      <t>2. Dialogo:</t>
    </r>
    <r>
      <rPr>
        <sz val="11"/>
        <color rgb="FF000000"/>
        <rFont val="Arial Narrow"/>
        <family val="2"/>
      </rPr>
      <t xml:space="preserve"> Dialogar con los grupos de valor y de interés explicando y justificando la gestión, permitiendo preguntas y cuestionamientos mediante escenarios presenciales de encuentro, complementados, si existen las condiciones, con medios virtuales.
</t>
    </r>
    <r>
      <rPr>
        <b/>
        <sz val="11"/>
        <color rgb="FF000000"/>
        <rFont val="Arial Narrow"/>
        <family val="2"/>
      </rPr>
      <t>3. Responsabilidad:</t>
    </r>
    <r>
      <rPr>
        <sz val="11"/>
        <color rgb="FF000000"/>
        <rFont val="Arial Narrow"/>
        <family val="2"/>
      </rPr>
      <t xml:space="preserve"> Responder por los resultados de la gestión definiendo o asumiendo mecanismos de corrección o mejora en sus planes institucionales, atendiendo a los compromisos y evaluaciones identificadas en los espacios de diálogo. Este elemento supone, además, la capacidad de las autoridades para responder al control de la ciudadanía, los medios de comunicación, la sociedad civil y los órganos de control, sobre el cumplimiento de sus obligaciones o la imposición de sanciones y correctivos en caso tal de que la gestión no sea satisfactoria.</t>
    </r>
  </si>
  <si>
    <r>
      <rPr>
        <b/>
        <sz val="11"/>
        <color rgb="FF000000"/>
        <rFont val="Arial Narrow"/>
        <family val="2"/>
      </rPr>
      <t>Paso 1. Preparación</t>
    </r>
    <r>
      <rPr>
        <sz val="11"/>
        <color rgb="FF000000"/>
        <rFont val="Arial Narrow"/>
        <family val="2"/>
      </rPr>
      <t xml:space="preserve">
1. Defina el área o grupo interno responsable del diseño e implementación de la estrategia de rendición de cuentas. 
2. Caracterice los grupos de valor con el fin de garantizar que a los escenarios de rendición de cuentas acudan personas interesadas en conocer los avances de su gestión.
3. Identifique las necesidades de información de los grupos de valor
4. Analice las debilidades y fortalezas de la estrategia de rendición de cuentas del año anterior</t>
    </r>
  </si>
  <si>
    <r>
      <rPr>
        <b/>
        <sz val="11"/>
        <color rgb="FF000000"/>
        <rFont val="Arial Narrow"/>
        <family val="2"/>
      </rPr>
      <t>Paso 2. Diseñe las actividades para la producción, publicación y divulgación de la Información.</t>
    </r>
    <r>
      <rPr>
        <sz val="11"/>
        <color rgb="FF000000"/>
        <rFont val="Arial Narrow"/>
        <family val="2"/>
      </rPr>
      <t xml:space="preserve">
Las actividades de producción de información, en el proceso de rendición de cuentas, deben dar razón sobre:
1. La gestión pública y sus resultados, mostrando el avance en la implementación de las políticas de gestión y desempeño institucional, dando razón de las responsabilidades asignadas a cada entidad en las normas o planes de gobierno.
2. El avance en la atención y garantía de los derechos ciudadanos a través de la gestión institucional así como la contribución al cumplimiento de los Objetivos de Desarrollo Sostenible (ODS).</t>
    </r>
  </si>
  <si>
    <r>
      <rPr>
        <b/>
        <sz val="11"/>
        <color rgb="FF000000"/>
        <rFont val="Arial Narrow"/>
        <family val="2"/>
      </rPr>
      <t xml:space="preserve">Paso 3. Defina e implemente actividades de Diálogo </t>
    </r>
    <r>
      <rPr>
        <sz val="11"/>
        <color rgb="FF000000"/>
        <rFont val="Arial Narrow"/>
        <family val="2"/>
      </rPr>
      <t xml:space="preserve">
1. Las entidades deben definir actividades para implementar escenarios de diálogo presencial. 
2. Recuerde que si no desarrolla actividades de información y diálogo de manera permanente deberá efectuar, como mínimo dos audiencias públicas.
3. Los espacios se podrán complementar con el uso de medios virtuales como chat, foros electrónicos, etc. Sin embargo, es importante recordar que los escenarios virtuales no sustituye los espacios presenciales tales como: audiencias, foros, mesas de trabajo, ferias de rendición de cuentas, reuniones, etc.
4. La participación efectiva de los ciudadanos y grupos de valor, en los escenarios de diálogo de rendición de cuentas, debe estar garantizada. Para ello, se sugiere promover ejercicios colaborativos que garanticen la evaluación ciudadana de la gestión pública y el desarrollo de propuestas de mejora.</t>
    </r>
  </si>
  <si>
    <r>
      <rPr>
        <b/>
        <sz val="11"/>
        <color rgb="FF000000"/>
        <rFont val="Arial Narrow"/>
        <family val="2"/>
      </rPr>
      <t>Paso 4. Defina actividades de Responsabilidad</t>
    </r>
    <r>
      <rPr>
        <sz val="11"/>
        <color rgb="FF000000"/>
        <rFont val="Arial Narrow"/>
        <family val="2"/>
      </rPr>
      <t xml:space="preserve">
1. Se deben definir actividades que permitan fortalecer las capacidades institucionales para aplicar correctivos y acciones de mejora, así como asumir sanciones o premios como resultado del reconocimiento de diversos actores institucionales o sociales en el marco de los avances y logros del proceso de rendición de cuentas. </t>
    </r>
  </si>
  <si>
    <t>Componente 4: Mecanismos para mejorar la Atención del Ciudadano</t>
  </si>
  <si>
    <r>
      <rPr>
        <b/>
        <sz val="11"/>
        <color rgb="FF000000"/>
        <rFont val="Arial Narrow"/>
        <family val="2"/>
      </rPr>
      <t>Se debe identificar al ciudadano:</t>
    </r>
    <r>
      <rPr>
        <sz val="11"/>
        <color rgb="FF000000"/>
        <rFont val="Arial Narrow"/>
        <family val="2"/>
      </rPr>
      <t xml:space="preserve"> 
1. Reconocer e identificar las características, necesidades, intereses, expectativas y preferencias de la población objetivo a la cual está dirigida.
</t>
    </r>
    <r>
      <rPr>
        <sz val="9"/>
        <color rgb="FF000000"/>
        <rFont val="Arial Narrow"/>
        <family val="2"/>
      </rPr>
      <t>La Guía de Caracterización de ciudadanos, usuarios y grupos de interés proporciona lineamientos para que las entidades de la administración pública conozcan las características, necesidades y expectativas de los ciudadanos a quienes sirve, para contar con información para toma de decisiones en el diseño de estrategias de participación ciudadana, servicio al ciudadano, trámites, rendición de cuentas e implementación de canales electrónicos.</t>
    </r>
  </si>
  <si>
    <r>
      <rPr>
        <b/>
        <sz val="11"/>
        <color rgb="FF000000"/>
        <rFont val="Arial Narrow"/>
        <family val="2"/>
      </rPr>
      <t xml:space="preserve">Cumplimiento normativo en materia de protección de datos personales:
1. </t>
    </r>
    <r>
      <rPr>
        <sz val="11"/>
        <color rgb="FF000000"/>
        <rFont val="Arial Narrow"/>
        <family val="2"/>
      </rPr>
      <t>Proporcionar formatos estandarizados para la construcción e implementación de la política de protección de datos personales, y 
2. Prestar un servicio de calidad
3. Mejorar la percepción ciudadana
4. Evitar colapsos en su recurso humano y tecnológico.</t>
    </r>
  </si>
  <si>
    <r>
      <t xml:space="preserve">Medición y mejora del servicio
</t>
    </r>
    <r>
      <rPr>
        <sz val="11"/>
        <color rgb="FF000000"/>
        <rFont val="Arial Narrow"/>
        <family val="2"/>
      </rPr>
      <t>1. Lineamientos para medir el desempeño de los sistemas de servicio al ciudadano de las entidades de la administración pública y la respectiva percepción ciudadana.
2. Acciones para guiar a las entidades en la mejora continua de sus sistemas de servicio, las cuales deben ser priorizadas de acuerdo con las mediciones de desempeño y percepción.</t>
    </r>
  </si>
  <si>
    <r>
      <rPr>
        <b/>
        <sz val="11"/>
        <color rgb="FF000000"/>
        <rFont val="Arial Narrow"/>
        <family val="2"/>
      </rPr>
      <t>Atención en los diferentes canales de comunicación</t>
    </r>
    <r>
      <rPr>
        <sz val="11"/>
        <color rgb="FF000000"/>
        <rFont val="Arial Narrow"/>
        <family val="2"/>
      </rPr>
      <t xml:space="preserve"> 
1. </t>
    </r>
    <r>
      <rPr>
        <b/>
        <sz val="11"/>
        <color rgb="FF000000"/>
        <rFont val="Arial Narrow"/>
        <family val="2"/>
      </rPr>
      <t xml:space="preserve">Canales presenciales: </t>
    </r>
    <r>
      <rPr>
        <sz val="11"/>
        <color rgb="FF000000"/>
        <rFont val="Arial Narrow"/>
        <family val="2"/>
      </rPr>
      <t xml:space="preserve">se considera que es el momento de impulsar decididamente el diseño accesible para todos y convertir nuestros edificios y ciudades en lugares más humanos e incluyentes. El velar por la defensa de la accesibilidad es una responsabilidad social en beneficio de todos.   
Tenga en cuenta:
</t>
    </r>
    <r>
      <rPr>
        <u/>
        <sz val="11"/>
        <color rgb="FF000000"/>
        <rFont val="Arial Narrow"/>
        <family val="2"/>
      </rPr>
      <t xml:space="preserve">   - Norma Técnica Colombiana de accesibilidad NTC 6047de 2013: </t>
    </r>
    <r>
      <rPr>
        <sz val="11"/>
        <color rgb="FF000000"/>
        <rFont val="Arial Narrow"/>
        <family val="2"/>
      </rPr>
      <t xml:space="preserve">Es una Norma Técnica Colombiana que establece los criterios y requisitos generales de accesibilidad y señalización al medio físico requeridos en los espacios de acceso al ciudadano, en especial, a aquellos puntos presenciales destinados a brindar atención al ciudadano, en construcciones nuevas y adecuaciones.
</t>
    </r>
    <r>
      <rPr>
        <b/>
        <sz val="11"/>
        <color rgb="FF000000"/>
        <rFont val="Arial Narrow"/>
        <family val="2"/>
      </rPr>
      <t>2. Canales virtuales:</t>
    </r>
    <r>
      <rPr>
        <sz val="11"/>
        <color rgb="FF000000"/>
        <rFont val="Arial Narrow"/>
        <family val="2"/>
      </rPr>
      <t xml:space="preserve"> en el marco de la Ley que garantiza los derechos de las personas en situación de discapacidad (Ley 1618 de 2013) y la ley Transparencia y Acceso a la Información Pública (Ley 1712 de 2014), se fortalece el argumento bajo el cual, todas las organizaciones públicas deben garantizar el acceso a los servicios que prestan las entidades de la Administración Pública Nacional.
</t>
    </r>
    <r>
      <rPr>
        <u/>
        <sz val="11"/>
        <color rgb="FF000000"/>
        <rFont val="Arial Narrow"/>
        <family val="2"/>
      </rPr>
      <t>Los instrumentos existentes son:</t>
    </r>
    <r>
      <rPr>
        <sz val="11"/>
        <color rgb="FF000000"/>
        <rFont val="Arial Narrow"/>
        <family val="2"/>
      </rPr>
      <t xml:space="preserve">
a. CONVERTIC
b. ​​Servicio de interpretación en línea SIEL
c. Servicio de relevo de llamadas SRL​
d. ​Guía de le​​nguaje claro para servidores públicos de Colombia
e. Norma Técnica de Accesibilidad a Páginas Web NTC 5854
f. Guía para e​​​entidades pú​​blicas: Servicio y atención incluyente</t>
    </r>
  </si>
  <si>
    <t>Componente 5: Transparencia y Acceso a la Información</t>
  </si>
  <si>
    <r>
      <rPr>
        <b/>
        <sz val="11"/>
        <color rgb="FF000000"/>
        <rFont val="Arial Narrow"/>
        <family val="2"/>
      </rPr>
      <t>¿Cómo planear el componente de Transparencia y Acceso a la Información Pública del Plan Anticorrupción y de Atención al Ciudadano en el marco del Modelo Integrado de Planeación y de Gestión -MIPG?</t>
    </r>
    <r>
      <rPr>
        <sz val="11"/>
        <color rgb="FF000000"/>
        <rFont val="Arial Narrow"/>
        <family val="2"/>
      </rPr>
      <t xml:space="preserve">
</t>
    </r>
    <r>
      <rPr>
        <b/>
        <sz val="11"/>
        <color rgb="FF000000"/>
        <rFont val="Arial Narrow"/>
        <family val="2"/>
      </rPr>
      <t xml:space="preserve">1. Transparencia activa: </t>
    </r>
    <r>
      <rPr>
        <sz val="11"/>
        <color rgb="FF000000"/>
        <rFont val="Arial Narrow"/>
        <family val="2"/>
      </rPr>
      <t xml:space="preserve">relacionada con la publicación y puesta a disposición de información pública en los canales de divulgación establecidos, de manera proactiva sin que medie solicitud alguna.
</t>
    </r>
    <r>
      <rPr>
        <b/>
        <sz val="11"/>
        <color rgb="FF000000"/>
        <rFont val="Arial Narrow"/>
        <family val="2"/>
      </rPr>
      <t xml:space="preserve">2. Transparencia pasiva:
</t>
    </r>
    <r>
      <rPr>
        <sz val="11"/>
        <color rgb="FF000000"/>
        <rFont val="Arial Narrow"/>
        <family val="2"/>
      </rPr>
      <t xml:space="preserve">a. Relacionada con la respuesta a las solicitudes de acceso a la información, en términos de calidad, oportunidad y disponibilidad.
b. Instrumentos de gestión de la información: relacionada con la elaboración, adopción, implementación y actualización del Registro de Activos de Información, el Índice de Información Clasificada y Reservada, el Esquema de Publicación de Información y el Programa de Gestión Documental.
c. Criterio diferencial de accesibilidad: relacionada con la garantía del acceso a la información a población indígena y población en situación de discapacidad en términos de canales, idiomas, lenguas y medios.
</t>
    </r>
    <r>
      <rPr>
        <b/>
        <sz val="11"/>
        <color rgb="FF000000"/>
        <rFont val="Arial Narrow"/>
        <family val="2"/>
      </rPr>
      <t>3. Monitoreo al acceso a la información:</t>
    </r>
    <r>
      <rPr>
        <sz val="11"/>
        <color rgb="FF000000"/>
        <rFont val="Arial Narrow"/>
        <family val="2"/>
      </rPr>
      <t xml:space="preserve"> relacionada con el seguimiento al cumplimiento de los principios del derecho de acceso a la información establecidos en la Ley 1712 de 2014.</t>
    </r>
  </si>
  <si>
    <t>Componente 6: Iniciativas adicionales</t>
  </si>
  <si>
    <t xml:space="preserve">Estrategias encaminadas a fomentar la integridad, la participación ciudadana, brindar transparencia y eficiencia en el uso de los recursos físicos, financieros, tecnológicos y de talento humano, con el fin de visibilizar el accionar de la administración pública. 
</t>
  </si>
  <si>
    <t>GIT. Consenso Social.</t>
  </si>
  <si>
    <t xml:space="preserve"> PRIMER SEGUIMIENTO    </t>
  </si>
  <si>
    <t xml:space="preserve">        PLAN ANTICORRUPCIÓN Y DE ATENCIÓN AL CIUDADANO - PAAC 2020
MINISTERIO DE TECNOLOGÍAS DE LA INFORMACIÓN Y LAS COMUNICACIONES - MINTIC </t>
  </si>
  <si>
    <t>Control de cambios V2: inclusión de actividades sobre implementación de Acuerdos de Paz</t>
  </si>
  <si>
    <t xml:space="preserve">Control de cambios V3: inclusión de actividades sobre canal de denuncia de conflictos de interés y apropiación del Código de Integridad y eliminación de actividad sobre realización de preauditorias </t>
  </si>
  <si>
    <t>Control de cambios V4: modificación fecha fin del lineamiento de anonimización (justificación motivada)</t>
  </si>
  <si>
    <t>I SEGUIMIENTO</t>
  </si>
  <si>
    <t>II SEGUIMIENTO</t>
  </si>
  <si>
    <t>Objetivo</t>
  </si>
  <si>
    <t>Prevenir la materialización de los riesgos de corrupción identificados, mediante la implementación de acciones y controles en el mapa de riesgos de corrupción.</t>
  </si>
  <si>
    <t>SUBCOMPONENTE</t>
  </si>
  <si>
    <t>ÍTEM</t>
  </si>
  <si>
    <t>ACTIVIDAD</t>
  </si>
  <si>
    <t>TIPO DE RECURSO</t>
  </si>
  <si>
    <t>META O PRODUCTO</t>
  </si>
  <si>
    <t>UNIDAD DE MEDIDA</t>
  </si>
  <si>
    <t>INDICADOR</t>
  </si>
  <si>
    <t>DEPENDENCIA RESPONSABLE</t>
  </si>
  <si>
    <t>FECHA INICIO</t>
  </si>
  <si>
    <t>FECHA FIN</t>
  </si>
  <si>
    <t>ACTIVIDADES</t>
  </si>
  <si>
    <t>AVANCE PROGRAMADO</t>
  </si>
  <si>
    <t>% AVANCE</t>
  </si>
  <si>
    <t>SOPORTES DE CUMPLIMIENTO</t>
  </si>
  <si>
    <t>OBSERVACIONES OFICINA DE CONTROL INTERNO</t>
  </si>
  <si>
    <t>% AVANCE PERIODO</t>
  </si>
  <si>
    <t>% AVANCE ACUMULADO</t>
  </si>
  <si>
    <t>CUMPLIDAS</t>
  </si>
  <si>
    <t>NO CUMPLIDAS</t>
  </si>
  <si>
    <r>
      <rPr>
        <b/>
        <sz val="10"/>
        <color theme="1" tint="4.9989318521683403E-2"/>
        <rFont val="Arial Narrow"/>
        <family val="2"/>
      </rPr>
      <t xml:space="preserve">Subcomponente 1                                          </t>
    </r>
    <r>
      <rPr>
        <sz val="10"/>
        <color theme="1" tint="4.9989318521683403E-2"/>
        <rFont val="Arial Narrow"/>
        <family val="2"/>
      </rPr>
      <t xml:space="preserve"> Política de Administración de Riesgos de Corrupción</t>
    </r>
  </si>
  <si>
    <t>1.1.1</t>
  </si>
  <si>
    <t xml:space="preserve">Divulgar la política de administración de riesgos de corrupción en el micrositio de transparencia, a través del Plan Anticorrupción y de Atención al Ciudadano 2020
</t>
  </si>
  <si>
    <t>Humano
Tecnológico</t>
  </si>
  <si>
    <t>Divulgación de la política de Administración de Riesgos de gestión y corrupción</t>
  </si>
  <si>
    <t>Numérico</t>
  </si>
  <si>
    <t>Una (1) Política de Administración de Riesgos Divulgada</t>
  </si>
  <si>
    <t>Grupo Interno de Trabajo de Transformación Organizacional</t>
  </si>
  <si>
    <t>X</t>
  </si>
  <si>
    <t>N/A</t>
  </si>
  <si>
    <r>
      <t xml:space="preserve">Se realizó la divulgación de la Política de Administración de Riesgos en conjunto con el Plan Anticorrupción el 26 de diciembre en la página web https://www.mintic.gov.co/portal/inicio/ (sección de noticias y documentos para comentar) con el fin de dejarlo a consideración de la ciudadanía; del mismo modo, se invitó a participar a los grupos de interés y a las veedurías a la través de los canales de información de la entidad, con el fin de identificar los temas de mayor interés para los ciudadanos relacionados con los componentes del mismo. El 24 de enero de 2020 se dio el cierre de comentarios y observaciones, a través de la página web y el correo rendicuentas@mintic.gov.co, donde se recibieron 5 comentarios al respecto, los cuales se tomaron en cuenta, se respondieron y finalmente el 31 de enero de 2020 se publicó la versión final del PAAC junto con tres (3) anexos, el Mapa de Riesgos de Corrupción, La matriz de monitoreo y seguimiento a las actividades del Plan por componente y la Estrategia de Racionalización de Trámites en cumplimiento con el Decreto 2106 de 2019. </t>
    </r>
    <r>
      <rPr>
        <b/>
        <sz val="10"/>
        <color theme="1" tint="4.9989318521683403E-2"/>
        <rFont val="Arial Narrow"/>
        <family val="2"/>
      </rPr>
      <t>(Evidencia 1)</t>
    </r>
  </si>
  <si>
    <t>Se evidencia trazabilidad de cada una de las actividades realizadas para dar cumplimiento a la presentación y divulgación de la política de Administración de Riegos del  Ministerio. Actividad cumplida al 100%.</t>
  </si>
  <si>
    <t>Actividad cumplida en el primer monitoreo</t>
  </si>
  <si>
    <r>
      <rPr>
        <b/>
        <sz val="10"/>
        <color theme="1" tint="4.9989318521683403E-2"/>
        <rFont val="Arial Narrow"/>
        <family val="2"/>
      </rPr>
      <t xml:space="preserve">Subcomponente 2                                                                    </t>
    </r>
    <r>
      <rPr>
        <sz val="10"/>
        <color theme="1" tint="4.9989318521683403E-2"/>
        <rFont val="Arial Narrow"/>
        <family val="2"/>
      </rPr>
      <t xml:space="preserve">  Construcción del Mapa de Riesgos de Corrupción</t>
    </r>
  </si>
  <si>
    <t>1.2.1</t>
  </si>
  <si>
    <t>Formular y divulgar el cronograma de actualización del perfil de riesgos de corrupción en las etapas definidas.</t>
  </si>
  <si>
    <t>Humano</t>
  </si>
  <si>
    <t xml:space="preserve">Cronograma de actualización del perfil de riesgos de gestión y corrupción
</t>
  </si>
  <si>
    <t>Un (1) Cronograma formulado y divulgado a las personas interesadas</t>
  </si>
  <si>
    <r>
      <t xml:space="preserve">Se genera el memorando con Registro N. 202029660, enviado el 7 de abril, a través del cual se oficializó el cronograma de las mesas de trabajo para la actualización del perfil de Riesgo de riesgos de gestión, corrupción, fraude, trámites, seguridad de la información, privacidad y continuidad del negocio, riesgos ambientales, de seguridad y salud en el trabajo y de responsabilidad social institucional del año 2020 en los procesos de la Entidad.
</t>
    </r>
    <r>
      <rPr>
        <b/>
        <sz val="10"/>
        <color theme="1" tint="4.9989318521683403E-2"/>
        <rFont val="Arial Narrow"/>
        <family val="2"/>
      </rPr>
      <t>(Evidencia 2)</t>
    </r>
  </si>
  <si>
    <t>Se evidencia trazabilidad de cada una de las actividades realizadas para dar cumplimiento a la divulgación del cronograma de   actualización del perfil de Riesgo de cada uno de los procesos del  Ministerio. Actividad cumplida al 100%.</t>
  </si>
  <si>
    <t>1.2.2</t>
  </si>
  <si>
    <t>Ejecutar el cronograma de actualización del perfil de riesgos de corrupción en las etapas definidas.</t>
  </si>
  <si>
    <t xml:space="preserve">Realizar tres seguimientos a la ejecución del Cronograma de actualización del perfil de riesgos de gestión y corrupción. 
</t>
  </si>
  <si>
    <t>Tres (3) seguimientos realizados</t>
  </si>
  <si>
    <r>
      <rPr>
        <sz val="10"/>
        <color theme="1" tint="4.9989318521683403E-2"/>
        <rFont val="Arial Narrow"/>
        <family val="2"/>
      </rPr>
      <t>Se han ejecutado las etapas según lo programado. Se realizaron las actividades N.1 Capacitación Gestión de Riesgos de Proceso y líderes de proceso y N2. Reunión Análisis del Contexto del proceso en las fechas programadas entre el 1 y 30 de abril. Las mesas de trabajo incluyeron la capacitación sobre la metodología para la administración de riesgos, acompañada de una presentación y video ilustrativo del paso a paso. Adicionalmente se diligencia un instrumento para el levantamiento de la información correspondiente al establecimiento del contexto y análisis DOFA para los 23 procesos de la entidad. Se entrega como evidencia los 23 archivos del establecimiento del contexto y análisis DOFA.</t>
    </r>
    <r>
      <rPr>
        <b/>
        <sz val="10"/>
        <color theme="1" tint="4.9989318521683403E-2"/>
        <rFont val="Arial Narrow"/>
        <family val="2"/>
      </rPr>
      <t xml:space="preserve">
(Evidencia 3)</t>
    </r>
  </si>
  <si>
    <t>Se evidencia Cumplimiento del primer seguimiento, de tres que deben realizarse, se encuentra en un % de ejecución acorde a lo programado.</t>
  </si>
  <si>
    <r>
      <rPr>
        <sz val="10"/>
        <color theme="1" tint="4.9989318521683403E-2"/>
        <rFont val="Arial Narrow"/>
        <family val="2"/>
      </rPr>
      <t>Se tienen las actas de reunión del avance de la gestión y mapas de riesgo en borrador.</t>
    </r>
    <r>
      <rPr>
        <b/>
        <sz val="10"/>
        <color theme="1" tint="4.9989318521683403E-2"/>
        <rFont val="Arial Narrow"/>
        <family val="2"/>
      </rPr>
      <t>(evidencia 1.2.2)</t>
    </r>
  </si>
  <si>
    <r>
      <rPr>
        <b/>
        <sz val="10"/>
        <color theme="1" tint="4.9989318521683403E-2"/>
        <rFont val="Arial Narrow"/>
        <family val="2"/>
      </rPr>
      <t xml:space="preserve">Subcomponente 3
</t>
    </r>
    <r>
      <rPr>
        <sz val="10"/>
        <color theme="1" tint="4.9989318521683403E-2"/>
        <rFont val="Arial Narrow"/>
        <family val="2"/>
      </rPr>
      <t xml:space="preserve">Consulta y divulgación </t>
    </r>
  </si>
  <si>
    <t>1.3.1</t>
  </si>
  <si>
    <t>Consolidar en el Plan Anticorrupción y de Atención al Ciudadano el Componente Gestión del Riesgo de Corrupción - Mapa de Riesgos de Corrupción</t>
  </si>
  <si>
    <t>Consolidación Plan Anticorrupción y de Atención al Ciudadano - Componente Gestión del Riesgo de Corrupción - Mapa de Riesgos de Corrupción</t>
  </si>
  <si>
    <t>Un (1) Plan Anticorrupción y de Atención al Ciudadano y Mapa de Riesgos  de Corrupción consolidado</t>
  </si>
  <si>
    <t>x</t>
  </si>
  <si>
    <r>
      <t xml:space="preserve">El Plan se construyó de forma conjunta y participativa con todas las áreas del Ministerio. Para su documentación se realizaron veinte (20) mesas de trabajo y una capacitación sobre la importancia y pertinencia de formular actividades en el PAAC 2020, a través de la Oficina Asesora de Planeación y Estudios Sectoriales, con la participación de la Oficina Asesora de Prensa, la Oficina de Tecnologías de la Información, la Dirección de Industria de las Comunicaciones, el Grupo Interno de Trabajo de Fortalecimiento de las Relaciones con los Grupos de Interés y el Grupo Interno de Trabajo de Gestión del Talento Humano de la Subdirección Administrativa, la Dirección de Promoción de TIC, la Dirección de Apropiación TIC, Dirección de Industria de Comunicaciones y la Dirección de Gobierno Digital. Se consolidó el PAAC con sus 6 componentes y el El 26 de diciembre de 2019 se realizó la publicación del PAAC 2020 en la página web https://www.mintic.gov.co/portal/inicio/ (sección de noticias y documentos para comentar) con el fin de dejarlo a consideración de la ciudadanía; del mismo modo, se invitó a participar a los grupos de interés y a las veedurías a la través de los canales de información de la entidad. </t>
    </r>
    <r>
      <rPr>
        <b/>
        <sz val="10"/>
        <color theme="1" tint="4.9989318521683403E-2"/>
        <rFont val="Arial Narrow"/>
        <family val="2"/>
      </rPr>
      <t>(Evidencia 4)</t>
    </r>
  </si>
  <si>
    <t>Se evidencia trazabilidad en la ejecución de la actividad. Actividad cumplida al 100%.</t>
  </si>
  <si>
    <t>1.3.2</t>
  </si>
  <si>
    <t xml:space="preserve"> Publicar para consulta ciudadana la propuesta del Plan Anticorrupción y de Atención al Ciudadano con la Política de Administración de Riesgos y Mapa de Riesgos de Corrupción</t>
  </si>
  <si>
    <t>Humano/Tecnológico</t>
  </si>
  <si>
    <t>Publicación en página web Publicación Intranet
Divulgación en redes sociales y comunicación interna</t>
  </si>
  <si>
    <t>Un (1) Plan Anticorrupción y de Atención al Ciudadano publicado</t>
  </si>
  <si>
    <t>Grupo Interno de Trabajo de Transformación Organizacional
Oficina Asesora de Prensa</t>
  </si>
  <si>
    <r>
      <t>El 26 de diciembre de 2019 se realizó la publicación del PAAC 2020 en la página web https://www.mintic.gov.co/portal/inicio/ (sección de noticias y documentos para comentar) con el fin de dejarlo a consideración de la ciudadanía; del mismo modo, se invitó a participar a los grupos de interés y a las veedurías a la través de los canales de información de la entidad, con el fin de identificar los temas de mayor interés para los ciudadanos relacionados con los componentes del mismo.
 El 24 de enero de 2020 se dio el cierre de comentarios y observaciones, a través de la página web y el correo rendicuentas@mintic.gov.co, donde se recibieron 5 comentarios al respecto, los cuales se tomaron en cuenta, se respondieron y finalmente el 31 de enero de 2020 se publicó la versión final del PAAC junto con tres (3) anexos, el Mapa de Riesgos de Corrupción, La matriz de monitoreo y seguimiento a las actividades del Plan por componente y la Estrategia de Racionalización de Trámites en cumplimiento con el Decreto 2106 de 2019.</t>
    </r>
    <r>
      <rPr>
        <b/>
        <sz val="10"/>
        <color theme="1" tint="4.9989318521683403E-2"/>
        <rFont val="Arial Narrow"/>
        <family val="2"/>
      </rPr>
      <t>(Evidencia 5)</t>
    </r>
  </si>
  <si>
    <t>1.3.3</t>
  </si>
  <si>
    <t>Consolidar los comentarios de la socialización realizada</t>
  </si>
  <si>
    <t>Documento consolidando los comentarios de la ciudadanía</t>
  </si>
  <si>
    <t>Un (1) Documento consolidado</t>
  </si>
  <si>
    <r>
      <t xml:space="preserve">El 24 de enero de 2020 se dio el cierre de comentarios y observaciones, a través de la página web y el correo rendicuentas@mintic.gov.co, donde se recibieron 5 comentarios al respecto, los cuales se tomaron en cuenta, se respondieron y finalmente el 31 de enero de 2020 se publicó la versión final del PAAC junto con tres (3) anexos, el Mapa de Riesgos de Corrupción, La matriz de monitoreo y seguimiento a las actividades del Plan por componente y la Estrategia de Racionalización de Trámites en cumplimiento con el Decreto 2106 de 2019. </t>
    </r>
    <r>
      <rPr>
        <b/>
        <sz val="10"/>
        <color theme="1" tint="4.9989318521683403E-2"/>
        <rFont val="Arial Narrow"/>
        <family val="2"/>
      </rPr>
      <t>(Evidencia 5)</t>
    </r>
  </si>
  <si>
    <t>1.3.4</t>
  </si>
  <si>
    <t>Publicar la versión definitiva del Plan Anticorrupción y de Atención al Ciudadano con la Política de Administración de Riesgos y Mapa de Riesgos de Corrupción</t>
  </si>
  <si>
    <t>Plan Anticorrupción y de Atención al Ciudadano Componente Gestión del Riesgo de Corrupción - Mapa de Riesgos de Corrupción definitivo
Publicación en página web Publicación Intranet</t>
  </si>
  <si>
    <t>Un (1) Documento Publicado en el micrositio de transparencia</t>
  </si>
  <si>
    <r>
      <t xml:space="preserve">El 31 de enero de 2020 se publicó la versión final del PAAC junto con tres (3) anexos, el Mapa de Riesgos de Corrupción, La matriz de monitoreo y seguimiento a las actividades del Plan por componente y la Estrategia de Racionalización de Trámites en cumplimiento con el Decreto 2106 de 2019. </t>
    </r>
    <r>
      <rPr>
        <b/>
        <sz val="10"/>
        <color theme="1" tint="4.9989318521683403E-2"/>
        <rFont val="Arial Narrow"/>
        <family val="2"/>
      </rPr>
      <t>(Evidencia 6)</t>
    </r>
  </si>
  <si>
    <r>
      <rPr>
        <b/>
        <sz val="10"/>
        <color theme="1" tint="4.9989318521683403E-2"/>
        <rFont val="Arial Narrow"/>
        <family val="2"/>
      </rPr>
      <t>Subcomponente 4</t>
    </r>
    <r>
      <rPr>
        <sz val="10"/>
        <color theme="1" tint="4.9989318521683403E-2"/>
        <rFont val="Arial Narrow"/>
        <family val="2"/>
      </rPr>
      <t xml:space="preserve">                                           Monitoreo o revisión</t>
    </r>
  </si>
  <si>
    <t>1.4.1</t>
  </si>
  <si>
    <t>Realizar revisión mensual al cumplimiento de los controles establecidos en los riesgos de corrupción</t>
  </si>
  <si>
    <t>12 reuniones con la revisión de controles</t>
  </si>
  <si>
    <t>Doce (12) reuniones realizadas</t>
  </si>
  <si>
    <r>
      <t xml:space="preserve">Se realizó la revisión mensual del cumplimiento de los controles establecidos en los riesgos de corrupción </t>
    </r>
    <r>
      <rPr>
        <b/>
        <sz val="10"/>
        <color theme="1" tint="4.9989318521683403E-2"/>
        <rFont val="Arial Narrow"/>
        <family val="2"/>
      </rPr>
      <t>(Evidencia 7)</t>
    </r>
  </si>
  <si>
    <t>Se evidencian soportes de las mesas de trabajo realizadas por los procesos. Actividad en % de cumplimiento acorde a lo programado.</t>
  </si>
  <si>
    <t>1.4.2</t>
  </si>
  <si>
    <t>Realizar revisiones y ajustes atendiendo las recomendaciones de los seguimientos realizados por la Oficina de Control Interno a los riesgos y controles de corrupción de la Entidad.</t>
  </si>
  <si>
    <t>Realizar tres revisiones para la verificación de la implementación de controles</t>
  </si>
  <si>
    <t>Tres (3) Revisiones realizadas</t>
  </si>
  <si>
    <r>
      <t xml:space="preserve">Se recibieron observaciones al diseño de los controles de los riesgos de corrupción por parte de la Oficina de Control Interno dentro del seguimiento realizado en el mes de diciembre de 2019. Por lo anterior se realizaron los ajustes a las observaciones recibidas a los procesos Gestión de TI, Gestión Jurídica, Planeación y formulación de políticas, Seguimiento y Evaluación de Políticas TIC, Uso y apropiación de las TIC, Fortalecimiento Organizacional, Direccionamiento estratégico, Investigación, desarrollo e innovación, Industria de Comunicaciones, Gestión de Recursos Administrativos y Gestión Documental. </t>
    </r>
    <r>
      <rPr>
        <b/>
        <sz val="10"/>
        <color theme="1" tint="4.9989318521683403E-2"/>
        <rFont val="Arial Narrow"/>
        <family val="2"/>
      </rPr>
      <t>(Evidencia 8)</t>
    </r>
  </si>
  <si>
    <t>Se evidencian soportes de los ajustes realizados a los controles, por parte de los procesos que recibieron observaciones de la OCI. Actividad en % de cumplimiento acorde a lo programado.</t>
  </si>
  <si>
    <r>
      <t xml:space="preserve">Se realizan los ajustes a las observaciones recibidas por la OCI y se publica el mapa de riesgos ajustado en la página web de la Entidad </t>
    </r>
    <r>
      <rPr>
        <b/>
        <sz val="10"/>
        <color theme="1" tint="4.9989318521683403E-2"/>
        <rFont val="Arial Narrow"/>
        <family val="2"/>
      </rPr>
      <t>(evidencia 1.4.2)</t>
    </r>
  </si>
  <si>
    <t>1.4.3</t>
  </si>
  <si>
    <t>Verificar la generación de los correspondientes planes de mejora a la auditoría de riesgos realizada a la Entidad</t>
  </si>
  <si>
    <t>1 verificación de la auditoría de riesgos realizada a la Entidad</t>
  </si>
  <si>
    <t>Verificaciones realizadas</t>
  </si>
  <si>
    <t>Esta actividad no está programada para este cuatrimestre</t>
  </si>
  <si>
    <t>Se encuentra en ejecución según lo programado. Revisión segundo cuatrimestre.</t>
  </si>
  <si>
    <t>NA</t>
  </si>
  <si>
    <r>
      <t xml:space="preserve">100% Correos con los planes de mejora aprobados por la OCI para los 23 procesos. 
</t>
    </r>
    <r>
      <rPr>
        <b/>
        <sz val="10"/>
        <color theme="1" tint="4.9989318521683403E-2"/>
        <rFont val="Arial Narrow"/>
        <family val="2"/>
      </rPr>
      <t>(evidencia 1.4.3)</t>
    </r>
  </si>
  <si>
    <r>
      <rPr>
        <b/>
        <sz val="10"/>
        <color theme="1" tint="4.9989318521683403E-2"/>
        <rFont val="Arial Narrow"/>
        <family val="2"/>
      </rPr>
      <t>Subcomponente 5</t>
    </r>
    <r>
      <rPr>
        <sz val="10"/>
        <color theme="1" tint="4.9989318521683403E-2"/>
        <rFont val="Arial Narrow"/>
        <family val="2"/>
      </rPr>
      <t xml:space="preserve"> Seguimiento</t>
    </r>
  </si>
  <si>
    <t>1.5.1</t>
  </si>
  <si>
    <t>Realizar auditoría a la administración de riesgos de los procesos de la Entidad.</t>
  </si>
  <si>
    <t>Una (1) Auditoría a la Administración de Riesgos de los procesos</t>
  </si>
  <si>
    <t>Una (1) auditoría realizada</t>
  </si>
  <si>
    <t>Oficina de Control Interno</t>
  </si>
  <si>
    <t>Se encuentra en ejecución según lo programado. Revisión tercer cuatrimestre.</t>
  </si>
  <si>
    <t>Esta actividad no se encuentra programada para este cuatrimestre</t>
  </si>
  <si>
    <t>1.5.2</t>
  </si>
  <si>
    <t>Realizar los seguimientos a los riesgos y controles de corrupción de la Entidad, establecidos en los procesos  del MIG.</t>
  </si>
  <si>
    <t xml:space="preserve">
Tres (3) seguimientos a los riesgos y controles de corrupción (cuatrimestrales)</t>
  </si>
  <si>
    <t>Actividad cumplida acorde a su avance y programación.</t>
  </si>
  <si>
    <r>
      <t>Se han realizado y publicado en la página web de la Entidad dos seguimientos a riesgos de corrupción, de acuerdo a la Guía de Riesgos del DAFP y a la Guia de Gestión de Riesgos de Corrupción de la Presidencia. Se adjuntan los dos informes publicados como evidencia.</t>
    </r>
    <r>
      <rPr>
        <b/>
        <sz val="10"/>
        <color theme="1" tint="4.9989318521683403E-2"/>
        <rFont val="Arial Narrow"/>
        <family val="2"/>
      </rPr>
      <t>(evidencia 1.5.2)</t>
    </r>
  </si>
  <si>
    <t>Garantizar el acceso oportuno y efectivo a los trámites y servicios que brinda la entidad.</t>
  </si>
  <si>
    <t>DATOS TRÁMITES A RACIONALIZAR</t>
  </si>
  <si>
    <t>ACCIONES DE RACIONALIZACIÓN A DESARROLLAR</t>
  </si>
  <si>
    <t>PLAN EJECUCIÓN</t>
  </si>
  <si>
    <t>Tipo</t>
  </si>
  <si>
    <t>Número</t>
  </si>
  <si>
    <t xml:space="preserve">Estado </t>
  </si>
  <si>
    <t>Situación actual</t>
  </si>
  <si>
    <t xml:space="preserve">Mejora por implementar </t>
  </si>
  <si>
    <t>Beneficio al ciudadano o entidad</t>
  </si>
  <si>
    <t>Tipo de Racionalización</t>
  </si>
  <si>
    <t>Acciones racionalización</t>
  </si>
  <si>
    <t>Fecha Inicio</t>
  </si>
  <si>
    <t>Fecha Fin</t>
  </si>
  <si>
    <t>Otros procedimientos administrativos de cara al usuario</t>
  </si>
  <si>
    <t>2.1.1</t>
  </si>
  <si>
    <t>Se cuenta con tareas que se realizan manualmente, las cuales se pueden sistematizar con los canales de atención que se pondrán a disposición de la ciudadanía</t>
  </si>
  <si>
    <t xml:space="preserve">El procedimiento para solicitar el trámite se hace de manera manual o a través de correo electrónico que debe radicarse. 
Los cuadros de características técnicas de red – CCTR se imprimen y se registran dentro del proceso de notificación.
</t>
  </si>
  <si>
    <t xml:space="preserve">Además de los canales de atención tradicionales, los usuarios podrán interactuar de manera virtual con la entidad para radicar y hacer seguimiento a sus solicitudes.
Se dispondrá de los Cuadros de Características Técnicas de Red - CCTR como resultado del trámite de manera virtual y certificada.
</t>
  </si>
  <si>
    <t xml:space="preserve">Facilidad al ciudadano para hacer las solicitudes, el seguimiento y las subsanaciones si son requeridas.
</t>
  </si>
  <si>
    <t>Administrativa</t>
  </si>
  <si>
    <t>Disminución de pasos y actividades del procedimiento interno y de cara al ciudadano.</t>
  </si>
  <si>
    <t>Se evidencia Plan de trabajo 2020, donde se especifican cada una de las actividades a desarrollar, con su fecha de inicio, fin y el responsable. Actividad en % de cumplimiento acorde a lo programado.</t>
  </si>
  <si>
    <r>
      <t xml:space="preserve">Se ha desarrollado, probado y puesto en producción la herramienta de trámite en línea a los grupos de interés. 
Se ha sometido a aprobación el ajuste del procedimiento en el MIG que tiene en cuenta esta mejora y reducción de pasos y actividades.
Se socializaron las mejoras a los grupos de interés y a los miembros de la cadena de valor institucional, y en proceso la socialización a toda la institución con Oficina de Prensa.
Los grupos de interés ya utilizan la herramienta para los procesos de selección objetiva en curso, pero no se ha presentado a toda la institución con correo masivo previa aprobación de Prensa. </t>
    </r>
    <r>
      <rPr>
        <b/>
        <sz val="10"/>
        <color theme="1" tint="4.9989318521683403E-2"/>
        <rFont val="Arial Narrow"/>
        <family val="2"/>
      </rPr>
      <t>(Evidencia 2.1.1)</t>
    </r>
  </si>
  <si>
    <t>2.1.2</t>
  </si>
  <si>
    <t xml:space="preserve">El procedimiento para solicitar el trámite se hace de manera manual o a través de correo electrónico que debe radicarse.
Algunos pasos del proceso interno se realizan de manera manual y otros de manera parcialmente sistematizada a través de módulos de la plataforma que apoya el proceso. 
</t>
  </si>
  <si>
    <r>
      <rPr>
        <sz val="10"/>
        <rFont val="Arial Narrow"/>
        <family val="2"/>
      </rPr>
      <t xml:space="preserve">Puesta en línea de la facilidad para radicar las solicitudes y hacerles seguimiento.
</t>
    </r>
    <r>
      <rPr>
        <sz val="10"/>
        <color theme="1" tint="4.9989318521683403E-2"/>
        <rFont val="Arial Narrow"/>
        <family val="2"/>
      </rPr>
      <t xml:space="preserve">Sistematización del procedimiento interno para la gestión del trámite para seguimiento, reportes, ayudas, alertas y alarmas.
</t>
    </r>
  </si>
  <si>
    <t xml:space="preserve">Facilidad al ciudadano para hacer las solicitudes, el seguimiento y las subsanaciones si requeridas.
Reducción de tiempo para atender el trámite.
</t>
  </si>
  <si>
    <t>Tecnológica</t>
  </si>
  <si>
    <t>Ajuste, mejora y adición de desarrollos de la herramienta frontal de cara al ciudadano para radicar las solicitudes con sus respectivos soportes de manera virtual</t>
  </si>
  <si>
    <t>Se evidencia Plan de trabajo 2020, donde se especifican cada una de las actividades a desarrollar, con su fecha de inicio, fin y el responsable.Actividad en % de cumplimiento acorde a lo programado.</t>
  </si>
  <si>
    <t>Con el fin de dar cumplimiento al Decreto 2106 de 2019, a continuación se formulan actividades para su implementación:</t>
  </si>
  <si>
    <r>
      <rPr>
        <b/>
        <sz val="10"/>
        <color theme="1" tint="4.9989318521683403E-2"/>
        <rFont val="Arial Narrow"/>
        <family val="2"/>
      </rPr>
      <t xml:space="preserve">Subcomponente 1
</t>
    </r>
    <r>
      <rPr>
        <sz val="10"/>
        <color theme="1" tint="4.9989318521683403E-2"/>
        <rFont val="Arial Narrow"/>
        <family val="2"/>
      </rPr>
      <t>Racionalización de Trámites</t>
    </r>
  </si>
  <si>
    <t>2.1</t>
  </si>
  <si>
    <t>Determinar las acciones por fases para dar cumplimiento a las disposiciones establecidas en el Decreto Ley 2106 de 2019.</t>
  </si>
  <si>
    <t>Plan de Acción</t>
  </si>
  <si>
    <t>Un (1) Plan de Acción formulado por las dependencias involucradas</t>
  </si>
  <si>
    <r>
      <rPr>
        <sz val="10"/>
        <color theme="1" tint="4.9989318521683403E-2"/>
        <rFont val="Arial Narrow"/>
        <family val="2"/>
      </rPr>
      <t xml:space="preserve">Se realizó plan de acción de las dependencias para la implementación del Decreto Ley 2106 de 2019, en donde se evidencian avances significativos por parte de las diferentes dependencia responsables. </t>
    </r>
    <r>
      <rPr>
        <b/>
        <sz val="10"/>
        <color theme="1" tint="4.9989318521683403E-2"/>
        <rFont val="Arial Narrow"/>
        <family val="2"/>
      </rPr>
      <t>(Evidencia 10)</t>
    </r>
  </si>
  <si>
    <t>Se evidencia plan de acción formulado por cada una de las dependencias responsables y por cada artículo que contempla el decreto para garantizar el cumplimiento a este. Actividad cumplida en un 100%.</t>
  </si>
  <si>
    <t>2.2</t>
  </si>
  <si>
    <t>Realizar el cumplimiento de la fase I</t>
  </si>
  <si>
    <t>100% de cumplimiento de la fase I</t>
  </si>
  <si>
    <t>Porcentaje</t>
  </si>
  <si>
    <t>% de cumplimiento de las actividades ejecutadas de la fase I del Plan de Acción</t>
  </si>
  <si>
    <t>Se encuentra en tiempo  para su ejecución.</t>
  </si>
  <si>
    <t>2.3</t>
  </si>
  <si>
    <t>Realizar cierre y valoración del cumplimiento de la fase I establecidas en el Decreto Ley 2106 de 2019</t>
  </si>
  <si>
    <t>Documento de cierre</t>
  </si>
  <si>
    <t>Un (1) documento con la valoración de cumplimiento de la fase I</t>
  </si>
  <si>
    <t>No se tiene programado para este cuatrimestre</t>
  </si>
  <si>
    <t xml:space="preserve">Fortalecer los escenarios de diálogo y retroalimentación con la ciudadanía y grupos de interés para incluirlos como actores permanentes de la gestión </t>
  </si>
  <si>
    <r>
      <rPr>
        <b/>
        <sz val="10"/>
        <color theme="1" tint="4.9989318521683403E-2"/>
        <rFont val="Arial Narrow"/>
        <family val="2"/>
      </rPr>
      <t xml:space="preserve">Subcomponente 1
</t>
    </r>
    <r>
      <rPr>
        <sz val="10"/>
        <color theme="1" tint="4.9989318521683403E-2"/>
        <rFont val="Arial Narrow"/>
        <family val="2"/>
      </rPr>
      <t>Información de Calidad y en Formato Comprensible</t>
    </r>
  </si>
  <si>
    <t>3.1.1</t>
  </si>
  <si>
    <t>Mantener actualizado semestralmente el portal de  Colombia TIC en el enlace de "Conectando un país"   los proyectos de Telecomunicaciones Sociales   ejecutados desde la Dirección de Infraestructura</t>
  </si>
  <si>
    <t>Tecnológico</t>
  </si>
  <si>
    <t>2 actualizaciones</t>
  </si>
  <si>
    <t>Dos (2) Actualizaciones realizadas en el portal de  Colombia TIC en el enlace de "Conectando un país"</t>
  </si>
  <si>
    <t xml:space="preserve">No está programada para este cuatrimestre.Se encuentra en tiempo  para su ejecución. </t>
  </si>
  <si>
    <r>
      <t xml:space="preserve">Se anexan los print screen de la actualización del portal de Colombia TIC al mes de agosto de 2020, en la sección de "Conectando un país", respecto a los proyectos ejecutados desde la Dirección de Infraestructura. </t>
    </r>
    <r>
      <rPr>
        <b/>
        <sz val="10"/>
        <color theme="1" tint="4.9989318521683403E-2"/>
        <rFont val="Arial Narrow"/>
        <family val="2"/>
      </rPr>
      <t>(Evidencia 3.1.1)</t>
    </r>
  </si>
  <si>
    <t>3.1.2</t>
  </si>
  <si>
    <t>Publicar el Informe de Gestión (Informe Anual al Congreso de la República)</t>
  </si>
  <si>
    <t>Un (1) informe publicado</t>
  </si>
  <si>
    <t>Oficina Asesora de Prensa</t>
  </si>
  <si>
    <t>No está programada para este cuatrimestre. Se encuentra en tiempo  para su ejecución.</t>
  </si>
  <si>
    <r>
      <t xml:space="preserve">Se elaboró y publicó el informe al congreso de la vigencia 2020 en el micrositio de transparencia </t>
    </r>
    <r>
      <rPr>
        <b/>
        <sz val="10"/>
        <color theme="1" tint="4.9989318521683403E-2"/>
        <rFont val="Arial Narrow"/>
        <family val="2"/>
      </rPr>
      <t>(evidencia 3.1.2)</t>
    </r>
  </si>
  <si>
    <t>3.1.3</t>
  </si>
  <si>
    <t>Incorporar en los informes dirigidos a los órganos de control o cuerpos colegiados los resultados de las recomendaciones y compromisos asumidos en los ejercicios de rendición de Cuentas</t>
  </si>
  <si>
    <t>Un (1) informe incorporando las recomendaciones y compromisos</t>
  </si>
  <si>
    <t>Un (1) Informe publicado</t>
  </si>
  <si>
    <t>Oficina Asesora de Planeación y Estudios Sectoriales</t>
  </si>
  <si>
    <t>3.1.4</t>
  </si>
  <si>
    <t>Divulgar información institucional en las pantallas de la entidad</t>
  </si>
  <si>
    <t>Cincuenta (50) publicaciones realizadas</t>
  </si>
  <si>
    <t>Cincuenta (50) imágenes institucionales publicadas</t>
  </si>
  <si>
    <t>Se evidencia cumplimiento de las publicaciones en la pagina web del Ministerio. Actividad en % de cumplimiento acorde a los programado.</t>
  </si>
  <si>
    <t>Teniendo en cuenta la contingencia del Covid -19 y la falta de presencialidad en el Ministerio no se realizaron publicaciones este cuatrimestre. Sin embargo, se tienen programadas para el tercero</t>
  </si>
  <si>
    <t>3.1.5</t>
  </si>
  <si>
    <t>Publicar información del Sector TIC en el portal Colombiatic.mintic.gov.co</t>
  </si>
  <si>
    <t>Publicaciones realizadas en el portal Colombiatic.mintic.gov.co</t>
  </si>
  <si>
    <t>Cuarenta (40) documentos sectoriales producidos y publicados</t>
  </si>
  <si>
    <t>Se evidencia cumplimiento de las publicaciones en el portal Colombiatic.mintic.gov.co. Actividad en % de cumplimiento acorde a los programado.</t>
  </si>
  <si>
    <r>
      <rPr>
        <b/>
        <sz val="10"/>
        <color theme="1" tint="4.9989318521683403E-2"/>
        <rFont val="Arial Narrow"/>
        <family val="2"/>
      </rPr>
      <t xml:space="preserve">Subcomponente 2
</t>
    </r>
    <r>
      <rPr>
        <sz val="10"/>
        <color theme="1" tint="4.9989318521683403E-2"/>
        <rFont val="Arial Narrow"/>
        <family val="2"/>
      </rPr>
      <t>Diálogo de doble vía con la ciudadanía y sus organizaciones</t>
    </r>
  </si>
  <si>
    <t>3.2.2</t>
  </si>
  <si>
    <t>Actualizar el micrositio (app.powerbi que se entrega a TI) donde las entidades territoriales pueden consultar las normas en materia  de despliegue de infraestructura TIC en las regiones</t>
  </si>
  <si>
    <t xml:space="preserve">Dos actualizaciones realizadas en el micrositio </t>
  </si>
  <si>
    <t>Dos (2) Actualizaciones realizadas</t>
  </si>
  <si>
    <t>Dirección de Promoción</t>
  </si>
  <si>
    <r>
      <t xml:space="preserve">Se adelantó una actualización de las normas en materia de infraestructura TIC en las regiones la información se encuentra actualizada en el link
https://www.mintic.gov.co/portal/inicio/61413:Normas-Despliegue-de-Infraestructura-TIC </t>
    </r>
    <r>
      <rPr>
        <b/>
        <sz val="10"/>
        <color theme="1" tint="4.9989318521683403E-2"/>
        <rFont val="Arial Narrow"/>
        <family val="2"/>
      </rPr>
      <t>(Evidencia 40)</t>
    </r>
  </si>
  <si>
    <t>Se evidencia cumplimiento de la actualización. Actividad en % de cumplimiento acorde a los programado.</t>
  </si>
  <si>
    <r>
      <t xml:space="preserve">Se realiza actualización constante de la página web donde se socializan las normas adoptadas para reglamentar el despliegue de infraestructura TIC por parte de las Alcaldías (1 Actualización)
Link de la página web del Ministerio en donde se está realizando la publicación de las normas adoptadas para consulta del publico en general, indicando la ultima fecha de actualización.
https://www.mintic.gov.co/portal/inicio/Ministerio/Oferta-TIC/Normas-despliegue-de-Infraestructura/ </t>
    </r>
    <r>
      <rPr>
        <b/>
        <sz val="10"/>
        <color theme="1" tint="4.9989318521683403E-2"/>
        <rFont val="Arial Narrow"/>
        <family val="2"/>
      </rPr>
      <t>(evidencia 3.2.2)</t>
    </r>
  </si>
  <si>
    <t>3.2.3</t>
  </si>
  <si>
    <t>Conformar equipo líder para la Audiencia Pública de Rendición de Cuentas</t>
  </si>
  <si>
    <t>Conformación de equipo líder</t>
  </si>
  <si>
    <t>Un (1) Equipo Líder conformado</t>
  </si>
  <si>
    <t>3.2.4</t>
  </si>
  <si>
    <t>Capacitar el Grupo Líder para la Audiencia Pública de Rendición de Cuentas, Garantía de Derechos y Objetivos de Desarrollo Sostenible</t>
  </si>
  <si>
    <t>Realizar capacitación con el fin de dar los lineamientos de la Audiencia Pública de Rendición de Cuentas, Garantía de Derechos y Objetivos de Desarrollo Sostenible</t>
  </si>
  <si>
    <t>Un (1) Equipo líder capacitado</t>
  </si>
  <si>
    <r>
      <t xml:space="preserve">Se realizó capacitación al Grupo Líder el 12 de agosto a través de teams. </t>
    </r>
    <r>
      <rPr>
        <b/>
        <sz val="10"/>
        <color theme="1" tint="4.9989318521683403E-2"/>
        <rFont val="Arial Narrow"/>
        <family val="2"/>
      </rPr>
      <t>(evidencia 3.2.4)</t>
    </r>
    <r>
      <rPr>
        <sz val="10"/>
        <color theme="1" tint="4.9989318521683403E-2"/>
        <rFont val="Arial Narrow"/>
        <family val="2"/>
      </rPr>
      <t xml:space="preserve">
</t>
    </r>
  </si>
  <si>
    <t>3.2.5</t>
  </si>
  <si>
    <t>Estandarización de formatos para los espacios de participación en medios virtuales y físicos, teniendo en cuenta la protección de datos personales</t>
  </si>
  <si>
    <t>Formatos estandarizados</t>
  </si>
  <si>
    <t>100% de formatos estandarizados</t>
  </si>
  <si>
    <r>
      <t xml:space="preserve">Se realizó la estandarización de los formatos para la RdC </t>
    </r>
    <r>
      <rPr>
        <b/>
        <sz val="10"/>
        <color theme="1" tint="4.9989318521683403E-2"/>
        <rFont val="Arial Narrow"/>
        <family val="2"/>
      </rPr>
      <t>(evidencia 3.2.5)</t>
    </r>
  </si>
  <si>
    <t>3.2.6</t>
  </si>
  <si>
    <t>Publicar cronograma de actividades con etapas de acuerdo con los lineamientos de la Función Pública</t>
  </si>
  <si>
    <t>Publicar el cronograma con las etapas de la rendición de cuentas en el micrositio de transparencia</t>
  </si>
  <si>
    <t>Un (1) Cronograma publicado</t>
  </si>
  <si>
    <r>
      <t xml:space="preserve">Se realizó la publicación del cronograma de la RdC 2020 en https://www.mintic.gov.co/portal/inicio/Ministerio/Logros/Rendicion-de-cuentas/ </t>
    </r>
    <r>
      <rPr>
        <b/>
        <sz val="10"/>
        <color theme="1" tint="4.9989318521683403E-2"/>
        <rFont val="Arial Narrow"/>
        <family val="2"/>
      </rPr>
      <t>(evidencia3.2.6)</t>
    </r>
  </si>
  <si>
    <t>3.2.7</t>
  </si>
  <si>
    <t>Publicar Estrategia de Comunicaciones para la Audiencia Pública de Rendición de Cuentas</t>
  </si>
  <si>
    <t>Estrategia de Comunicaciones publicada en el micrositio de transparencia</t>
  </si>
  <si>
    <t>Un (1) Estrategia de Comunicaciones publicada</t>
  </si>
  <si>
    <r>
      <t xml:space="preserve">Se realizó la publicación de la estrategia de rendición de cuentas y de comunicaciones en la página https://micrositios.mintic.gov.co/rendicion_cuentas_2020/estrategia/ </t>
    </r>
    <r>
      <rPr>
        <b/>
        <sz val="10"/>
        <color theme="1" tint="4.9989318521683403E-2"/>
        <rFont val="Arial Narrow"/>
        <family val="2"/>
      </rPr>
      <t>(evidencia3.2.7)</t>
    </r>
  </si>
  <si>
    <t>3.2.8</t>
  </si>
  <si>
    <t>Creación y publicación de información de interés para la ciudadanía en un micrositio para la Audiencia Pública de Rendición de Cuentas</t>
  </si>
  <si>
    <t>Micrositio de Rendición de Cuentas publicado con información de interés para la ciudadanía</t>
  </si>
  <si>
    <t>Un (1) Micrositio de Rendición de cuentas creado</t>
  </si>
  <si>
    <t>No esta programado para este cuatrimestre</t>
  </si>
  <si>
    <t>Este cuatrimestre no tiene programación</t>
  </si>
  <si>
    <t>3.2.9</t>
  </si>
  <si>
    <t>Realizar Audiencia Pública de Rendición de Cuentas</t>
  </si>
  <si>
    <t>Humano
Tecnológico
Financiero</t>
  </si>
  <si>
    <t xml:space="preserve">Una (1) Audiencia Pública de Rendición de cuentas </t>
  </si>
  <si>
    <t>Una (1) audiencia pública de rendición de cuentas realizadas</t>
  </si>
  <si>
    <t>3.2.10</t>
  </si>
  <si>
    <t>Realizar jornadas internas de rendición de cuentas</t>
  </si>
  <si>
    <t>Seis (6) jornadas internas de rendición de cuentas</t>
  </si>
  <si>
    <t>Seis (6)  jornadas internas de rendición de cuentas realizadas</t>
  </si>
  <si>
    <r>
      <t xml:space="preserve">Compartic realizado el 24 de junio en la plataforma TEAMS. </t>
    </r>
    <r>
      <rPr>
        <b/>
        <sz val="10"/>
        <color theme="1" tint="4.9989318521683403E-2"/>
        <rFont val="Arial Narrow"/>
        <family val="2"/>
      </rPr>
      <t>(evidencia 3.2.10)</t>
    </r>
  </si>
  <si>
    <t>3.2.11</t>
  </si>
  <si>
    <t>Publicar informe individual de rendición de cuentas del Acuerdo de Paz con corte a 31 de diciembre de 2019 en el micrositio de transparencia</t>
  </si>
  <si>
    <t>Publicar informe de rendición de cuentas de paz en el micrositio de transparencia</t>
  </si>
  <si>
    <t>Un (1) documento publicado</t>
  </si>
  <si>
    <t>Despacho de la Ministra</t>
  </si>
  <si>
    <r>
      <t xml:space="preserve">Se publicó el informe de Rendición de Cuentas de Paz en el micrositio de transparencia https://www.mintic.gov.co/portal/inicio/Transparencia-y-acceso-a-informacion-publica/Control/77973:7-5-1-Informacion-de-Construccion-de-Paz  el 27 de marzo de 2020, cumpliendo con las directrices de la Función Pública. </t>
    </r>
    <r>
      <rPr>
        <b/>
        <sz val="10"/>
        <color theme="1" tint="4.9989318521683403E-2"/>
        <rFont val="Arial Narrow"/>
        <family val="2"/>
      </rPr>
      <t>(Evidencia 14)</t>
    </r>
  </si>
  <si>
    <t>Se evidencia cumplimiento del 100% de la actividad.</t>
  </si>
  <si>
    <t>3.2.12</t>
  </si>
  <si>
    <t>Publicar en el micrositio de transparencia informe sobre los avances de la implementación del Acuerdo de Paz, en donde se incluya la estrategia de divulgación y los espacios de dialogo nacionales y territoriales realizados</t>
  </si>
  <si>
    <t>Publicar informe de avance de la implementación de los acuerdos de paz en el micrositio de transparencia</t>
  </si>
  <si>
    <t>Dos (2) informes publicados</t>
  </si>
  <si>
    <r>
      <t xml:space="preserve">Se elaboró el informe de avance de los indicadores étnicos del Plan Marco de Implementación. El informe del avance y estado de los indicadores étnicos del Plan Marco de Implementación, se hace de los 7 indicadores étnicos a cargo de Mintic, este informe se envío a la Consejería para la Estabilización. Se adjunta informe. </t>
    </r>
    <r>
      <rPr>
        <b/>
        <sz val="10"/>
        <color theme="1" tint="4.9989318521683403E-2"/>
        <rFont val="Arial Narrow"/>
        <family val="2"/>
      </rPr>
      <t>(evidencia 3.2.12)</t>
    </r>
  </si>
  <si>
    <t>3.2.13</t>
  </si>
  <si>
    <t>Realizar una actividad donde se informe la gestión y los resultados de la ejecución del convenio con Procolombia del año 2019</t>
  </si>
  <si>
    <t>Una (1) Actividad de Socializaciones Realizadas</t>
  </si>
  <si>
    <t>Una (1) socialización</t>
  </si>
  <si>
    <t>Dirección de desarrollo de la Industria TI</t>
  </si>
  <si>
    <r>
      <t xml:space="preserve">Se realizó el 19/12/2019 el evento de informe de los resultados de la ejecución del convenio con ProColombia del año 2019, donde se desarrollaron las siguientes actividades:
1). Dar a conocer los resultados obtenidos a través del Convenio en el año 2019.
2). Mostrar el video que promociona los principales sectores de la industria de TI: Salud, Servicios Financieros, Agro, Turismo, Videojuegos, Animación, Audiovisual y Marketing Digital.
3). Presentar un resumen de los 5 estudios sectoriales de tendencias globales de la industria TI contratados con la firma internacional IDC CONSULTORES SA: i) Movilidad e internet de las cosas, ii) Ciberseguridad. iii) Desarrolladores, iv) Big Data, Analítica e Inteligencia Artificial, v) Blockchain.
4). Contar con un espacio de relacionamiento entre los empresarios, representantes de MinTIC, ProColombia y Fedesoft que permitan recoger experiencias y aportes para estructurar planes de trabajo futuros para la internacionalización de la industria de Tecnologías de la Información.
5). Mostrar los proyectos adelantados por la Dirección de Desarrollo de la Industria de TI de MinTIC
6). Exponer, por parte de ProColombia, la Perspectiva de los negocios internacionales para las empresas de TI. </t>
    </r>
    <r>
      <rPr>
        <b/>
        <sz val="10"/>
        <color theme="1" tint="4.9989318521683403E-2"/>
        <rFont val="Arial Narrow"/>
        <family val="2"/>
      </rPr>
      <t>(evidencia 3.2.13)</t>
    </r>
  </si>
  <si>
    <r>
      <rPr>
        <b/>
        <sz val="10"/>
        <color theme="1" tint="4.9989318521683403E-2"/>
        <rFont val="Arial Narrow"/>
        <family val="2"/>
      </rPr>
      <t xml:space="preserve">Subcomponente 3
</t>
    </r>
    <r>
      <rPr>
        <sz val="10"/>
        <color theme="1" tint="4.9989318521683403E-2"/>
        <rFont val="Arial Narrow"/>
        <family val="2"/>
      </rPr>
      <t>Responsabilidad</t>
    </r>
  </si>
  <si>
    <t>3.3.1</t>
  </si>
  <si>
    <t>Divulgar información sobre los servicios que promueve el MinTIC para incentivar la participación ciudadana</t>
  </si>
  <si>
    <t>Humano y Tecnológico</t>
  </si>
  <si>
    <t>Diez (10) jornadas de visibilización a los grupos de interés</t>
  </si>
  <si>
    <t>Diez (10) jornadas de visibilización realizadas</t>
  </si>
  <si>
    <r>
      <t xml:space="preserve">Se realizaron ocho (8) campañas de visibilización a los grupos de  interés para incentivar la participación ciudadana. </t>
    </r>
    <r>
      <rPr>
        <b/>
        <sz val="10"/>
        <color theme="1" tint="4.9989318521683403E-2"/>
        <rFont val="Arial Narrow"/>
        <family val="2"/>
      </rPr>
      <t>(Evidencia 17)</t>
    </r>
  </si>
  <si>
    <t>Se evidencian soportes de las campañas realizadas.Actividad en % de cumplimiento acorde a los programado.</t>
  </si>
  <si>
    <r>
      <t xml:space="preserve">Se realizaron dos Facebook Live Gobierno Digital </t>
    </r>
    <r>
      <rPr>
        <b/>
        <sz val="10"/>
        <color theme="1" tint="4.9989318521683403E-2"/>
        <rFont val="Arial Narrow"/>
        <family val="2"/>
      </rPr>
      <t>(evidencia 3.3.1)</t>
    </r>
  </si>
  <si>
    <t>3.3.2</t>
  </si>
  <si>
    <t>Utilizar el Hashtag en redes sociales, alusivas a la rendición de cuentas y la participación ciudadana</t>
  </si>
  <si>
    <t xml:space="preserve">Quince (15) publicaciones con el uso del hashtag </t>
  </si>
  <si>
    <t>Quince (15) publicaciones realizadas con el uso del Hashtag</t>
  </si>
  <si>
    <r>
      <t xml:space="preserve">Se usó el HashTag en cinco ocasiones durante los espacios y ejercicios de participación ciudadana y rendición de cuentas que ha realizado la entidad a la fecha. </t>
    </r>
    <r>
      <rPr>
        <b/>
        <sz val="10"/>
        <color theme="1" tint="4.9989318521683403E-2"/>
        <rFont val="Arial Narrow"/>
        <family val="2"/>
      </rPr>
      <t>(Evidencia16)</t>
    </r>
  </si>
  <si>
    <t>Se evidencian soportes de las publicaciones  realizadas.Actividad en % de cumplimiento acorde a los programado.</t>
  </si>
  <si>
    <t>3.3.3</t>
  </si>
  <si>
    <r>
      <t xml:space="preserve">Capacitar a los servidores del ministerio en temas relacionados con: Plan Anticorrupción y Atención al Ciudadano, Transparencia y acceso a la información, </t>
    </r>
    <r>
      <rPr>
        <sz val="10"/>
        <rFont val="Arial Narrow"/>
        <family val="2"/>
      </rPr>
      <t xml:space="preserve">participación ciudadana, control social, </t>
    </r>
    <r>
      <rPr>
        <u/>
        <sz val="10"/>
        <rFont val="Arial Narrow"/>
        <family val="2"/>
      </rPr>
      <t>servicio al ciudadano</t>
    </r>
    <r>
      <rPr>
        <sz val="10"/>
        <rFont val="Arial Narrow"/>
        <family val="2"/>
      </rPr>
      <t>, Código de Integridad, archivo-gestión documental y seguridad digital</t>
    </r>
  </si>
  <si>
    <t>Talento Humano</t>
  </si>
  <si>
    <t>3 capacitaciones realizadas</t>
  </si>
  <si>
    <t>Tres (3) capacitaciones realizadas</t>
  </si>
  <si>
    <t>Se evidencian soportes de la presentación  realizada.Actividad en % de cumplimiento acorde a los programado.</t>
  </si>
  <si>
    <r>
      <rPr>
        <b/>
        <sz val="10"/>
        <color theme="1" tint="4.9989318521683403E-2"/>
        <rFont val="Arial Narrow"/>
        <family val="2"/>
      </rPr>
      <t xml:space="preserve">Subcomponente 4
</t>
    </r>
    <r>
      <rPr>
        <sz val="10"/>
        <color theme="1" tint="4.9989318521683403E-2"/>
        <rFont val="Arial Narrow"/>
        <family val="2"/>
      </rPr>
      <t>Evaluación y Retroalimentación a la Gestión Institucional</t>
    </r>
  </si>
  <si>
    <t>3.4.1</t>
  </si>
  <si>
    <t>Realizar evaluación a través de encuestas a  los participantes (Virtuales y presenciales) de la Audiencia Pública de Rendición de Cuentas del Ministerio.</t>
  </si>
  <si>
    <t xml:space="preserve">Humano
Tecnológico
</t>
  </si>
  <si>
    <t>Aplicar las encuestas de satisfacción a los asistentes del espacio de participación</t>
  </si>
  <si>
    <t>Una (1) encuesta aplicada</t>
  </si>
  <si>
    <t>No se tiene programación para este cuatrimestre</t>
  </si>
  <si>
    <t>3.4.2</t>
  </si>
  <si>
    <t>Formular plan de mejora o acciones que den respuesta a las observaciones y comentarios de la ciudadanía de acuerdo con la Rendición de Cuentas</t>
  </si>
  <si>
    <t>Acciones de mejora con base en los resultados de las encuestas de satisfacción</t>
  </si>
  <si>
    <t>Un (1) Informe realizado</t>
  </si>
  <si>
    <t>3.4.3</t>
  </si>
  <si>
    <t>Elaborar y publicar en el micrositio de transparencia el informe de gestión en el cual se rinda cuentas de los resultados del proceso de talento humano</t>
  </si>
  <si>
    <t>1 informe de gestión</t>
  </si>
  <si>
    <t>Un (1) Informe de gestión entregado</t>
  </si>
  <si>
    <t>Componente 4:  Mecanismos para mejorar la Atención del Ciudadano</t>
  </si>
  <si>
    <t>Garantizar un servicio a la ciudadanía cálido, oportuno y efectivo, con criterios diferenciales de accesibilidad</t>
  </si>
  <si>
    <r>
      <rPr>
        <b/>
        <sz val="10"/>
        <color theme="1" tint="4.9989318521683403E-2"/>
        <rFont val="Arial Narrow"/>
        <family val="2"/>
      </rPr>
      <t xml:space="preserve">Subcomponente 1                        </t>
    </r>
    <r>
      <rPr>
        <sz val="10"/>
        <color theme="1" tint="4.9989318521683403E-2"/>
        <rFont val="Arial Narrow"/>
        <family val="2"/>
      </rPr>
      <t xml:space="preserve"> 
Estructura administrativa y Direccionamiento estratégico</t>
    </r>
  </si>
  <si>
    <t>4.1.1</t>
  </si>
  <si>
    <t>Ajustar las cadenas de valor de los procesos con criterios de sostenibilidad que permitan fortalecer la relación con los grupos de interés en el Marco del desarrollo del Modelo de Responsabilidad Social Institucional.</t>
  </si>
  <si>
    <t>Cuatro (4) procesos que incluyan criterios de sostenibilidad</t>
  </si>
  <si>
    <t>Cuatro (4) Cadenas de valor ajustadas</t>
  </si>
  <si>
    <t>Se inicio la implementación de los criterios de responsabilidad social en las cartas descriptivas de Recursos Administrativos, Compras y Contratación, Gestión Jurídica y Gestión financiera y Control Interno</t>
  </si>
  <si>
    <t>4.1.2</t>
  </si>
  <si>
    <t>Capacitación a servidores en caracterización de grupos de interés</t>
  </si>
  <si>
    <t>Capacitación a servidores</t>
  </si>
  <si>
    <t>Dos (2) capacitaciones realizadas</t>
  </si>
  <si>
    <r>
      <t xml:space="preserve">El 2 de abril de 2020 se llevó a cabo la primera sesión de caracterización de grupos de interés de forma virtual, teniendo en cuenta que no se pudo realizar de forma presencial por la emergencia por la que atraviesa el país </t>
    </r>
    <r>
      <rPr>
        <b/>
        <sz val="10"/>
        <color theme="1" tint="4.9989318521683403E-2"/>
        <rFont val="Arial Narrow"/>
        <family val="2"/>
      </rPr>
      <t>(Evidencia 20)</t>
    </r>
  </si>
  <si>
    <t>Se evidencian soportes de la capacitación   realizada.Actividad en % de cumplimiento acorde a lo programado.</t>
  </si>
  <si>
    <t>4.1.3</t>
  </si>
  <si>
    <t>Identificar y publicar los procedimientos que impactan al ciudadano en el micrositio de transparencia</t>
  </si>
  <si>
    <t>Realizar la publicación de los procedimientos de cara al ciudadano</t>
  </si>
  <si>
    <t>Una (1) publicación realizada</t>
  </si>
  <si>
    <r>
      <t xml:space="preserve">Se realizó la identificación y la publicación de los procedimientos de cara al ciudadano en el enlace  https://www.mintic.gov.co/portal/inicio/Ministerio/Acerca-del-MinTIC/Modelo-Integrado-de-Gestion/, publicación del Manual de Caracterización </t>
    </r>
    <r>
      <rPr>
        <b/>
        <sz val="10"/>
        <color theme="1" tint="4.9989318521683403E-2"/>
        <rFont val="Arial Narrow"/>
        <family val="2"/>
      </rPr>
      <t>(evidencia 4.1.3)</t>
    </r>
  </si>
  <si>
    <r>
      <rPr>
        <b/>
        <sz val="10"/>
        <color theme="1" tint="4.9989318521683403E-2"/>
        <rFont val="Arial Narrow"/>
        <family val="2"/>
      </rPr>
      <t xml:space="preserve">Subcomponente 2
</t>
    </r>
    <r>
      <rPr>
        <sz val="10"/>
        <color theme="1" tint="4.9989318521683403E-2"/>
        <rFont val="Arial Narrow"/>
        <family val="2"/>
      </rPr>
      <t>Fortalecimiento de los canales de atención</t>
    </r>
  </si>
  <si>
    <t>4.2.1</t>
  </si>
  <si>
    <t>Realizar capacitaciones al interior de la entidad sobre: recepción y tiempos de respuesta de PQRSD, protocolos de servicios y servicio al ciudadano protocolo de administración por cada uno de los canales de atención dispuestos por la entidad.</t>
  </si>
  <si>
    <t>3 capacitaciones</t>
  </si>
  <si>
    <r>
      <t xml:space="preserve">Se realizó la primera capacitación en protocolos de servicios y de recepción de PQRSD en la semana de febrero. </t>
    </r>
    <r>
      <rPr>
        <b/>
        <sz val="10"/>
        <color theme="1" tint="4.9989318521683403E-2"/>
        <rFont val="Arial Narrow"/>
        <family val="2"/>
      </rPr>
      <t>(Evidencia 21)</t>
    </r>
  </si>
  <si>
    <t>Ese cuatrimestre no se tenía programado realizarlas</t>
  </si>
  <si>
    <t>4.2.3</t>
  </si>
  <si>
    <t xml:space="preserve">Desarrollar el proyecto Centro de Relevo para facilitar la comunicación entre las personas sordas y oyentes a través de  las TIC. </t>
  </si>
  <si>
    <t>Financiero</t>
  </si>
  <si>
    <t>Realizar 430000 comunicaciones relevadas</t>
  </si>
  <si>
    <t xml:space="preserve">430000 comunicaciones relevadas a través del centro de relevo. </t>
  </si>
  <si>
    <t>Dirección de Apropiación TIC</t>
  </si>
  <si>
    <r>
      <t xml:space="preserve">Durante el cuatrimestre se realizaron 31. 925 comunicaciones relevadas, esto se evidencia en el informe del contratista FENASLCOL. </t>
    </r>
    <r>
      <rPr>
        <b/>
        <sz val="10"/>
        <color theme="1" tint="4.9989318521683403E-2"/>
        <rFont val="Arial Narrow"/>
        <family val="2"/>
      </rPr>
      <t>(Evidencia 22).</t>
    </r>
  </si>
  <si>
    <t>Se evidencian soportes de las comunicaciones relevadas.Actividad en % de cumplimiento acorde a lo programado.</t>
  </si>
  <si>
    <r>
      <rPr>
        <b/>
        <sz val="10"/>
        <color theme="1" tint="4.9989318521683403E-2"/>
        <rFont val="Arial Narrow"/>
        <family val="2"/>
      </rPr>
      <t>Subcomponente 3</t>
    </r>
    <r>
      <rPr>
        <sz val="10"/>
        <color theme="1" tint="4.9989318521683403E-2"/>
        <rFont val="Arial Narrow"/>
        <family val="2"/>
      </rPr>
      <t xml:space="preserve">
Talento Humano</t>
    </r>
  </si>
  <si>
    <t>4.3.1</t>
  </si>
  <si>
    <t xml:space="preserve">Capacitar a los funcionarios públicos del Ministerio en comunicación asertiva y lenguaje claro </t>
  </si>
  <si>
    <t>Capacitación en comunicación asertiva y en lenguaje claro</t>
  </si>
  <si>
    <t xml:space="preserve">30/11/2020
</t>
  </si>
  <si>
    <r>
      <t xml:space="preserve">Se realizó la capacitación de Lenguaje Claro a Través de la plataforma del DNP. 
Los funcionarios fueron capacitados en comunicación asertiva y lenguaje claro, mediante la realización del taller "fortalecimiento de competencias comportamentales", dictado por la Universidad del Rosario. Se adjunta la evidencia. </t>
    </r>
    <r>
      <rPr>
        <b/>
        <sz val="10"/>
        <color theme="1" tint="4.9989318521683403E-2"/>
        <rFont val="Arial Narrow"/>
        <family val="2"/>
      </rPr>
      <t>(evidencia 4.3.1)</t>
    </r>
  </si>
  <si>
    <r>
      <rPr>
        <b/>
        <sz val="10"/>
        <color theme="1" tint="4.9989318521683403E-2"/>
        <rFont val="Arial Narrow"/>
        <family val="2"/>
      </rPr>
      <t xml:space="preserve">Subcomponente 4
</t>
    </r>
    <r>
      <rPr>
        <sz val="10"/>
        <color theme="1" tint="4.9989318521683403E-2"/>
        <rFont val="Arial Narrow"/>
        <family val="2"/>
      </rPr>
      <t>Normativo y procedimental</t>
    </r>
  </si>
  <si>
    <t>4.4.1</t>
  </si>
  <si>
    <t xml:space="preserve">Elaborar y publicar en la página web informes trimestrales de PQRSD </t>
  </si>
  <si>
    <t>Elaboración y publicación de informes de PQRSD</t>
  </si>
  <si>
    <t>Tres (3) informes publicados</t>
  </si>
  <si>
    <r>
      <t xml:space="preserve">Se elaboró y publicó el informe de PQRSD del primer trimestre de la vigencia 2020 en el micrositio de transparenciahttps://www.mintic.gov.co/portal/inicio/Peticiones-quejas-reclamos-sugerencias-y-denuncias-PQRSD/#a1 </t>
    </r>
    <r>
      <rPr>
        <b/>
        <sz val="10"/>
        <color theme="1" tint="4.9989318521683403E-2"/>
        <rFont val="Arial Narrow"/>
        <family val="2"/>
      </rPr>
      <t>(Evidencia 23)</t>
    </r>
  </si>
  <si>
    <t>Se evidencian soportes del informe publicado de PQRSD.Actividad en % de cumplimiento acorde a lo programado.</t>
  </si>
  <si>
    <r>
      <t xml:space="preserve">Se elaboró y publicó el segundo informe trimestral de PQRSD en la pagina web de la Entidad cumpliendo en el 66% la meta establecida para la presente vigencia. </t>
    </r>
    <r>
      <rPr>
        <b/>
        <sz val="10"/>
        <color theme="1" tint="4.9989318521683403E-2"/>
        <rFont val="Arial Narrow"/>
        <family val="2"/>
      </rPr>
      <t>(evidencia 4.4.1)</t>
    </r>
  </si>
  <si>
    <t>4.4.3</t>
  </si>
  <si>
    <t>Actualizar y publicar el registro de las bases de datos en el Registro Nacional de Bases de Datos de la SIC y  en el micrositio de transparencia</t>
  </si>
  <si>
    <t>Bases de datos registradas y publicadas en el micrositio de transparencia</t>
  </si>
  <si>
    <r>
      <t xml:space="preserve">Se realizó la publicación del histórico de registro de las bases de datos de la SIC en la página https://www.mintic.gov.co/portal/inicio/Transparencia-y-acceso-a-informacion-publica/Habeas-Data/102942:13-2-Bases-de-datos-registradas </t>
    </r>
    <r>
      <rPr>
        <b/>
        <sz val="10"/>
        <rFont val="Arial Narrow"/>
        <family val="2"/>
      </rPr>
      <t>(evidencia 4.4.3)</t>
    </r>
  </si>
  <si>
    <t>4.4.4</t>
  </si>
  <si>
    <t>Divulgar la política y los formatos de protección de datos personales a los funcionarios y contratistas de la Entidad</t>
  </si>
  <si>
    <t>Divulgación de la política de protección de datos personales</t>
  </si>
  <si>
    <t>Tres (3) divulgaciones realizadas</t>
  </si>
  <si>
    <r>
      <t xml:space="preserve">Se realizó la publicación de la política de seguridad y privacidad de la información en la página web de la entidad https://www.mintic.gov.co/portal/inicio/100251:PLAN-DE-SEGURIDAD-Y-PRIVACIDAD-DE-LA-INFORMACI-N, así como en redes sociales y espacios físicos de la entidad. </t>
    </r>
    <r>
      <rPr>
        <b/>
        <sz val="10"/>
        <rFont val="Arial Narrow"/>
        <family val="2"/>
      </rPr>
      <t>(evidencia 4.4.4)</t>
    </r>
  </si>
  <si>
    <t>4.4.5</t>
  </si>
  <si>
    <t>Formular el lineamiento para la anonimización y minimización de datos personales.</t>
  </si>
  <si>
    <t>Lineamiento formulado</t>
  </si>
  <si>
    <t>Un (1) lineamiento Formulado</t>
  </si>
  <si>
    <t>4.4.6</t>
  </si>
  <si>
    <t>Implementación del lineamiento para la anonimización y minimización de datos personales.</t>
  </si>
  <si>
    <t>Lineamiento divulgado</t>
  </si>
  <si>
    <t>Un (1) lineamiento divulgado</t>
  </si>
  <si>
    <r>
      <rPr>
        <b/>
        <sz val="10"/>
        <color theme="1" tint="4.9989318521683403E-2"/>
        <rFont val="Arial Narrow"/>
        <family val="2"/>
      </rPr>
      <t xml:space="preserve">Subcomponente 5
</t>
    </r>
    <r>
      <rPr>
        <sz val="10"/>
        <color theme="1" tint="4.9989318521683403E-2"/>
        <rFont val="Arial Narrow"/>
        <family val="2"/>
      </rPr>
      <t>Relacionamiento con el ciudadano</t>
    </r>
  </si>
  <si>
    <t>4.5.1</t>
  </si>
  <si>
    <t>Efectuar la medición del índice de satisfacción de los grupos de interés.</t>
  </si>
  <si>
    <t>Humano
Financiero</t>
  </si>
  <si>
    <t>Medición del Índice de Satisfacción 2019</t>
  </si>
  <si>
    <t>Un (1) Índice de Satisfacción publicado</t>
  </si>
  <si>
    <r>
      <t xml:space="preserve">Se realizó la medición y elabroración del documento de Satisfacción de la vigencia de 2019. </t>
    </r>
    <r>
      <rPr>
        <b/>
        <sz val="10"/>
        <color theme="1" tint="4.9989318521683403E-2"/>
        <rFont val="Arial Narrow"/>
        <family val="2"/>
      </rPr>
      <t>(Evidencia 24)</t>
    </r>
  </si>
  <si>
    <t>Se evidencia soporte documental de la encuesta realizada a la ciudadania interna y externa sobre la satisfacción y percepción de los servicios y productos ofrecidos por el Ministerio. Se obtuvo un % de satisfacción general del 3,8.Actividad cumplida en un 100%.</t>
  </si>
  <si>
    <t>4.5.2</t>
  </si>
  <si>
    <t>Gestionar capacitación de lenguaje de señas para personas que atienden publico</t>
  </si>
  <si>
    <t>Capacitación en lenguaje de señas gestionado</t>
  </si>
  <si>
    <t>Una (1) capacitación en lenguaje de señas gestionado</t>
  </si>
  <si>
    <t>4.5.3</t>
  </si>
  <si>
    <t>Realizar las gestiones necesarias para hacer parte de la Red de Lenguaje Claro</t>
  </si>
  <si>
    <t>Gestionar el ingreso de la Entidad a la Red de Lenguaje Claro</t>
  </si>
  <si>
    <t>Una (1) Gestión realizada</t>
  </si>
  <si>
    <t xml:space="preserve">Garantizar el derecho de acceso y consolidar los mecanismos de publicidad de la información que produce o tiene en su custodia la entidad en desarrollo de su misión. </t>
  </si>
  <si>
    <r>
      <rPr>
        <b/>
        <sz val="10"/>
        <color theme="1" tint="4.9989318521683403E-2"/>
        <rFont val="Arial Narrow"/>
        <family val="2"/>
      </rPr>
      <t>Subcomponente 1</t>
    </r>
    <r>
      <rPr>
        <sz val="10"/>
        <color theme="1" tint="4.9989318521683403E-2"/>
        <rFont val="Arial Narrow"/>
        <family val="2"/>
      </rPr>
      <t xml:space="preserve">
Lineamientos de Transparencia Activa</t>
    </r>
  </si>
  <si>
    <t>5.1.1</t>
  </si>
  <si>
    <t>Realizar informes sobre la facilidad, oportunidad y cumplimiento de tiempos en los trámites que se realiza a través de la entidad</t>
  </si>
  <si>
    <t>Informes semestrales</t>
  </si>
  <si>
    <t>Dos (2) Informes realizadas</t>
  </si>
  <si>
    <t>Industria de Comunicaciones</t>
  </si>
  <si>
    <r>
      <t xml:space="preserve">Se presenta el primer informe de cumplimiento, oportunidad y tiempos de atención de trámites y PQRSD de la Dirección de Industria de Comunicaciones y sus áreas internas, así como el enlace al archivo de procesamiento. </t>
    </r>
    <r>
      <rPr>
        <b/>
        <sz val="10"/>
        <color theme="1" tint="4.9989318521683403E-2"/>
        <rFont val="Arial Narrow"/>
        <family val="2"/>
      </rPr>
      <t>(evidencia 5.1.1)</t>
    </r>
  </si>
  <si>
    <t>5.1.2</t>
  </si>
  <si>
    <t>Dos (2) actualizaciones realizadas en el portal de  Colombia TIC en el enlace de "Conectando un país"</t>
  </si>
  <si>
    <t>Dirección de Infraestructura
Oficina Asesora de Prensa</t>
  </si>
  <si>
    <r>
      <t xml:space="preserve">Se anexan los print screen de la actualización del portal de Colombia TIC al mes de agosto de 2020, en la sección de "Conectando un país", respecto a los proyectos ejecutados desde la Dirección de Infraestructura. </t>
    </r>
    <r>
      <rPr>
        <b/>
        <sz val="10"/>
        <color theme="1" tint="4.9989318521683403E-2"/>
        <rFont val="Arial Narrow"/>
        <family val="2"/>
      </rPr>
      <t>(evidencia 5.1.2)</t>
    </r>
  </si>
  <si>
    <t>5.1.3</t>
  </si>
  <si>
    <t>Hacer seguimiento a la actualización de las hojas de vida en el SIGEP de funcionarios y contratistas del Ministerio/Fondo TIC.</t>
  </si>
  <si>
    <t>Realizar tres seguimientos cuatrimestrales</t>
  </si>
  <si>
    <r>
      <t xml:space="preserve">El reporte de avance de las hojas de vida que anteriormente podía ser descargado por SIGEP, pero este no se encuentra habilitado. Sin embargo, la gestión realizada por parte de del GTI de Talento Humano para el seguimiento de las hojas de vida ha sido a través del envío de publicaciones por comunicación interna a los servidores recordando la actualización del documentación en mención. Por lo cual se adjuntan las 2 publicaciones enviadas y  la evidencia de un servidor allegando su hoja de vida actualizada en SIGEP. </t>
    </r>
    <r>
      <rPr>
        <b/>
        <sz val="10"/>
        <color theme="1" tint="4.9989318521683403E-2"/>
        <rFont val="Arial Narrow"/>
        <family val="2"/>
      </rPr>
      <t>(Evidencia 26)</t>
    </r>
  </si>
  <si>
    <t>Se evidencia gestión por parte del área de Talento Humano en la concientización a los funcionarios y contratistas en las actualizaciones respectivas de sus hojas de vida.Actividad en % de cumplimiento acorde a lo programado.</t>
  </si>
  <si>
    <r>
      <t xml:space="preserve">Se adjunta el aviso de seguimiento a la actualización de las hojas de vida en SIGEP, dirigido a los funcionarios.
Adicionalmente, se remite el monitoreo de junio, julio y agosto </t>
    </r>
    <r>
      <rPr>
        <b/>
        <sz val="10"/>
        <color theme="1" tint="4.9989318521683403E-2"/>
        <rFont val="Arial Narrow"/>
        <family val="2"/>
      </rPr>
      <t>(evidencia 5.1.3)</t>
    </r>
  </si>
  <si>
    <t>5.1.4</t>
  </si>
  <si>
    <t xml:space="preserve">Publicaciones relacionadas con las iniciativas de la Dirección de Gobierno Digital </t>
  </si>
  <si>
    <t>Humano y tecnológico</t>
  </si>
  <si>
    <t>Publicaciones realizadas a través de los canales de información del MINTIC</t>
  </si>
  <si>
    <t>Nueve (9) publicaciones realizadas</t>
  </si>
  <si>
    <t>Área de comunicaciones de la Dirección de Gobierno Digital</t>
  </si>
  <si>
    <r>
      <t>La Dirección de Gobierno Digital con corte a Abril 4 de 2020 y como parte del  Acompañamiento para  la Implementación de la Política de Gobierno Digital,  ha realizado cinco streaming con enfoque especial a  CIO’s y funcionarios públicos de las diferentes entidades de la Administración Pública, con las siguientes temáticas: Introducción a la Política de Gobierno Digital, Acuerdos Marco de Precios (nube pública), Calidatón – Datos Abiertos, Ciudades y Territorios Inteligentes y Seguridad de la información.</t>
    </r>
    <r>
      <rPr>
        <b/>
        <sz val="10"/>
        <color theme="1" tint="4.9989318521683403E-2"/>
        <rFont val="Arial Narrow"/>
        <family val="2"/>
      </rPr>
      <t xml:space="preserve"> (Evidencia  25)</t>
    </r>
  </si>
  <si>
    <t>Se evidencia soportes de las publicaciones realizadas.Actividad en % de cumplimiento acorde a lo programado.</t>
  </si>
  <si>
    <t>5.1.5</t>
  </si>
  <si>
    <t>Publicación de Información permanente en la página del Ministerio de las diferentes iniciativas de la Dirección de Transformación Digital</t>
  </si>
  <si>
    <t>Publicaciones en la página web del Ministerio</t>
  </si>
  <si>
    <t>Doce (12) publicaciones realizadas</t>
  </si>
  <si>
    <t>Área de comunicaciones de la Dirección de Transformación Digital</t>
  </si>
  <si>
    <r>
      <t xml:space="preserve">Se realizaron 12 publicaciones de notas de prensa en la página web del Ministerio sobre las iniciativas de la Dirección de Transformación Digital. </t>
    </r>
    <r>
      <rPr>
        <b/>
        <sz val="10"/>
        <color theme="1" tint="4.9989318521683403E-2"/>
        <rFont val="Arial Narrow"/>
        <family val="2"/>
      </rPr>
      <t>(Evidencia 27)</t>
    </r>
  </si>
  <si>
    <t>Se evidencia soportes de las publicaciones realizadas.Actividad 100% cumplida.</t>
  </si>
  <si>
    <t>5.1.6</t>
  </si>
  <si>
    <t>Gestionar publicación de notas de las iniciativas de la dirección de Transformación digital</t>
  </si>
  <si>
    <t>Notas Publicadas</t>
  </si>
  <si>
    <r>
      <t xml:space="preserve">Se realizó la gestión de medios con información de las iniciativas de la Dirección de Transformación Digital, en donde se publicaron 12 notas de la gestión de la Dirección. </t>
    </r>
    <r>
      <rPr>
        <b/>
        <sz val="10"/>
        <color theme="1" tint="4.9989318521683403E-2"/>
        <rFont val="Arial Narrow"/>
        <family val="2"/>
      </rPr>
      <t>(Evidencia 28)</t>
    </r>
  </si>
  <si>
    <t>5.1.7</t>
  </si>
  <si>
    <r>
      <t xml:space="preserve">Gestionar la actualización de los documentos del normograma en formato HTML </t>
    </r>
    <r>
      <rPr>
        <sz val="11"/>
        <rFont val="Arial Narrow"/>
        <family val="2"/>
      </rPr>
      <t>(accesible sin protección).</t>
    </r>
  </si>
  <si>
    <t>Documentos Accesibles</t>
  </si>
  <si>
    <t xml:space="preserve">100% de la información actualizada </t>
  </si>
  <si>
    <t>5.1.8</t>
  </si>
  <si>
    <t>Generar y publicar un micrositio donde se coloque a disposición de la ciudadanía información sobre los temas en que se focaliza el presupuesto</t>
  </si>
  <si>
    <t xml:space="preserve">Micrositio con información de interés ciudadano publicado </t>
  </si>
  <si>
    <t>Un (1) micrositio publicado</t>
  </si>
  <si>
    <t>Se evidencia publicación en el enlace https://micrositios.mintic.gov.co/trazador_presupuestal/.Actividad cumplida al 100%</t>
  </si>
  <si>
    <t>5.1.9</t>
  </si>
  <si>
    <t>Realizar publicaciones en redes sociales sobre la gestión de la Dirección de Transformación Digital</t>
  </si>
  <si>
    <t>Publicaciones en las redes sociales de la Dirección de Transformación Digital</t>
  </si>
  <si>
    <t>192 publicaciones realizadas</t>
  </si>
  <si>
    <r>
      <t xml:space="preserve">Se realizaron 192 publicaciones en redes sociales sobre la gestión de la Dirección de Gobierno Digital </t>
    </r>
    <r>
      <rPr>
        <b/>
        <sz val="10"/>
        <rFont val="Arial Narrow"/>
        <family val="2"/>
      </rPr>
      <t>(Evidencia 28)</t>
    </r>
  </si>
  <si>
    <t>5.1.10</t>
  </si>
  <si>
    <t>Publicar y actualizar los conjuntos de Datos abiertos identificados en los activos de información</t>
  </si>
  <si>
    <t>Publicación de conjuntos de datos</t>
  </si>
  <si>
    <t>100% de conjuntos de datos abiertos publicados identificados en los activos de información</t>
  </si>
  <si>
    <r>
      <rPr>
        <b/>
        <sz val="10"/>
        <color theme="1" tint="4.9989318521683403E-2"/>
        <rFont val="Arial Narrow"/>
        <family val="2"/>
      </rPr>
      <t xml:space="preserve">Subcomponente 2
</t>
    </r>
    <r>
      <rPr>
        <sz val="10"/>
        <color theme="1" tint="4.9989318521683403E-2"/>
        <rFont val="Arial Narrow"/>
        <family val="2"/>
      </rPr>
      <t>Lineamientos de Transparencia
Pasiva</t>
    </r>
  </si>
  <si>
    <t>5.2.1</t>
  </si>
  <si>
    <t>Publicar en el sitio Web de Transparencia y acceso a la información la escala salarial para contratistas</t>
  </si>
  <si>
    <t>Publicación de normatividad</t>
  </si>
  <si>
    <t>31/04/2020</t>
  </si>
  <si>
    <r>
      <t xml:space="preserve">Se realizó la actualización del micrositio de transparencia en donde se publicó la escala salarial de los contratistas de la entidad https://www.mintic.gov.co/portal/inicio/Transparencia-y-acceso-a-informacion-publica/Estructura-Organica-y-Talento-Humano/135817:3-5-3-Escala-salarial. </t>
    </r>
    <r>
      <rPr>
        <b/>
        <sz val="10"/>
        <color theme="1" tint="4.9989318521683403E-2"/>
        <rFont val="Arial Narrow"/>
        <family val="2"/>
      </rPr>
      <t>(Evidencia 30)</t>
    </r>
  </si>
  <si>
    <t>Se evidencia publicación en el micrositio de la Entidad. Actividad cumplida al 100%.</t>
  </si>
  <si>
    <t>5.2.2</t>
  </si>
  <si>
    <t>Publicar los documentos que hacen referencia a la atención y relacionamiento con los grupos de interés en el micrositio de transparencia</t>
  </si>
  <si>
    <t>Publicación de documentos de atención y relacionamiento con los grupos de interés</t>
  </si>
  <si>
    <t>100% de documentos publicados</t>
  </si>
  <si>
    <r>
      <t xml:space="preserve">A la fecha se evalúa y determina cuales de los documentos con los que cuenta el proceso de Gestión de Atención a Grupos de Interés deben ser publicados en el micrositio web de transparencia y acceso a la información pública. Por lo que se publicó la Política de Gestión Documental y Manual de Caracterización y Relacionamiento con lo Grupos de Interés. </t>
    </r>
    <r>
      <rPr>
        <b/>
        <sz val="10"/>
        <color theme="1" tint="4.9989318521683403E-2"/>
        <rFont val="Arial Narrow"/>
        <family val="2"/>
      </rPr>
      <t>(Evidencia 31)</t>
    </r>
  </si>
  <si>
    <t>5.2.3</t>
  </si>
  <si>
    <t>Publicar en formato abierto y editable en el sitio Web de Transparencia y acceso a la información  los informes cuatrimestrales del seguimiento al PAAC</t>
  </si>
  <si>
    <t>Seguimientos cuatrimestrales publicados en datos abiertos</t>
  </si>
  <si>
    <t>Tres (3) publicaciones en datos abiertos realizados</t>
  </si>
  <si>
    <r>
      <rPr>
        <b/>
        <sz val="10"/>
        <color theme="1" tint="4.9989318521683403E-2"/>
        <rFont val="Arial Narrow"/>
        <family val="2"/>
      </rPr>
      <t xml:space="preserve">Subcomponente 3
</t>
    </r>
    <r>
      <rPr>
        <sz val="10"/>
        <color theme="1" tint="4.9989318521683403E-2"/>
        <rFont val="Arial Narrow"/>
        <family val="2"/>
      </rPr>
      <t>Elaboración los Instrumentos de Gestión de la Información</t>
    </r>
  </si>
  <si>
    <t>5.3.1</t>
  </si>
  <si>
    <t>Implementación de los instrumentos de gestión de la información de la Entidad</t>
  </si>
  <si>
    <t>Informe de implementación de los instrumentos de gestión</t>
  </si>
  <si>
    <t>Tres (3) informes sobre la implementación los instrumentos de gestión</t>
  </si>
  <si>
    <r>
      <t xml:space="preserve"> Se realizó el informe de implementación de los instrumentos Archivísticos del período comprendido entre los meses de enero a marzo. La consolidación de los datos se realiza con base en informes de un tercero, quienes entregan la información los 10 primeros días hábiles del siguiente mes de ejecución, es decir que aproximadamente al 15 de mayo se tendría la información correspondiente al mes de Abril. </t>
    </r>
    <r>
      <rPr>
        <b/>
        <sz val="10"/>
        <color theme="1" tint="4.9989318521683403E-2"/>
        <rFont val="Arial Narrow"/>
        <family val="2"/>
      </rPr>
      <t>(Evidencia 32)</t>
    </r>
  </si>
  <si>
    <t>Se evidencia informe realizado. Actividad en % de cumplimiento acorde a lo programado.</t>
  </si>
  <si>
    <t>5.3.2</t>
  </si>
  <si>
    <t>Actualizar consolidar y publicar la matriz de activos de información de la Entidad</t>
  </si>
  <si>
    <t>Matriz actualizada, consolidada y publicada</t>
  </si>
  <si>
    <r>
      <rPr>
        <b/>
        <sz val="10"/>
        <color theme="1" tint="4.9989318521683403E-2"/>
        <rFont val="Arial Narrow"/>
        <family val="2"/>
      </rPr>
      <t>Subcomponente 4</t>
    </r>
    <r>
      <rPr>
        <sz val="10"/>
        <color theme="1" tint="4.9989318521683403E-2"/>
        <rFont val="Arial Narrow"/>
        <family val="2"/>
      </rPr>
      <t xml:space="preserve">
Criterio Diferencial de Accesibilidad</t>
    </r>
  </si>
  <si>
    <t>5.4.1</t>
  </si>
  <si>
    <t>Realizar informe de análisis del diagnóstico realizado por el  Consejo Iberoamericano de Diseño Ciudad y Construcción - CIDDCA,  teniendo en cuenta la normatividad y las excepcionalidades que tiene infraestructura del Ministerio</t>
  </si>
  <si>
    <t>Informe con análisis normativo sobre las condiciones de accesibilidad de la Entidad</t>
  </si>
  <si>
    <t>Un (1) informe realizado</t>
  </si>
  <si>
    <t>Subdirección Administrativa</t>
  </si>
  <si>
    <t>5.4.2</t>
  </si>
  <si>
    <t>Participación en eventos de invitación a la Dirección de Transformación Digital</t>
  </si>
  <si>
    <t>Numero de participaciones en eventos</t>
  </si>
  <si>
    <t>Doce (12) participaciones</t>
  </si>
  <si>
    <r>
      <t xml:space="preserve">Se realizaron cuatro (4) talleres: uno sobre Sostenibilidad de los sistemas de salud, otro sobre Webinar SofisTICa, el tercero de Arenas de Transformación Digital Bogotá y el último fue el Foro Sociedad 5.0. </t>
    </r>
    <r>
      <rPr>
        <b/>
        <sz val="10"/>
        <rFont val="Arial Narrow"/>
        <family val="2"/>
      </rPr>
      <t>(Evidencia 39)</t>
    </r>
  </si>
  <si>
    <t>Se evidencia soporte documental de la realización de los talleres desarrollados. Actividad en % de cumplimiento acorde a lo programado.</t>
  </si>
  <si>
    <r>
      <t xml:space="preserve">Se participó en tres eventos este cuatrimestre 
(Foro Artesanos,  22 de julio, Foro sobre Comercio electrónico de El Colombiano, 27 de agosto, foro del Sena, 28 de julio) </t>
    </r>
    <r>
      <rPr>
        <b/>
        <sz val="10"/>
        <rFont val="Arial Narrow"/>
        <family val="2"/>
      </rPr>
      <t>(evidencia 5.4.2)</t>
    </r>
  </si>
  <si>
    <t>5.4.3</t>
  </si>
  <si>
    <t xml:space="preserve">Ampliar la oferta de formación a personas con discapacidad a través de los proyectos de la Dirección de Apropiación TIC. </t>
  </si>
  <si>
    <t>Ampliar la oferta de formación a personas con discapacidad</t>
  </si>
  <si>
    <t xml:space="preserve">7000 personas con discapacidad capacitadas en TIC </t>
  </si>
  <si>
    <t xml:space="preserve">Dirección de Apropiación TIC </t>
  </si>
  <si>
    <t>Se tiene previsto para el tercer cuatrimestre</t>
  </si>
  <si>
    <t>Ciudadanía Digital: En el marco de la licitación pública N° FTIC-LP-025-2020, el 12 de agosto se realizó la adjudicación del proceso, consecuentemente el 20 de agosto se suscribió el contrato No. 906 de 2020 y el jueves el 27 de agosto se suscribió el acta de inicio.  Formación a personas con discapacidad: En marco de la adjudicación de proceso de selección abreviada de menor cuantía No. FTIC-SAPMC-029-2020, el 25 de agosto de 2020 se suscribió el contrato No. 919 de 2020, suscrito con el Centro Empresarial Educativo –CORPOCEMED. Ciudadanía Digital:Contrato No. 906 de 2020   Formación a personas con discapacidad: Contrato No. 919 de 2020</t>
  </si>
  <si>
    <t>5.4.4</t>
  </si>
  <si>
    <t>Realizar la traducción en lenguas nativas de un documento de interés para la ciudadanía</t>
  </si>
  <si>
    <t>Documento traducido en lenguas nativas</t>
  </si>
  <si>
    <t>Un (1) documento traducido</t>
  </si>
  <si>
    <r>
      <rPr>
        <b/>
        <sz val="10"/>
        <color theme="1" tint="4.9989318521683403E-2"/>
        <rFont val="Arial Narrow"/>
        <family val="2"/>
      </rPr>
      <t xml:space="preserve">Subcomponente 5
</t>
    </r>
    <r>
      <rPr>
        <sz val="10"/>
        <color theme="1" tint="4.9989318521683403E-2"/>
        <rFont val="Arial Narrow"/>
        <family val="2"/>
      </rPr>
      <t>Monitoreo del Acceso a la Información Pública</t>
    </r>
  </si>
  <si>
    <t>5.5.1</t>
  </si>
  <si>
    <t>Elaborar la propuesta del sistema de información para disminuir tiempos, evitar reprocesos y obtener información veraz y oportuna, de los servicios del proceso de talento humano</t>
  </si>
  <si>
    <t>Propuesta de un sistema de información</t>
  </si>
  <si>
    <t>Una (1) propuesta de un sistema de información</t>
  </si>
  <si>
    <t>Se adjunta el informe de avance con las mejoras propuestas al sistema de información Kactus</t>
  </si>
  <si>
    <t>5.5.2</t>
  </si>
  <si>
    <t>Generar y publicar informes de solicitudes de acceso a información en la sección Transparencia y Acceso a la Información Pública de la página web del Ministerio.</t>
  </si>
  <si>
    <t>Informes de solicitudes de acceso a la información publicados</t>
  </si>
  <si>
    <t>Tres (3) Número de informes publicados</t>
  </si>
  <si>
    <r>
      <t xml:space="preserve">Se elaboró y publicó el informe de PQRSD que contiene las solicitudes de acceso a la información del primer trimestre de la vigencia 2020 en el micrositio de transparenciahttps://www.mintic.gov.co/portal/inicio/Peticiones-quejas-reclamos-sugerencias-y-denuncias-PQRSD/#a1 </t>
    </r>
    <r>
      <rPr>
        <b/>
        <sz val="10"/>
        <color theme="1" tint="4.9989318521683403E-2"/>
        <rFont val="Arial Narrow"/>
        <family val="2"/>
      </rPr>
      <t>(Evidencia23)</t>
    </r>
  </si>
  <si>
    <t>Se evidencia soporte documental de la elaboración y publicación del informe de PQRSD. Actividad en % de cumplimiento acorde a lo programado.</t>
  </si>
  <si>
    <t>Fortalecer la Cultura de la Transparencia y de rechazo a la corrupción.</t>
  </si>
  <si>
    <t>No aplica</t>
  </si>
  <si>
    <t>6.1.1</t>
  </si>
  <si>
    <t xml:space="preserve">Formular un documento que fomente la política de denuncia, así mismo que permita a la entidad una cultura de prevención de actuaciones disciplinables </t>
  </si>
  <si>
    <t xml:space="preserve">Documento con propuesta de modelo preventivo </t>
  </si>
  <si>
    <t>Un (1) documento formulado</t>
  </si>
  <si>
    <t>Oficina de Control Interno Disciplinario</t>
  </si>
  <si>
    <r>
      <t xml:space="preserve">En el enlace que se indica a continuación se desarrolló un documento sencillo y didáctico que invita a la denuncia de posibles hechos de corrupción de servidores públicos o comportamientos que vulneren la buena marcha de la función pública.
https://www.mintic.gov.co/portal/inicio/Atencion-al-Publico/Denuncias-por-actos-de-corrupcion/  </t>
    </r>
    <r>
      <rPr>
        <b/>
        <sz val="10"/>
        <color theme="1" tint="4.9989318521683403E-2"/>
        <rFont val="Arial Narrow"/>
        <family val="2"/>
      </rPr>
      <t>(evidencia 6.1.1)</t>
    </r>
  </si>
  <si>
    <t>6.1.2</t>
  </si>
  <si>
    <t>Realizar campañas internas y externas del documento formulado sobre la política de denuncia</t>
  </si>
  <si>
    <t>Divulgación del documento</t>
  </si>
  <si>
    <t>Tres (3) de campañas realizadas</t>
  </si>
  <si>
    <r>
      <t xml:space="preserve">Con el apoyo del grupo de prensa se ha realizado varias publicaciones a nivel interno (correo institucional) y redes sociales, se remite en archivo adjunto algunas imágenes como evidencia </t>
    </r>
    <r>
      <rPr>
        <b/>
        <sz val="10"/>
        <color theme="1" tint="4.9989318521683403E-2"/>
        <rFont val="Arial Narrow"/>
        <family val="2"/>
      </rPr>
      <t>(evidencia 6.1.2)</t>
    </r>
  </si>
  <si>
    <t>6.1.3</t>
  </si>
  <si>
    <t>Mantener actualizado el compromiso de confidencialidad para funcionarios y contratistas.</t>
  </si>
  <si>
    <t>Documento de confidencialidad elaborado e implementado</t>
  </si>
  <si>
    <t>Un (1) documento formulado e implementado</t>
  </si>
  <si>
    <r>
      <t xml:space="preserve">Se aplicó a los contratistas y funcionarios el formato de confidencialidad al inicio del 2020, del mismo modo se mantiene actualizado el formato  a través del SiMIG. </t>
    </r>
    <r>
      <rPr>
        <b/>
        <sz val="10"/>
        <color theme="1" tint="4.9989318521683403E-2"/>
        <rFont val="Arial Narrow"/>
        <family val="2"/>
      </rPr>
      <t>(Evidencia 36)</t>
    </r>
  </si>
  <si>
    <t>Se evidencia soporte del documento y aplicación de este. Actividad ejecutada en un 100%.</t>
  </si>
  <si>
    <t>6.1.4</t>
  </si>
  <si>
    <t xml:space="preserve">Creación y divulgación de un canal de atención exclusivo para denunciar actos de corrupción y situaciones irregulares. </t>
  </si>
  <si>
    <t>Canal de denuncias exclusivo publicado</t>
  </si>
  <si>
    <t>Un (1) canal implementado</t>
  </si>
  <si>
    <t>Se evidencia en el sitio web de la Entidad el canal implementado. Actividad ejecutada en un 100%.</t>
  </si>
  <si>
    <t>6.1.5</t>
  </si>
  <si>
    <t>Gestionar un canal de denuncia de conflicto de interés que permita a ciudadanos y funcionarios denunciarlos en cualquier momento de forma anónima</t>
  </si>
  <si>
    <t xml:space="preserve">Se gestionó en la página web del Ministerio el botón DENUNCIAS POR ACTOS DE CORRUPCIÓN un enlace en el menú principal del sitio en atención al usuario, debajo del botón oscuro de VUTIC. </t>
  </si>
  <si>
    <t>6.1.6</t>
  </si>
  <si>
    <t>Realizar acciones de apropiación del Código de Integridad</t>
  </si>
  <si>
    <t>Se tiene programado para el siguiente cuatrimestre</t>
  </si>
  <si>
    <t>6.1.7</t>
  </si>
  <si>
    <t xml:space="preserve">Formular una política antisoborno, antipiratería y antifraude </t>
  </si>
  <si>
    <t xml:space="preserve">Formulación de una política antisoborno, antipiratería y antifraude </t>
  </si>
  <si>
    <t>Una (1) política formulada</t>
  </si>
  <si>
    <r>
      <t xml:space="preserve">Se realizó el borrador del documento para aprobación de las áreas misionales de la entidad </t>
    </r>
    <r>
      <rPr>
        <b/>
        <sz val="10"/>
        <color theme="1" tint="4.9989318521683403E-2"/>
        <rFont val="Arial Narrow"/>
        <family val="2"/>
      </rPr>
      <t>(Evidencia 6.1.7)</t>
    </r>
  </si>
  <si>
    <t>FIRMAS</t>
  </si>
  <si>
    <t>ORIGINAL FIRMADO</t>
  </si>
  <si>
    <t>JOSÉ IGNACIO LEÓN FLÓREZ</t>
  </si>
  <si>
    <t>CAROLINA BERNAL LONDOÑO</t>
  </si>
  <si>
    <t>Actividad cumplida y validada en el primer seguimiento.</t>
  </si>
  <si>
    <t>Se evidencia cumplimiento de la actividad en un 100%.</t>
  </si>
  <si>
    <t>Esta actividad se encuentra en tiempo de cumplimiento, dentro de las fechas programadas. Se ejecutara lo faltante para el tercer cuatrimestre.</t>
  </si>
  <si>
    <t>Se evidencia cumplimiento de la actualización. Actividad cumplida en un 100%  de  acuerdo a lo programado.</t>
  </si>
  <si>
    <t>Se evidencia conformación del grupo líder. Actividad cumplida en un 100%.</t>
  </si>
  <si>
    <t xml:space="preserve">Se evidencia publicación de la estrategia de rendición de cuentas y de comunicaciones.Se evidencia cumplimiento de la actividad en un 100%. </t>
  </si>
  <si>
    <t>Esta actividad se encuentra en tiempo de cumplimiento, dentro de las fechas programadas.</t>
  </si>
  <si>
    <t>Se evidencia desarrollo de la actividad de socialización de la gestión y los resultados de la ejecución del convenio con Procolombia del año 2019. Actividad cumplida en un 100%.</t>
  </si>
  <si>
    <t>Se evidencian soportes de las dos  campañas realizadas durante este cuatrimestre .Actividad en un 100% de cumplimiento.</t>
  </si>
  <si>
    <t>Se evidencian soportes de las dos capacitaciones realizadas a los funcionarios de la Entidad. Actividad cumplida en un 100%.</t>
  </si>
  <si>
    <t>Se evidencia publicación de la política de seguridad y privacidad de la información  en la pagina web de la Entidad. Actividad cumplida en un 100%.</t>
  </si>
  <si>
    <t>Se evidencia resolución , medante la cual se incluye el lineamiento para la anonimización y minimización de los datos personales.Actividad cumplida en un 100%.</t>
  </si>
  <si>
    <t>Se evidencia cumplimiento de la actualización realizada en el portal de Colombia TIC.Actividad en % de cumplimiento acorde a lo programado.</t>
  </si>
  <si>
    <t>Se evidencia soportes de las publicaciones realizadas.Actividad cumplida en un 100%.</t>
  </si>
  <si>
    <t>Se evidencia publicación en datos abiertos del seguimiento del PAAC. Actividad cumplida en un 100%.</t>
  </si>
  <si>
    <r>
      <t xml:space="preserve">Se publicó el Hashtag en siete ocasiones a través de las diferentes redes sociales, haciendo alusión a mecanismos de participación ciudadana. </t>
    </r>
    <r>
      <rPr>
        <b/>
        <sz val="10"/>
        <color theme="1" tint="4.9989318521683403E-2"/>
        <rFont val="Arial Narrow"/>
        <family val="2"/>
      </rPr>
      <t>(evidencia 3.3.2)</t>
    </r>
  </si>
  <si>
    <t>Se evidencia soporte de la justificación del aplazamiento de la actividad para la siguiente vigencia. Se valida que no tiene ninguna afectación este aplazamiento.</t>
  </si>
  <si>
    <t>La Oficina de Control Interno, una vez realizado el seguimiento y la validación de los avances y evidencias de cada una de las actividades documentadas dentro del PAAC-2020 v4, considera que las actividades y metas programadas para el segundo cuatrimestre 2020, dentro del Plan Anticorrupción y Atención al Ciudadano, se cumplieron al 100%. Así mismo, presenta las siguientes conclusiones y recomendaciones:
1.Se evidencia que las actividades con fecha de cumplimiento a corte de 30 de agosto se realizaron de manera efectiva dando cumplimiento a su ejecución en un 100%, las cuales se relacionan a continuación:
-COMPONENTE 1-Gestión del Riesgo de Corrupción - Mapa de Riesgos de Corrupción.
Actividades: 1.4.3
-COMPONENTE 3-Rendición de cuentas
Actividades:3.1.2,3.1.3,3.2.2,3.2.3,3.2.4,3.2.5,3.2.6,3.2.7,3.2.13,3.3.1 y 3.3.3
-COMPONENTE 4-Mecanismo para mejorar la atención del Ciudadano.
Actividades:4.1.2,4.1.3,4.3.1,4.4.3,4.4.4,4.4.5,4.4.6,4.5.2, y 4.5.3
-COMPONENTE 5-Transparencia y Acceso a la información.
Actividades:5.1.4,5.1.10 y 5.2.3
-COMPONENTE 6-Fortalecer la cultura de la transparencia y derechazo a la corrupción.
Actividades:6.1.1 y 6.1.5
2.Se evidenció el cumplimiento de avance en un 100% de 5 actividades, las cuales tenían fecha de cumplimiento en el segundo y tercer cuatrimestre, las cuales se relacionan a continuación:
-COMPONENTE 2-Estrategia de Racionalización de tramites.
Actividades: 2.1, la cual se encontraba con fecha de cumplimiento a 30 de agosto del 2020.
-COMPONENTE 5-Transparencia y Acceso a la Información.
Actividades: 5.1.5,5.1.6 y 5.1.9, las cuales se encontraban con fecha de cumplimiento a 30 de diciembre del 2020.
-COMPONENTE 6-Fortalecer la cultura de la transparencia y derechazo a la corrupción.
Actividades:6.1.4, la cual se encontraba con fecha de cumplimiento a 30 de agosto del 2020.
Se sugiere seguir reportando avances de estas actividades, con sus respectivas evidencias.
3.Debido a la eliminación de la actividad 4.1.2 Realizar preauditoria externa a los sistemas de gestión de calidad del servicio, gestión Ambiental y gestión de salud y seguridad en el trabajo, solicitada por la Oficina Asesora de Planeación y Estudios Sectoriales, la OCI, manifestó y dejo por escrito su inquietud ante lo solicitado, ya que está solicitud se dio una vez aprobado y publicado el PAAC-2020 en su v1. La OCI indico a la Oficina Asesora de Planeación y Estudios Sectoriales que se podía realizar la modificación por otra actividad que diera cumplimiento a la mejora continua de los sistemas, sin que se viese afectado el proceso de atención al ciudadano. Se evidencia en este seguimiento a la v3 del PAAC-2020, que se reemplazó por la actividad: Capacitación a servidores en caracterización de grupos de interés, se solicita y recomienda de manera muy especifica que la actividad eliminada tenga continuidad con la reemplazada.
4.A las Dependencias responsables de las actividades programadas dentro del Plan Anticorrupción y Atención al Ciudadano 2020, se les recomienda continuar cumpliendo con lo programado en el PAAC-2020 V3, junto con el reporte de las evidencias al cumplimiento de las actividades, antes de su vencimiento.</t>
  </si>
  <si>
    <t>Se evidencia cumplimiento en el avance de la actividad, acorde a lo programado. Se verifican las actas de reunión con cada uno de los ´procesos de la Entidad.Actividad en % de cumplimiento acorde a lo programado.</t>
  </si>
  <si>
    <t>Se evidencian soportes de la ejecución de la actividad, envió de los planes de mejoramiento respectivos a la OCI para su aprobación, los cuales fueron aceptados. Actividad cumplida en un 100%.</t>
  </si>
  <si>
    <t>Se evidencia publicación en la página Web de la Entidad. Actividad en % de cumplimiento acorde a lo programado.</t>
  </si>
  <si>
    <t xml:space="preserve">
Se evidencia la puesta en marcha de la herramienta de trámite en línea a los grupos de interés.
Se evidencia procedimiento actualizado con disminución de pasos. Actividad en % de cumplimiento acorde a lo programado.</t>
  </si>
  <si>
    <t>Se evidencia la puesta en marcha de la herramienta de trámite en línea a los grupos de interés.. Actividad en % de cumplimiento acorde a lo programado.</t>
  </si>
  <si>
    <t>Se evidencia cumplimiento en el avance al   cumplimiento del articulado del decreto 2106 y la ley del plan 1955 de 2019. Se valida en la matriz de control.Actividad en % de cumplimiento acorde a lo programado.</t>
  </si>
  <si>
    <t>Se evidencia cumplimiento de la actividad, acorde a lo porogramado.Actividad en % de cumplimiento acorde a los programado.</t>
  </si>
  <si>
    <t>Se evidencia desarrollo de la actividad de capacitación a los servidores públicos de la Entidad. Actividad cumplida en un 100%.</t>
  </si>
  <si>
    <t>Se evidencia la  publicación de 17 procedimientos, que impactan al ciudadano.Actividad cumplida en un 100%.</t>
  </si>
  <si>
    <t>Se evidencia divulgación del lineamiento. Actividad cumplida en un 100%</t>
  </si>
  <si>
    <t>Se evidencia primer informe semestral de cumplimiento y oportunidad trámites y PQRSD DICom realizado. Actividad en % de cumplimiento acorde a lo programado.</t>
  </si>
  <si>
    <t>Se evidencia avance en la construcción de la propuesta al sistema de información Kactus. Actividad en % de cumplimiento acorde a lo programado.</t>
  </si>
  <si>
    <t>Se evidencia la creación del canal de denuncia de conflictos de interés, el cual se encuentra en el mismo canal de denuncias de corrupción. Actividad cumplida en un 100%.</t>
  </si>
  <si>
    <t>Se evidencia realización del borrador de la política. Actividad en % de cumplimiento acorde a lo programado.</t>
  </si>
  <si>
    <r>
      <t xml:space="preserve">Se avanzó en el cumplimiento del articulado del decreto 2106 y la ley del plan 1955 de 2019 como se indica en la matriz de control adjunta. Desde la DICom el avance más significativo es la sistematización y puesta en línea de los trámites PSO, RABCA y AVETM con cero papel, y el convenio con Confecámaras - RUES en manos de la OTI. </t>
    </r>
    <r>
      <rPr>
        <b/>
        <sz val="10"/>
        <color theme="1" tint="4.9989318521683403E-2"/>
        <rFont val="Arial Narrow"/>
        <family val="2"/>
      </rPr>
      <t>(Evidencia 2.2)</t>
    </r>
  </si>
  <si>
    <r>
      <t>Se publicaron en pantallas y a través del correo electrónico (por la contingencia del Covid -19) 48  piezas sobre la información institucional.</t>
    </r>
    <r>
      <rPr>
        <b/>
        <sz val="10"/>
        <color theme="1" tint="4.9989318521683403E-2"/>
        <rFont val="Arial Narrow"/>
        <family val="2"/>
      </rPr>
      <t xml:space="preserve"> (Evidencia 11)</t>
    </r>
  </si>
  <si>
    <r>
      <t xml:space="preserve">Se gestionó en la página web del Ministerio el botón DENUNCIAS POR ACTOS DE CORRUPCIÓN un enlace en el menú principal del sitio en atención al usuario, debajo del botón oscuro de VUTIC: Adicionalmente en el footer de la página se agregó un enlace con la información del correo, en el enlace que se indica a continuación está el detalle de la información, incluyendo una política de denuncia: https://www.mintic.gov.co/portal/inicio/Atencion-al-Publico/Denuncias-por-actos-de-corrupcion/ </t>
    </r>
    <r>
      <rPr>
        <b/>
        <sz val="10"/>
        <color theme="1" tint="4.9989318521683403E-2"/>
        <rFont val="Arial Narrow"/>
        <family val="2"/>
      </rPr>
      <t>(Evidencia 37)</t>
    </r>
  </si>
  <si>
    <t>Jefe Oficina de Control Interno</t>
  </si>
  <si>
    <r>
      <t xml:space="preserve">Se realizó el seguimiento mensual a los controles de gestión y corrupción, se adjunta evidencia. </t>
    </r>
    <r>
      <rPr>
        <b/>
        <sz val="10"/>
        <color theme="1" tint="4.9989318521683403E-2"/>
        <rFont val="Arial Narrow"/>
        <family val="2"/>
      </rPr>
      <t>(evidencia 1.4.1)</t>
    </r>
  </si>
  <si>
    <r>
      <t>Se realizó el seguimiento a cada una de las matrices de riesgos de corrupción de los 23 procesos del Ministerio, validación del cumplimiento de los controles y sus evidencias respectivas..</t>
    </r>
    <r>
      <rPr>
        <b/>
        <sz val="10"/>
        <color theme="1" tint="4.9989318521683403E-2"/>
        <rFont val="Arial Narrow"/>
        <family val="2"/>
      </rPr>
      <t>(Evidencia OCI)</t>
    </r>
  </si>
  <si>
    <r>
      <rPr>
        <sz val="10"/>
        <color theme="1" tint="4.9989318521683403E-2"/>
        <rFont val="Arial Narrow"/>
        <family val="2"/>
      </rPr>
      <t>Se adjunta el Plan de trabajo que indica las actividades y responsables para la implementación de la estrategia</t>
    </r>
    <r>
      <rPr>
        <b/>
        <sz val="10"/>
        <color theme="1" tint="4.9989318521683403E-2"/>
        <rFont val="Arial Narrow"/>
        <family val="2"/>
      </rPr>
      <t>(Evidencia 10)</t>
    </r>
  </si>
  <si>
    <r>
      <t xml:space="preserve">Se ha desarrollado, probado y puesto en producción la herramienta de trámite en línea a los grupos de interés (se anexa link a los informes de los PSO). 
Se socializaron las mejoras a los grupos de interés y a los miembros de la cadena de valor institucional (se anexan presentaciones y link de video YouTube).
Los grupos de interés ya utilizan la herramienta para los procesos de selección objetiva en curso. Como se evidencia en el siguiente enlace https://mintic.gov.co/portal/inicio/Sistemas-MINTIC/SGE-Sistema-de-Gestion-del-Espectro/6202:Seleccion-Objetiva-Asignacion-de-Espectro y https://www.youtube.com/watch?v=XF8fn5CIPT0&amp;t=3s </t>
    </r>
    <r>
      <rPr>
        <b/>
        <sz val="10"/>
        <color theme="1" tint="4.9989318521683403E-2"/>
        <rFont val="Arial Narrow"/>
        <family val="2"/>
      </rPr>
      <t>(evidencia 2.1.2)</t>
    </r>
  </si>
  <si>
    <t>Se evidencia actualización del portal Colombia TIC con los proyectos ejecutados desde la Dirección de Infraestructura.Actividad cumplida acorde a su avance y programación.</t>
  </si>
  <si>
    <r>
      <t xml:space="preserve">Se incorporaron las recomendaciones  asumidos en los ejercicios de Rendición de Cuentas dela entidad en el informe al Congreso, como se evidencia en la página 104. </t>
    </r>
    <r>
      <rPr>
        <b/>
        <sz val="10"/>
        <color theme="1" tint="4.9989318521683403E-2"/>
        <rFont val="Arial Narrow"/>
        <family val="2"/>
      </rPr>
      <t>(evidencia 3.1.3)</t>
    </r>
  </si>
  <si>
    <r>
      <t xml:space="preserve"> Se cumple con la publicación de los doce (12) documentos definidos para la primera fecha de reporte, así: Boletín postal 2019-3T (4 documentos), Boletín postal 2019-4T (4 documentos), Boletín TIC 2019-3T (4 documentos), publicados en las páginas https://colombiatic.mintic.gov.co/679/w3-article-125694.html, https://colombiatic.mintic.gov.co/679/w3-article-126221.html y https://colombiatic.mintic.gov.co/679/w3-article-135691.html. </t>
    </r>
    <r>
      <rPr>
        <b/>
        <sz val="10"/>
        <color theme="1" tint="4.9989318521683403E-2"/>
        <rFont val="Arial Narrow"/>
        <family val="2"/>
      </rPr>
      <t>(Evidencia 13)</t>
    </r>
  </si>
  <si>
    <r>
      <t xml:space="preserve">Se publicaron un total de (18) documentos relacionados a continuación: 
- Boletín sociedad digital (4) documentos https://colombiatic.mintic.gov.co/679/w3-article-146665.html
- Boletín Postal 1T 2020 (4 documentos)
https://colombiatic.mintic.gov.co/679/w3-multipropertyvalues-36410-133259.html
- Atlas de acceso fijo 2S 2019 (6 documentos) 
https://colombiatic.mintic.gov.co/679/w3-article-145622.html
- Cuenta Satélite del Sector TIC 2019 (4) documentos 
https://colombiatic.mintic.gov.co/679/w3-propertyvalue-49916.html
</t>
    </r>
    <r>
      <rPr>
        <b/>
        <sz val="10"/>
        <color theme="1" tint="4.9989318521683403E-2"/>
        <rFont val="Arial Narrow"/>
        <family val="2"/>
      </rPr>
      <t>(evidencia 3.1..5)</t>
    </r>
  </si>
  <si>
    <r>
      <t xml:space="preserve">Se conformó el grupo líder de la entidad para implementar la estrategia de RdC de la entidad </t>
    </r>
    <r>
      <rPr>
        <b/>
        <sz val="10"/>
        <color theme="1" tint="4.9989318521683403E-2"/>
        <rFont val="Arial Narrow"/>
        <family val="2"/>
      </rPr>
      <t>(evidencia3.2.3)</t>
    </r>
  </si>
  <si>
    <r>
      <t xml:space="preserve">*El 9 de marzo s realizó el primer ComparTIC del año, donde se divulgó la información más importante sobre la gestión institucional de la entidad
*El 17 de abril  se realizó el primer ComparTIC virtual precedido por la Ministra Sylvia Constain, a través de este espacio intervinieron los Directores y Viceministros para contarle a los colaboradores de la entidad sobre los logros y retos del primer cuatrimestre del año 2020 y además para tocar temas coyunturales como la reglamentación y normatividad en el marco de la contingencia del Covid-19. </t>
    </r>
    <r>
      <rPr>
        <b/>
        <sz val="10"/>
        <color theme="1" tint="4.9989318521683403E-2"/>
        <rFont val="Arial Narrow"/>
        <family val="2"/>
      </rPr>
      <t>(Evidencia 15)</t>
    </r>
  </si>
  <si>
    <t>Se evidencian soportes de las jornadas internas de rendición de cuentas.Actividad en % de cumplimiento acorde a los programado.</t>
  </si>
  <si>
    <t>Se evidencia soporte de la jornada interna de rendición de cuentas.Actividad en % de cumplimiento acorde a los programado.</t>
  </si>
  <si>
    <r>
      <t xml:space="preserve">Presentación en ppt con la evidencia de la apertura de inscripciones a los cursos de la UCM entre los cuales se encuentra el Diplomado en Seguridad de la Información y un Curso libre en gestión de seguridad de la información. Lo anterior, para dar cumplimiento a la capacitación en seguridad digital. Adicionalmente, en el segundo cuatrimestre se adelantará otra capacitación relacionada con ciberseguridad. Las capacitaciones del PAAC, servicio al ciudadano, código de integridad y gestión documental se llevarán a cabo en el segundo y tercer cuatrimestre, de acuerdo con lo programado. </t>
    </r>
    <r>
      <rPr>
        <b/>
        <sz val="10"/>
        <rFont val="Arial Narrow"/>
        <family val="2"/>
      </rPr>
      <t>(Evidencia 18)</t>
    </r>
  </si>
  <si>
    <t>Se evidencia desarrollo de las actividades de capacitación a los servidores públicos de la Entidad. Actividad cumplida en un 100%.</t>
  </si>
  <si>
    <t>Se han realizado reuniones con GIT. GTO para determinar la metodología y proceder a reunión con los gestores de proceso. De acuerdo con el Oficio de la OAPES con registro 202027846 del 1° de abril del 2020</t>
  </si>
  <si>
    <r>
      <t>El 27 de mayo de 2020 vía teams, se adelantó la segunda capacitación en caracterización de grupos de interés a servidores de la entidad, cumpliendo la meta establecida para la presente vigencia.</t>
    </r>
    <r>
      <rPr>
        <b/>
        <sz val="10"/>
        <color theme="1" tint="4.9989318521683403E-2"/>
        <rFont val="Arial Narrow"/>
        <family val="2"/>
      </rPr>
      <t xml:space="preserve"> (evidencia 4.1.2)</t>
    </r>
  </si>
  <si>
    <t>Este cuatrimestre no se tiene programado realizarlas</t>
  </si>
  <si>
    <r>
      <t xml:space="preserve">Con corte al 31 de agosto de 2020, el proyecto Centro de Relevo tiene un total de 256.908 comunicaciones relevadas y 30,257  horas de interpretación. Que corresponden a sus dos líneas de acción así:  Relevo de llamadas: 246.465 comunicaciones con 25.206 horas de interpretación, Servicios de Interpretación en Línea: 10.443 comunicaciones con 5.051 horas de interpretación. Informe de gestión operativa presentado por el operador Fenascol -SIEL INFORME MARZO-AGOSTO, SRL INFORME MARZO-AGOSTO. </t>
    </r>
    <r>
      <rPr>
        <b/>
        <sz val="10"/>
        <color theme="1" tint="4.9989318521683403E-2"/>
        <rFont val="Arial Narrow"/>
        <family val="2"/>
      </rPr>
      <t>(evidencia 4.2.3)</t>
    </r>
  </si>
  <si>
    <t>Se evidencia publicación del histórico de registro de las bases de datos  de la SIC en el micrositio de la Entidad. Actividad cumplida en un 100%.</t>
  </si>
  <si>
    <r>
      <t>Mediante resolución No. 924 de 2020, mediante la cual se actualiza la política de datos e incluye lineamientos para la anonimización de da datos personasles y su divulgación mediante capsula de información.</t>
    </r>
    <r>
      <rPr>
        <b/>
        <sz val="10"/>
        <color theme="1"/>
        <rFont val="Arial Narrow"/>
        <family val="2"/>
      </rPr>
      <t>(evidencia 4.4.5)</t>
    </r>
  </si>
  <si>
    <r>
      <t xml:space="preserve">Mediante resolución No. 924 de 2020, mediante la cual se actualiza la política de datos e incluye lineamientos para la anonimización de da datos personasles y su divulgación mediante capsula de información. </t>
    </r>
    <r>
      <rPr>
        <b/>
        <sz val="10"/>
        <color theme="1"/>
        <rFont val="Arial Narrow"/>
        <family val="2"/>
      </rPr>
      <t>(evidencia 4.4.6)</t>
    </r>
  </si>
  <si>
    <r>
      <t xml:space="preserve">El 24 de julio de 2020 vía teams, se adelantó la capacitación en lenguaje de señas dictado en el marco del viernes de conocimiento del MinTIC y dictado por el Centro de Relevo,cumpliendo la meta establecida para la presente vigencia. </t>
    </r>
    <r>
      <rPr>
        <b/>
        <sz val="10"/>
        <color theme="1" tint="4.9989318521683403E-2"/>
        <rFont val="Arial Narrow"/>
        <family val="2"/>
      </rPr>
      <t>(evidencia 4.5.2)</t>
    </r>
  </si>
  <si>
    <r>
      <t xml:space="preserve">Mediante el correo institucional se envío solicitud del 8 de agosto de 2020 dirigido al Departamento Nacional de Planeación, solicitando los requerimientos para ingresar a la Ref de Lenguaje Claro y con fecha del respuesta al mismo del 23 de agosto de 2020. Cumpliendo con la meta establecida para el 2020 en el 100% </t>
    </r>
    <r>
      <rPr>
        <b/>
        <sz val="10"/>
        <color theme="1" tint="4.9989318521683403E-2"/>
        <rFont val="Arial Narrow"/>
        <family val="2"/>
      </rPr>
      <t>(evidencia 4.5.3)</t>
    </r>
  </si>
  <si>
    <r>
      <t xml:space="preserve">La Dirección de Gobierno Digital  durante el periodo Abril-Agosto /2020 y como parte del  Acompañamiento para  la Implementación de la Política de Gobierno Digital,  ha realizado streaming con enfoque especial a  CIO’s y funcionarios públicos de las diferentes entidades de la Administración Pública, a continuación se describen 5 actividades realizadas  con las siguientes temáticas:
•Conoce la Experiencia Exitosa de Participar en Máxima Velocidad y #Reta a tu entidad para llevarla a hacia la transformación Digital
•Portafolio de Servicios CSIRT Gobierno 
•Lanzamiento del Marco de Transformación Digital para el Estado
• Big Data al Servicio de las Entidades Públicas
•Estrategia de Ciudades y Territorio Inteligente para la Transformación de Colombia </t>
    </r>
    <r>
      <rPr>
        <b/>
        <sz val="10"/>
        <color theme="1" tint="4.9989318521683403E-2"/>
        <rFont val="Arial Narrow"/>
        <family val="2"/>
      </rPr>
      <t>(evidencia 5.1.4)</t>
    </r>
  </si>
  <si>
    <r>
      <t xml:space="preserve">Se publicó en el micrositio de transparencia en la categoría de presupuesto, el trazador presupuestal, donde se da a conocer información de interés de temas transversales como víctimas, grupos étnicos y mujer y género, en e siguiente enlace https://micrositios.mintic.gov.co/trazador_presupuestal/. </t>
    </r>
    <r>
      <rPr>
        <b/>
        <sz val="10"/>
        <color theme="1" tint="4.9989318521683403E-2"/>
        <rFont val="Arial Narrow"/>
        <family val="2"/>
      </rPr>
      <t>(Evidencia 29)</t>
    </r>
  </si>
  <si>
    <r>
      <t xml:space="preserve">Se realizó la actualización de los datos abiertos identificados en los activos de información </t>
    </r>
    <r>
      <rPr>
        <b/>
        <sz val="10"/>
        <color theme="1" tint="4.9989318521683403E-2"/>
        <rFont val="Arial Narrow"/>
        <family val="2"/>
      </rPr>
      <t>(evidencia 5.1.10)</t>
    </r>
  </si>
  <si>
    <r>
      <t xml:space="preserve">Se realizó la publicación en datos abiertos del seguimiento del PAAC en la página de Plan Anticorrupción, en la de Racionalización de Trámites y en la de Rendición de Cuentas </t>
    </r>
    <r>
      <rPr>
        <b/>
        <sz val="10"/>
        <color theme="1" tint="4.9989318521683403E-2"/>
        <rFont val="Arial Narrow"/>
        <family val="2"/>
      </rPr>
      <t>(evidencia 5.2.3)</t>
    </r>
  </si>
  <si>
    <r>
      <t xml:space="preserve">Se elaboró y publico el segundo informe de avance de implementación de los instrumentos de gestión de la información a junio de 2020, cumpliendo con el segundo informe del año con el 66% de cumplimiento de la meta. </t>
    </r>
    <r>
      <rPr>
        <b/>
        <sz val="10"/>
        <color theme="1" tint="4.9989318521683403E-2"/>
        <rFont val="Arial Narrow"/>
        <family val="2"/>
      </rPr>
      <t>(evidencia 5.3.1)</t>
    </r>
  </si>
  <si>
    <t>Mediante Memorando del 7 de Septiembre de 2020 No. 202076115 se informó a la Oficina de Control Interno la no realización de dicha actividad, dada la situación del Covid 19 y se aplaza para la siguiente vigencia.</t>
  </si>
  <si>
    <t>Se evidencia la socialización de las campañas realizadas. Actividad en % de cumplimiento acorde a lo programado.</t>
  </si>
  <si>
    <t>Código de Integridad apropiado</t>
  </si>
  <si>
    <t>Un (1) Código de Integridad apropiado</t>
  </si>
  <si>
    <r>
      <t>Se realizó plan de trabajo para ejecutar las acciones establecidas en el plan, además se ha realizado un 10% de avance en cuanto a disminución de pasos por las pruebas realizadas a los desarrollos adelantados en la plataforma dado que en el punto 1 del plan se consideró la reducción de pasos en el proceso. (</t>
    </r>
    <r>
      <rPr>
        <b/>
        <sz val="10"/>
        <color theme="1" tint="4.9989318521683403E-2"/>
        <rFont val="Arial Narrow"/>
        <family val="2"/>
      </rPr>
      <t>Evidencia 10)</t>
    </r>
  </si>
  <si>
    <t>Proyectó</t>
  </si>
  <si>
    <r>
      <t xml:space="preserve">Se realizaron las capacitaciones en las siguientes temáticas:
1. Curso lucha contra la corrupción
2. Capacitación en participación ciudadana y rendición de cuentas
3. Taller "6 secretos que sacaran a relucir lo mejor de ti" en el marco del código de integridad
4. Capacitación en gestión documental
5. Capacitación en riesgos en seguridad de la información 6. Capacitación en seguridad y privacidad de la información
Se adjuntan las evidencias </t>
    </r>
    <r>
      <rPr>
        <b/>
        <sz val="10"/>
        <rFont val="Arial Narrow"/>
        <family val="2"/>
      </rPr>
      <t>(evidencia 3.3.3)</t>
    </r>
  </si>
  <si>
    <t>III SEGUIMIENTO</t>
  </si>
  <si>
    <t>Actividad cumplida en el segundo monitoreo</t>
  </si>
  <si>
    <t>Se realizó el seguimiento a los riesgos de controles de corrupción cuatrimestral</t>
  </si>
  <si>
    <r>
      <t xml:space="preserve">Se realizaron los seguimientos al cumplimiento del Cronograma de actualización del perfil de riesgos de gestión y corrupción. Comité MIG N. 42 del 27 de agosto de 2020, N. 43 del 6 de octubre de 2020 y el N. 45 del 22 de diciembre de 2020. </t>
    </r>
    <r>
      <rPr>
        <b/>
        <sz val="10"/>
        <color theme="1" tint="4.9989318521683403E-2"/>
        <rFont val="Arial Narrow"/>
        <family val="2"/>
      </rPr>
      <t>(Evidencia: carpeta 1.2.2)</t>
    </r>
  </si>
  <si>
    <r>
      <t xml:space="preserve">Se realizaron los seguimientos mensuales a los controles de los 23 procesos de la Entidad  </t>
    </r>
    <r>
      <rPr>
        <b/>
        <sz val="10"/>
        <color theme="1" tint="4.9989318521683403E-2"/>
        <rFont val="Arial Narrow"/>
        <family val="2"/>
      </rPr>
      <t>(Evidencia: carpeta 1.4.1)</t>
    </r>
  </si>
  <si>
    <r>
      <t xml:space="preserve">Se llevaron 2 informes de revisión y avance de la implementación. Comité CICCI 21 de agosto, Comité MIG  N. 43 del 6 de octubre. El 3 informe no se ha emitido. </t>
    </r>
    <r>
      <rPr>
        <b/>
        <sz val="10"/>
        <color theme="1" tint="4.9989318521683403E-2"/>
        <rFont val="Arial Narrow"/>
        <family val="2"/>
      </rPr>
      <t>(Evidencia: carpeta 1.4.2)</t>
    </r>
  </si>
  <si>
    <r>
      <t>Se realizaron 6 procesos de selección objetiva durante 2020 de banda bajas, extra-altas y microondas. Desde mayo de 2020 se realizaron totalmente en línea y los procesos 5 y 6 simultáneos de donde se calcularon los ahorros con respecto a los años 2019 y 2018. 
Se adjunta archivo de cálculo de ahorros con el modelo de la OAPES (</t>
    </r>
    <r>
      <rPr>
        <b/>
        <sz val="10"/>
        <color theme="1" tint="4.9989318521683403E-2"/>
        <rFont val="Arial Narrow"/>
        <family val="2"/>
      </rPr>
      <t>Evidencia: carpeta racionalización de trámites)</t>
    </r>
  </si>
  <si>
    <r>
      <t xml:space="preserve">Se calculó el ahorro en tiempo, desplazamientos, correspondencia y transporte público con base en la metodología de la OAPES aprobada por DAFP. Con ello se demuestra cuantitativamente los ahorros y la mejora en la satisfacción de los interesados. 
Se adjunta solicitud para socializar al interior de la entidad las mejoras logradas con la racionalización </t>
    </r>
    <r>
      <rPr>
        <b/>
        <sz val="10"/>
        <color theme="1" tint="4.9989318521683403E-2"/>
        <rFont val="Arial Narrow"/>
        <family val="2"/>
      </rPr>
      <t>(Evidencia: carpeta racionalización de trámites)</t>
    </r>
  </si>
  <si>
    <r>
      <t xml:space="preserve">Se avanzó en el cumplimiento del articulado del decreto 2106 y la ley del plan 1955 de 2019 como se indica en el documento Excel adjunto de cierre. Desde la DICom el avance más significativo es la sistematización y puesta en línea de los trámites PSO, RABCA y AVETM con cero papel, y la interoperabilidad con RUES para el trámite AVETM. Con la entrada en vigencia del decreto 620/20 de servicios ciudadanos digitlales y la entrada en operación de la plataforma X-ROAD de la Agencia Nacional Digital - AND para interoperabilidad de las entidades se facilitará aún más el  interfuncionamiento con las entidades que administran información para realización de los trámites en MinTIC. Esto sujeto a los plazos establecidos en el decreto 620 de mayo de 2020. </t>
    </r>
    <r>
      <rPr>
        <b/>
        <sz val="10"/>
        <color theme="1" tint="4.9989318521683403E-2"/>
        <rFont val="Arial Narrow"/>
        <family val="2"/>
      </rPr>
      <t>(Evidencia: carpeta racionalización de trámites)</t>
    </r>
  </si>
  <si>
    <r>
      <t xml:space="preserve">Se avanzó en el cumplimiento del articulado del decreto 2106 y la ley del plan 1955 de 2019 como se indica en el documento Excel adjunto de cierre. Desde la DICom el avance más significativo es la sistematización y puesta en línea de los trámites PSO, RABCA y AVETM con cero papel, y la interoperabilidad con RUES para el trámite AVETM. Con la entrada en vigencia del decreto 620/20 de servicios ciudadanos digitlales y la entrada en operación de la plataforma X-ROAD de la Agencia Nacional Digital - AND para interoperabilidad de las entidades se facilitará aún más el  interfuncionamiento con las entidades que administran información para realización de los trámites en MinTIC. Esto sujeto a los plazos establecidos en el decreto 620 de mayo de 2020. </t>
    </r>
    <r>
      <rPr>
        <b/>
        <sz val="10"/>
        <rFont val="Arial Narrow"/>
        <family val="2"/>
      </rPr>
      <t>(Evidencia: carpeta racionalización de trámites)</t>
    </r>
  </si>
  <si>
    <r>
      <t xml:space="preserve">Se anexan los print screen de la actualización del portal de Colombia TIC en el segundo semestre de 2020, en la sección de "Conectando un país", respecto a los proyectos ejecutados desde la Dirección de Infraestructura. </t>
    </r>
    <r>
      <rPr>
        <b/>
        <sz val="10"/>
        <color theme="1" tint="4.9989318521683403E-2"/>
        <rFont val="Arial Narrow"/>
        <family val="2"/>
      </rPr>
      <t>(Evidencia: carpeta 3.1.1)</t>
    </r>
  </si>
  <si>
    <r>
      <t xml:space="preserve">Se realizó la divulgación institucional en las pantallas de la entidad </t>
    </r>
    <r>
      <rPr>
        <b/>
        <sz val="10"/>
        <color theme="1" tint="4.9989318521683403E-2"/>
        <rFont val="Arial Narrow"/>
        <family val="2"/>
      </rPr>
      <t xml:space="preserve"> (Evidencia: carpeta 3.1.4)
</t>
    </r>
    <r>
      <rPr>
        <sz val="10"/>
        <color theme="1" tint="4.9989318521683403E-2"/>
        <rFont val="Arial Narrow"/>
        <family val="2"/>
      </rPr>
      <t xml:space="preserve">
</t>
    </r>
  </si>
  <si>
    <r>
      <t xml:space="preserve">Se publicó la información del sector TIC así:
*4 docuemtnos relacionados con la productividad laboral del sector TIC, publicad en el siguinete enlace https://colombiatic.mintic.gov.co/679/w3-article-161233.html
*6  de acceso fijo a interned 1er semestre de 2020 publicados en el siguiente enlace.
https://colombiatic.mintic.gov.co/679/w3-article-160670.html
*4 documentos de Boletín trimestral de las TIC (tercer trimeste 2020),  publicado en el siguinete enlace:
https://colombiatic.mintic.gov.co/679/w3-article-152244.html
*4 documentos de Boletín trimestral del sector postal segundo trimestre de 2020 publicado en el siguiente enlace.
https://colombiatic.mintic.gov.co/679/w3-article-151591.html
</t>
    </r>
    <r>
      <rPr>
        <b/>
        <sz val="10"/>
        <color theme="1" tint="4.9989318521683403E-2"/>
        <rFont val="Arial Narrow"/>
        <family val="2"/>
      </rPr>
      <t>(Evidencia: carpeta 3.1.5)</t>
    </r>
  </si>
  <si>
    <r>
      <t xml:space="preserve">Se publicó el micrositio de Rendición de Cuentas 2020 en el enlace: https://micrositios.mintic.gov.co/rendicion_cuentas_2020/. </t>
    </r>
    <r>
      <rPr>
        <b/>
        <sz val="10"/>
        <color theme="1" tint="4.9989318521683403E-2"/>
        <rFont val="Arial Narrow"/>
        <family val="2"/>
      </rPr>
      <t>(Evidencia: carpeta 3.2.8)</t>
    </r>
    <r>
      <rPr>
        <sz val="10"/>
        <color theme="1" tint="4.9989318521683403E-2"/>
        <rFont val="Arial Narrow"/>
        <family val="2"/>
      </rPr>
      <t xml:space="preserve">
</t>
    </r>
  </si>
  <si>
    <r>
      <t xml:space="preserve">Se realizó la Rendición de Cuentas 2020 en el mes de octubre, las evidencias se encuentran en la siguiente URL: https://www.mintic.gov.co/portal/inicio/Ministerio/Logros/Rendicion-de-cuentas/ </t>
    </r>
    <r>
      <rPr>
        <b/>
        <sz val="10"/>
        <color theme="1" tint="4.9989318521683403E-2"/>
        <rFont val="Arial Narrow"/>
        <family val="2"/>
      </rPr>
      <t>(Evidencia: carpeta 3.2.9)</t>
    </r>
  </si>
  <si>
    <r>
      <t xml:space="preserve">Los últimos 3 ComparTIC fueron los del 2 de octubre, 25 de noviembre y 21 de diciembre </t>
    </r>
    <r>
      <rPr>
        <b/>
        <sz val="10"/>
        <color theme="1" tint="4.9989318521683403E-2"/>
        <rFont val="Arial Narrow"/>
        <family val="2"/>
      </rPr>
      <t>(Evidencia: carpeta 3..2.10)</t>
    </r>
  </si>
  <si>
    <r>
      <t xml:space="preserve">Se elaboró el segundo informe de avances del capitulo étnico del Plan marco de implementación que corresponde a las acciones desarrolladas por el MinTIC en el segundo semestre de la vigencia 2020. </t>
    </r>
    <r>
      <rPr>
        <b/>
        <sz val="10"/>
        <color theme="1" tint="4.9989318521683403E-2"/>
        <rFont val="Arial Narrow"/>
        <family val="2"/>
      </rPr>
      <t>(Evidencia: carpeta 3.2.12)</t>
    </r>
  </si>
  <si>
    <r>
      <t xml:space="preserve">Se realizaron las pubicaciones necesarias para divulgar información sobre la participación ciudadana, rendiciónd e cuentas y transparencia. </t>
    </r>
    <r>
      <rPr>
        <b/>
        <sz val="10"/>
        <color theme="1" tint="4.9989318521683403E-2"/>
        <rFont val="Arial Narrow"/>
        <family val="2"/>
      </rPr>
      <t>(Evidencia: carpeta 3.3.2)</t>
    </r>
  </si>
  <si>
    <r>
      <t>Se realizó encuesta de satisfacción para los aistentes a la Audiencia Pública de Rendición de Cuentas de la entidad. Esta se desarrolló al finalizar la jornada y los datos fueron usados tanto para el informe que realiza la Oficina de Control Interno como la Oficina ASesoa de Planeación y Estudios Sectoriaes.</t>
    </r>
    <r>
      <rPr>
        <b/>
        <sz val="10"/>
        <rFont val="Arial Narrow"/>
        <family val="2"/>
      </rPr>
      <t xml:space="preserve"> (Evidencia: carpeta 3.4.1)</t>
    </r>
  </si>
  <si>
    <r>
      <t>Las acciones de mejora se incorporaron en la formulación del Plan Anticorrupción y de Atención al Ciudadano 2021 en el componente de Rendición de Cuentas, del mismo modo se realizó informes sbre la ejecución del evento. (</t>
    </r>
    <r>
      <rPr>
        <b/>
        <sz val="10"/>
        <rFont val="Arial Narrow"/>
        <family val="2"/>
      </rPr>
      <t>Evidencias: carpeta 3.4.2)</t>
    </r>
  </si>
  <si>
    <r>
      <t xml:space="preserve">Se adjunta el informe de gestión, en el cual se rinde cuentas sobre los resultados del proceso gestión del talento humano </t>
    </r>
    <r>
      <rPr>
        <b/>
        <sz val="10"/>
        <rFont val="Arial Narrow"/>
        <family val="2"/>
      </rPr>
      <t>(Evidencia: carpeta 3.4.3)</t>
    </r>
  </si>
  <si>
    <r>
      <t xml:space="preserve"> Se ajustaron las cadenas de valor de los procesos con criterios de sostenibilidad que permitan fortalecer la relación con los grupos de interés en el Marco del desarrollo del Modelo de Responsabilidad Social Institucional.</t>
    </r>
    <r>
      <rPr>
        <b/>
        <sz val="10"/>
        <color theme="1" tint="4.9989318521683403E-2"/>
        <rFont val="Arial Narrow"/>
        <family val="2"/>
      </rPr>
      <t xml:space="preserve"> (Evidencia: carpeta 4.1.1)</t>
    </r>
  </si>
  <si>
    <r>
      <t xml:space="preserve">Se realizaron capacitaciones al interior de la entidad sobre: recepción y tiempos de respuesta de PQRSD, protocolos de servicios y servicio al ciudadano protocolo de administración por cada uno de los canales de atención dispuestos por la entidad. </t>
    </r>
    <r>
      <rPr>
        <b/>
        <sz val="10"/>
        <color theme="1" tint="4.9989318521683403E-2"/>
        <rFont val="Arial Narrow"/>
        <family val="2"/>
      </rPr>
      <t>(Evidencia: carpeta 4.2.1)</t>
    </r>
  </si>
  <si>
    <r>
      <t xml:space="preserve">Durante la vigencia 2020  se relevaron 522.104 comunicaciones a través del centro de relevo </t>
    </r>
    <r>
      <rPr>
        <b/>
        <sz val="10"/>
        <color theme="1" tint="4.9989318521683403E-2"/>
        <rFont val="Arial Narrow"/>
        <family val="2"/>
      </rPr>
      <t>(Evidencia: carpeta 4.2.3)</t>
    </r>
  </si>
  <si>
    <r>
      <t xml:space="preserve">Se publicó el informe de PQRSD de acuerdo con la normatividad, este se puede consultar en el enlace https://www.mintic.gov.co/portal/inicio/Peticiones-quejas-reclamos-sugerencias-y-denuncias-PQRSD/ </t>
    </r>
    <r>
      <rPr>
        <b/>
        <sz val="10"/>
        <color theme="1" tint="4.9989318521683403E-2"/>
        <rFont val="Arial Narrow"/>
        <family val="2"/>
      </rPr>
      <t>(Evidencia: carpeta 4.4.1)</t>
    </r>
  </si>
  <si>
    <r>
      <t xml:space="preserve">Se realizó el segundo informe semestral  sobre la facilidad, oportunidad y cumplimiento de tiempos en los trámites que se realiza a través de la entidad. </t>
    </r>
    <r>
      <rPr>
        <b/>
        <sz val="10"/>
        <color theme="1" tint="4.9989318521683403E-2"/>
        <rFont val="Arial Narrow"/>
        <family val="2"/>
      </rPr>
      <t>(Evidencia: carpeta 5.1.1)</t>
    </r>
  </si>
  <si>
    <r>
      <t xml:space="preserve">Se anexan los print screen de la actualización del portal de Colombia TIC en el segundo semestre de 2020, en la sección de "Conectando un país", respecto a los proyectos ejecutados desde la Dirección de Infraestructura. </t>
    </r>
    <r>
      <rPr>
        <b/>
        <sz val="10"/>
        <color theme="1" tint="4.9989318521683403E-2"/>
        <rFont val="Arial Narrow"/>
        <family val="2"/>
      </rPr>
      <t>(Evidencia: carpeta 5.1.2)</t>
    </r>
  </si>
  <si>
    <r>
      <t>Informe experoteable de excel (Contratos entidad.xlms) en donde se evidencia la inclusión de los contratos con persona natural al a plataforma Sigep y los funcionarios de la entidad.</t>
    </r>
    <r>
      <rPr>
        <b/>
        <sz val="10"/>
        <color theme="1" tint="4.9989318521683403E-2"/>
        <rFont val="Arial Narrow"/>
        <family val="2"/>
      </rPr>
      <t xml:space="preserve"> (Evidencia carpeta 5.1.3)</t>
    </r>
  </si>
  <si>
    <r>
      <t xml:space="preserve">El soporte de las actividades de cumplimiento correspondientes al normograma se encuentra en la página de la entidad en la página wed del Ministerio de Tecnologías de la Información y las Cmunicaciones - sección Normativa en el siguiente link    https://www.mintic.gov.co/portal/inicio/Normatividad/ donde se puede verificar. </t>
    </r>
    <r>
      <rPr>
        <b/>
        <sz val="10"/>
        <rFont val="Arial Narrow"/>
        <family val="2"/>
      </rPr>
      <t>(Evidencia: carpeta 5.1.7)</t>
    </r>
  </si>
  <si>
    <r>
      <t xml:space="preserve">Informe de implementación de los instrumentos de gestión </t>
    </r>
    <r>
      <rPr>
        <b/>
        <sz val="10"/>
        <color theme="1" tint="4.9989318521683403E-2"/>
        <rFont val="Arial Narrow"/>
        <family val="2"/>
      </rPr>
      <t>(Evidencia: carpeta 5.3.1)</t>
    </r>
  </si>
  <si>
    <r>
      <t xml:space="preserve">Se realizó publicación de los activos de información en la página de la entidad, en el micrositio de transparencia, se puede encontrar en la url https://www.mintic.gov.co/portal/inicio/Transparencia-y-acceso-a-informacion-publica/Instrumentos-de-Gestion-de-Informacion-Publica/80628:10-2-Registro-de-Activos-de-Informacion. </t>
    </r>
    <r>
      <rPr>
        <b/>
        <sz val="10"/>
        <color theme="1" tint="4.9989318521683403E-2"/>
        <rFont val="Arial Narrow"/>
        <family val="2"/>
      </rPr>
      <t>(Evidencia: carpeta 5.3.2)</t>
    </r>
  </si>
  <si>
    <r>
      <t xml:space="preserve">Se elaboró y presentó el informe con el análisis teniendo en cuenta lo establecido en la NTC 6047 de 2013 y los diagnósticos realizados por el CIDCCA y los GIT de la Subdirección Administrativa (Serviciios Administrativos y Grupos de Interés y Gestión Documental), en los que se evidencia el cumplimiento según lo establecido en la NTC 6047 y las acciones generadas desde la Subdirección Administrativa (instalación de Señalización Internacional que incluye contraste de colores, brayle e información con imágenes), cambios de la ventanería del Edificio Murilloo Toro y oficios remisorios a las entidades competentes de intervenir el espacio público. Se radica mediante registro 202095888 el 29/10/2020. </t>
    </r>
    <r>
      <rPr>
        <b/>
        <sz val="10"/>
        <rFont val="Arial Narrow"/>
        <family val="2"/>
      </rPr>
      <t>(Evidencia: carpeta 5.4.1)</t>
    </r>
  </si>
  <si>
    <r>
      <t>Se participó en cinco eventos: Lanzamiento TECNOLAB, 14 de octubre; sociaización de Líneas de Crédito con Confecámaras, 22 de octubre; Mipyme se transforma SENA, 4 de noviembre; Foro Virtual Regional del Pacifico Acopi Cauca, 12 de noviembre; Webinar Líneas de Crédito con Fedesot, 19 de noviembre.</t>
    </r>
    <r>
      <rPr>
        <b/>
        <sz val="10"/>
        <rFont val="Arial Narrow"/>
        <family val="2"/>
      </rPr>
      <t>(Evidencia: carpeta 5.4.2)</t>
    </r>
  </si>
  <si>
    <r>
      <t xml:space="preserve">Durante  el año 2020 se formaron 8.871 personas con discapacidad, de los cuales 1509 personas se formaron en creación de contenidos digitales a través de el programa de formación a personas con discapacidad y 7362 personas a través del programa Ciudadanía Digital. </t>
    </r>
    <r>
      <rPr>
        <b/>
        <sz val="10"/>
        <color theme="1" tint="4.9989318521683403E-2"/>
        <rFont val="Arial Narrow"/>
        <family val="2"/>
      </rPr>
      <t>(Evidencia: carpeta 5.4.3)</t>
    </r>
  </si>
  <si>
    <r>
      <t xml:space="preserve">Se adjunta el plan de trabajo de Kactus, relacionado con la propuesta del sistema de información </t>
    </r>
    <r>
      <rPr>
        <b/>
        <sz val="10"/>
        <rFont val="Arial Narrow"/>
        <family val="2"/>
      </rPr>
      <t>(Evidencia: carpeta 5.5.1)</t>
    </r>
  </si>
  <si>
    <r>
      <t xml:space="preserve">Se publicó el informe de PQRSD https://www.mintic.gov.co/portal/inicio/Peticiones-quejas-reclamos-sugerencias-y-denuncias-PQRSD/. </t>
    </r>
    <r>
      <rPr>
        <b/>
        <sz val="10"/>
        <color theme="1" tint="4.9989318521683403E-2"/>
        <rFont val="Arial Narrow"/>
        <family val="2"/>
      </rPr>
      <t>(Eviencia: carpeta 5.5.2)</t>
    </r>
  </si>
  <si>
    <r>
      <t xml:space="preserve">Se realizó la divulgación de cómo denunciar y gestionar un conflicto de interés el 30 de octubre de 2020. </t>
    </r>
    <r>
      <rPr>
        <b/>
        <sz val="10"/>
        <color theme="1" tint="4.9989318521683403E-2"/>
        <rFont val="Arial Narrow"/>
        <family val="2"/>
      </rPr>
      <t>(Evidenica: carpeta 6.1.2)</t>
    </r>
  </si>
  <si>
    <r>
      <t xml:space="preserve">Se adjunta el informe de apropiación del código de integridad 2020 </t>
    </r>
    <r>
      <rPr>
        <b/>
        <sz val="10"/>
        <color theme="1" tint="4.9989318521683403E-2"/>
        <rFont val="Arial Narrow"/>
        <family val="2"/>
      </rPr>
      <t>(Evidencia: Carpeta 6.1.6)</t>
    </r>
  </si>
  <si>
    <r>
      <t xml:space="preserve">Se formuló y abrobó la política antisoborno, antipiratería y antifraude a través del comité MIG número 44. </t>
    </r>
    <r>
      <rPr>
        <b/>
        <sz val="10"/>
        <color theme="1" tint="4.9989318521683403E-2"/>
        <rFont val="Arial Narrow"/>
        <family val="2"/>
      </rPr>
      <t>(Evidencia 6.1.7)</t>
    </r>
  </si>
  <si>
    <t>VIGENCIA: 31 de Diciembre del 2020</t>
  </si>
  <si>
    <t>Dirección de Industria de Comunicaciones 
Subdirección Financiera
Oficina de Tecnologias de la Información
Oficina Asesora de Prensa
Dirección de Gobierno Digital
GIT  Grupos de Interés y Gestión Documental
Oficina Asesora de Planeación y Estudios Sectoriales
Subdirección para la Gestión del Talento Humano</t>
  </si>
  <si>
    <t>Dirección de Infraestructura
Oficina Tecnologías de la Información</t>
  </si>
  <si>
    <t xml:space="preserve">Oficina Asesora de Planeación y Estudios Sectoriales
</t>
  </si>
  <si>
    <t>Subdirección para la Gestión del Talento Humano</t>
  </si>
  <si>
    <t>Oficina Asesora de Planeación y Estudios Sectoriales
Oficina Asesora de Prensa</t>
  </si>
  <si>
    <t>Oficina Asesora de Planeación y Estudios Sectoriales
GIT Grupos de Interés y Gestión Documental</t>
  </si>
  <si>
    <t>GIT Grupos de Interés y Gestión Documental</t>
  </si>
  <si>
    <t>Oficina Asesora de Planeación y Estudios SectorialesOficina Asesora de Prensa
Oficina de Tecnologías de la Información</t>
  </si>
  <si>
    <t>Subdirección para la Gestión del Talento Humano
Subdirección de Gestión Contractual</t>
  </si>
  <si>
    <t xml:space="preserve">Dirección Jurídica </t>
  </si>
  <si>
    <t>Oficina de Tecnologías de la Información</t>
  </si>
  <si>
    <t>Subdirección de Gestión Contractual</t>
  </si>
  <si>
    <t xml:space="preserve">GIT Grupos de Interés y Gestión Documental
</t>
  </si>
  <si>
    <t>Oficina Asesora de Planeación y Estudios Sectoriales
Oficina de Control Interno</t>
  </si>
  <si>
    <t xml:space="preserve">Subdirección para la Gestión del Talento Humano
</t>
  </si>
  <si>
    <t>Oficina Asesora de Planeación y Estudios Sectoriales
Dependencias misionales</t>
  </si>
  <si>
    <t>Se evidencia cumplimiento de la actividad acorde a lo programado. Actividad ejecutada y finalizada en un 100%.</t>
  </si>
  <si>
    <t>Se evidencia cumplimiento de la ejecución del cronograma de actualización del perfil de riesgos de corrupción en las etapas definidas.Actividad ejecutada y finalizada en un 100%,.</t>
  </si>
  <si>
    <t>Actividad ejecutada y finalizada en un 100%.</t>
  </si>
  <si>
    <t xml:space="preserve">
Se evidencia la realización de 6 procesos de selección objetiva durante 2020 de banda bajas, extra-altas y microondas. Desde mayo de 2020 se realizaron totalmente en línea y los procesos 5 y 6 simultáneos de donde se calcularon los ahorros con respecto a los años 2019 y 2018.
Actividada ejecutada y finalizada en un 100%.</t>
  </si>
  <si>
    <t>Se evidencia el ahorro en tiempo, desplazamientos, correspondencia y transporte público con base en la metodología de la OAPES aprobada por DAFP. Se demostró cuantitativamente los ahorros y la mejora en la satisfacción de los interesados.
Actividada ejecutada y finalizada en un 100%</t>
  </si>
  <si>
    <t>Actividad ejecutada y cumplida en un 100%.</t>
  </si>
  <si>
    <t>Se evidencia actualización del portal de Colombia TIC según lo programado.
Actividad ejecutada y finalizada en un 100%.</t>
  </si>
  <si>
    <t>Se evidencia la publicación de los respectivos documentos sobre el sector TIC de acuerdo a lo programdao.
Actividad ejecutada y finalizada en un 100%.</t>
  </si>
  <si>
    <t>Se evidencia realización de audiencia pública de Rendición de cuentas y publicación en el micrositio de Rendición de Cuentas 2020.
Actividad ejecutada y finalizada en un 100%.</t>
  </si>
  <si>
    <t>Se evidencia realización de encuesta.
Actividad ejecutada y finalizada enun 100%.</t>
  </si>
  <si>
    <t>Se evidencia ajustes realizados a las cadenas de valor de los procesos de: Comunicación Etrategica, Fortalecimiento de la industria TIC,Investigacion-Desarrollo e Innovación,Gestión Internacional, y Transformación Organizacional.
Actividad ejecutada  y finalizada en un 100%.</t>
  </si>
  <si>
    <t>Actividad cumplida en el segundo monitoreo.
Se evdiencia cumplimiento de la actividad ejecutando más de lo programado. Actividad finalizada en un 100%.</t>
  </si>
  <si>
    <t>Se evidencia publicación de informe, actividad ejecutada y finalizada en un 100%.</t>
  </si>
  <si>
    <t>Se evidencia segundo informe semestral. Actividad ejecutada y finalizada en un 100%.</t>
  </si>
  <si>
    <t>Se evidencian actualizaciones del portal Colombia TIC, actividad ejecutada y finalizada en un 100%.</t>
  </si>
  <si>
    <t>Se evidencia seguimeinto por parte del área de Talento HUmano, actividad ejecutada y finalizada en un 100%.</t>
  </si>
  <si>
    <t>Se evidencia ejecución y finalización de la actividad en un 100%.</t>
  </si>
  <si>
    <t>Se evidencia Informe de implementación de los instrumentos de gestión. Actividad ejecutada y finalizada en un 100%</t>
  </si>
  <si>
    <t>Se evidencia publicación de los activos de información en la pagina web de la Entidad. Actividad ejecutada y finalizada en un 100%.</t>
  </si>
  <si>
    <t xml:space="preserve">Se evidencia realización del informe. Actividad ejecutada y finalizada enun 100%. </t>
  </si>
  <si>
    <t>Se evidencia participación en eventos según lo programado. Actividad ejecutada y finalizada en un 100%.</t>
  </si>
  <si>
    <t>Se evidencia formación a personal discapacitado, se realizaron más capacitaciones de las programadas.
Actividad ejecutada y finalizada enun 100%.</t>
  </si>
  <si>
    <t>Se evidencia propuesta "Componente de actualización Versión Ophelia aplicativo Kactus HCM". Actividad ejecutada y finalizada en un 100%.</t>
  </si>
  <si>
    <t>Se evidencia realización y publicación de informe de PQRSD. Actividad ejecutada y finalizada en un 100%</t>
  </si>
  <si>
    <t xml:space="preserve">Se realizó el monitoreo y revisión a la administración de Riesgos del Mintic.Se realizó el informe de gestión de la actividad realizada y se radicó </t>
  </si>
  <si>
    <t>Se evidencia publicaciones acorde a lo programado. Actividad ejecutada y finalizada en un 100%.</t>
  </si>
  <si>
    <t>Se evidencia realización de capacitaciones según lo programado.
Actividad ejecutada y finalizada en un 100%.</t>
  </si>
  <si>
    <r>
      <t xml:space="preserve">La Oficina de Control Interno, una vez realizado el seguimiento y la validación de los avances, ejecución y evidencias de cada una de las actividades documentadas dentro del PAAC-2020 v4, considera que las actividades y metas programadas para la vigencia 2020, dentro del Plan Anticorrupción y Atención al Ciudadano, se cumplieron al 100% y de manera afectiva según lo programado.
Es importante resaltar, que por motivos de la situación actual a causa de la pandemia Covid-19, la Oficina Asesora de Planeación remitió un memorando el día 7 de septiembre del 2020 a la Oficina de Control Interno, explicando y justificando el aplazamiento de la actividad 5.4.4 Realizar la traducción en lenguas nativas de un documento de interés para la ciudadanía, la cual se retomará para la viegncia 2021.
</t>
    </r>
    <r>
      <rPr>
        <sz val="10"/>
        <rFont val="Arial Narrow"/>
        <family val="2"/>
      </rPr>
      <t>Como fortaleza se recalca el buen  desempeño por cada una de las áreas responsables en el cumplimeinto de las actividades documentadas, la veracidad y oportunidad en las evidencias suministradas durante los seguimientos realizados.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</si>
</sst>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7" x14ac:knownFonts="1">
    <font>
      <sz val="11"/>
      <color rgb="FF000000"/>
      <name val="Calibri"/>
    </font>
    <font>
      <sz val="11"/>
      <color rgb="FF000000"/>
      <name val="Calibri"/>
      <family val="2"/>
    </font>
    <font>
      <sz val="10"/>
      <name val="Arial"/>
      <family val="2"/>
    </font>
    <font>
      <b/>
      <sz val="16"/>
      <color theme="1" tint="4.9989318521683403E-2"/>
      <name val="Arial Narrow"/>
      <family val="2"/>
    </font>
    <font>
      <sz val="10"/>
      <color theme="1" tint="4.9989318521683403E-2"/>
      <name val="Arial Narrow"/>
      <family val="2"/>
    </font>
    <font>
      <b/>
      <sz val="10"/>
      <color theme="1" tint="4.9989318521683403E-2"/>
      <name val="Arial Narrow"/>
      <family val="2"/>
    </font>
    <font>
      <b/>
      <sz val="10"/>
      <color theme="0"/>
      <name val="Arial Narrow"/>
      <family val="2"/>
    </font>
    <font>
      <b/>
      <sz val="11"/>
      <color rgb="FF000000"/>
      <name val="Arial Narrow"/>
      <family val="2"/>
    </font>
    <font>
      <sz val="11"/>
      <color rgb="FF000000"/>
      <name val="Arial Narrow"/>
      <family val="2"/>
    </font>
    <font>
      <b/>
      <sz val="11"/>
      <color theme="0"/>
      <name val="Arial Narrow"/>
      <family val="2"/>
    </font>
    <font>
      <u/>
      <sz val="11"/>
      <color rgb="FF000000"/>
      <name val="Arial Narrow"/>
      <family val="2"/>
    </font>
    <font>
      <sz val="9"/>
      <color rgb="FF000000"/>
      <name val="Arial Narrow"/>
      <family val="2"/>
    </font>
    <font>
      <b/>
      <u/>
      <sz val="11"/>
      <color rgb="FF000000"/>
      <name val="Arial Narrow"/>
      <family val="2"/>
    </font>
    <font>
      <b/>
      <sz val="14"/>
      <color rgb="FF000000"/>
      <name val="Arial Narrow"/>
      <family val="2"/>
    </font>
    <font>
      <sz val="10"/>
      <color theme="1"/>
      <name val="Arial Narrow"/>
      <family val="2"/>
    </font>
    <font>
      <sz val="10"/>
      <name val="Arial Narrow"/>
      <family val="2"/>
    </font>
    <font>
      <sz val="10"/>
      <color rgb="FF0D0D0D"/>
      <name val="Arial Narrow"/>
      <family val="2"/>
    </font>
    <font>
      <sz val="11"/>
      <name val="Arial Narrow"/>
      <family val="2"/>
    </font>
    <font>
      <u/>
      <sz val="10"/>
      <name val="Arial Narrow"/>
      <family val="2"/>
    </font>
    <font>
      <b/>
      <sz val="11"/>
      <color theme="1" tint="4.9989318521683403E-2"/>
      <name val="Arial"/>
      <family val="2"/>
    </font>
    <font>
      <sz val="11"/>
      <color rgb="FF000000"/>
      <name val="Calibri"/>
      <family val="2"/>
    </font>
    <font>
      <b/>
      <sz val="11"/>
      <color theme="1" tint="4.9989318521683403E-2"/>
      <name val="Arial Narrow"/>
      <family val="2"/>
    </font>
    <font>
      <sz val="11"/>
      <color theme="1" tint="4.9989318521683403E-2"/>
      <name val="Arial Narrow"/>
      <family val="2"/>
    </font>
    <font>
      <sz val="12"/>
      <color theme="1" tint="4.9989318521683403E-2"/>
      <name val="Arial Narrow"/>
      <family val="2"/>
    </font>
    <font>
      <b/>
      <sz val="10"/>
      <name val="Arial Narrow"/>
      <family val="2"/>
    </font>
    <font>
      <sz val="12"/>
      <color rgb="FF000000"/>
      <name val="Arial Narrow"/>
      <family val="2"/>
    </font>
    <font>
      <b/>
      <sz val="10"/>
      <color theme="1"/>
      <name val="Arial Narrow"/>
      <family val="2"/>
    </font>
  </fonts>
  <fills count="13">
    <fill>
      <patternFill patternType="none"/>
    </fill>
    <fill>
      <patternFill patternType="gray125"/>
    </fill>
    <fill>
      <patternFill patternType="solid">
        <fgColor indexed="9"/>
        <bgColor indexed="64"/>
      </patternFill>
    </fill>
    <fill>
      <patternFill patternType="solid">
        <fgColor rgb="FF3E63AD"/>
        <bgColor rgb="FF95B3D7"/>
      </patternFill>
    </fill>
    <fill>
      <patternFill patternType="solid">
        <fgColor rgb="FF3E63AD"/>
        <bgColor indexed="64"/>
      </patternFill>
    </fill>
    <fill>
      <patternFill patternType="solid">
        <fgColor rgb="FFE3EDF9"/>
        <bgColor rgb="FFB8CCE4"/>
      </patternFill>
    </fill>
    <fill>
      <patternFill patternType="solid">
        <fgColor rgb="FFE3EDF9"/>
        <bgColor indexed="64"/>
      </patternFill>
    </fill>
    <fill>
      <patternFill patternType="solid">
        <fgColor theme="0"/>
        <bgColor indexed="64"/>
      </patternFill>
    </fill>
    <fill>
      <patternFill patternType="solid">
        <fgColor theme="4" tint="-0.499984740745262"/>
        <bgColor rgb="FF95B3D7"/>
      </patternFill>
    </fill>
    <fill>
      <patternFill patternType="solid">
        <fgColor rgb="FFFFFFFF"/>
        <bgColor indexed="64"/>
      </patternFill>
    </fill>
    <fill>
      <patternFill patternType="solid">
        <fgColor theme="8" tint="0.59999389629810485"/>
        <bgColor rgb="FF95B3D7"/>
      </patternFill>
    </fill>
    <fill>
      <patternFill patternType="solid">
        <fgColor theme="8" tint="0.59999389629810485"/>
        <bgColor indexed="64"/>
      </patternFill>
    </fill>
    <fill>
      <patternFill patternType="solid">
        <fgColor theme="2"/>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top style="hair">
        <color auto="1"/>
      </top>
      <bottom/>
      <diagonal/>
    </border>
    <border>
      <left/>
      <right/>
      <top/>
      <bottom style="hair">
        <color auto="1"/>
      </bottom>
      <diagonal/>
    </border>
    <border>
      <left/>
      <right/>
      <top style="hair">
        <color auto="1"/>
      </top>
      <bottom style="hair">
        <color auto="1"/>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hair">
        <color auto="1"/>
      </bottom>
      <diagonal/>
    </border>
    <border>
      <left/>
      <right style="medium">
        <color indexed="64"/>
      </right>
      <top/>
      <bottom style="hair">
        <color auto="1"/>
      </bottom>
      <diagonal/>
    </border>
    <border>
      <left style="medium">
        <color indexed="64"/>
      </left>
      <right/>
      <top style="hair">
        <color auto="1"/>
      </top>
      <bottom/>
      <diagonal/>
    </border>
    <border>
      <left/>
      <right style="medium">
        <color indexed="64"/>
      </right>
      <top style="hair">
        <color auto="1"/>
      </top>
      <bottom/>
      <diagonal/>
    </border>
    <border>
      <left style="medium">
        <color indexed="64"/>
      </left>
      <right/>
      <top style="hair">
        <color auto="1"/>
      </top>
      <bottom style="hair">
        <color auto="1"/>
      </bottom>
      <diagonal/>
    </border>
    <border>
      <left/>
      <right style="medium">
        <color indexed="64"/>
      </right>
      <top style="hair">
        <color auto="1"/>
      </top>
      <bottom style="hair">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070C0"/>
      </left>
      <right style="thin">
        <color rgb="FF0070C0"/>
      </right>
      <top style="thin">
        <color rgb="FF0070C0"/>
      </top>
      <bottom style="thin">
        <color rgb="FF0070C0"/>
      </bottom>
      <diagonal/>
    </border>
    <border>
      <left style="medium">
        <color rgb="FF0070C0"/>
      </left>
      <right style="thin">
        <color rgb="FF0070C0"/>
      </right>
      <top style="thin">
        <color rgb="FF0070C0"/>
      </top>
      <bottom style="thin">
        <color rgb="FF0070C0"/>
      </bottom>
      <diagonal/>
    </border>
    <border>
      <left style="thin">
        <color rgb="FF0070C0"/>
      </left>
      <right style="medium">
        <color rgb="FF0070C0"/>
      </right>
      <top style="thin">
        <color rgb="FF0070C0"/>
      </top>
      <bottom style="thin">
        <color rgb="FF0070C0"/>
      </bottom>
      <diagonal/>
    </border>
    <border>
      <left/>
      <right style="thin">
        <color rgb="FF0070C0"/>
      </right>
      <top style="thin">
        <color rgb="FF0070C0"/>
      </top>
      <bottom style="thin">
        <color rgb="FF0070C0"/>
      </bottom>
      <diagonal/>
    </border>
    <border>
      <left style="medium">
        <color rgb="FF0070C0"/>
      </left>
      <right style="thin">
        <color rgb="FF0070C0"/>
      </right>
      <top style="medium">
        <color rgb="FF0070C0"/>
      </top>
      <bottom style="thin">
        <color rgb="FF0070C0"/>
      </bottom>
      <diagonal/>
    </border>
    <border>
      <left style="thin">
        <color rgb="FF0070C0"/>
      </left>
      <right style="thin">
        <color rgb="FF0070C0"/>
      </right>
      <top style="medium">
        <color rgb="FF0070C0"/>
      </top>
      <bottom style="thin">
        <color rgb="FF0070C0"/>
      </bottom>
      <diagonal/>
    </border>
    <border>
      <left style="thin">
        <color rgb="FF0070C0"/>
      </left>
      <right style="medium">
        <color rgb="FF0070C0"/>
      </right>
      <top style="medium">
        <color rgb="FF0070C0"/>
      </top>
      <bottom style="thin">
        <color rgb="FF0070C0"/>
      </bottom>
      <diagonal/>
    </border>
    <border>
      <left/>
      <right/>
      <top style="thin">
        <color indexed="64"/>
      </top>
      <bottom/>
      <diagonal/>
    </border>
    <border>
      <left style="medium">
        <color rgb="FF0070C0"/>
      </left>
      <right style="thin">
        <color rgb="FF0070C0"/>
      </right>
      <top style="thin">
        <color rgb="FF0070C0"/>
      </top>
      <bottom style="medium">
        <color rgb="FF0070C0"/>
      </bottom>
      <diagonal/>
    </border>
    <border>
      <left style="thin">
        <color rgb="FF0070C0"/>
      </left>
      <right style="thin">
        <color rgb="FF0070C0"/>
      </right>
      <top style="thin">
        <color rgb="FF0070C0"/>
      </top>
      <bottom style="medium">
        <color rgb="FF0070C0"/>
      </bottom>
      <diagonal/>
    </border>
    <border>
      <left style="thin">
        <color rgb="FF0070C0"/>
      </left>
      <right style="medium">
        <color rgb="FF0070C0"/>
      </right>
      <top style="thin">
        <color rgb="FF0070C0"/>
      </top>
      <bottom style="medium">
        <color rgb="FF0070C0"/>
      </bottom>
      <diagonal/>
    </border>
    <border>
      <left/>
      <right style="thin">
        <color rgb="FF0070C0"/>
      </right>
      <top style="medium">
        <color rgb="FF0070C0"/>
      </top>
      <bottom style="thin">
        <color rgb="FF0070C0"/>
      </bottom>
      <diagonal/>
    </border>
    <border>
      <left/>
      <right style="thin">
        <color rgb="FF0070C0"/>
      </right>
      <top style="thin">
        <color rgb="FF0070C0"/>
      </top>
      <bottom style="medium">
        <color rgb="FF0070C0"/>
      </bottom>
      <diagonal/>
    </border>
  </borders>
  <cellStyleXfs count="5">
    <xf numFmtId="0" fontId="0" fillId="0" borderId="0"/>
    <xf numFmtId="0" fontId="2" fillId="0" borderId="0"/>
    <xf numFmtId="0" fontId="1" fillId="0" borderId="0"/>
    <xf numFmtId="9" fontId="20" fillId="0" borderId="0" applyFont="0" applyFill="0" applyBorder="0" applyAlignment="0" applyProtection="0"/>
    <xf numFmtId="9" fontId="1" fillId="0" borderId="0" applyFont="0" applyFill="0" applyBorder="0" applyAlignment="0" applyProtection="0"/>
  </cellStyleXfs>
  <cellXfs count="355">
    <xf numFmtId="0" fontId="0" fillId="0" borderId="0" xfId="0" applyFont="1" applyAlignment="1"/>
    <xf numFmtId="0" fontId="4" fillId="0" borderId="0" xfId="0" applyFont="1" applyAlignment="1" applyProtection="1">
      <alignment vertical="center" wrapText="1"/>
    </xf>
    <xf numFmtId="0" fontId="4" fillId="0" borderId="0" xfId="0" applyFont="1" applyAlignment="1" applyProtection="1">
      <alignment horizontal="left" vertical="center" wrapText="1"/>
    </xf>
    <xf numFmtId="0" fontId="4" fillId="0" borderId="0" xfId="0" applyFont="1" applyBorder="1" applyAlignment="1" applyProtection="1">
      <alignment vertical="center" wrapText="1"/>
    </xf>
    <xf numFmtId="0" fontId="4" fillId="0" borderId="0" xfId="0" applyFont="1" applyFill="1" applyBorder="1" applyAlignment="1" applyProtection="1">
      <alignment horizontal="center" vertical="center" wrapText="1"/>
    </xf>
    <xf numFmtId="14" fontId="4" fillId="0" borderId="0" xfId="0" applyNumberFormat="1" applyFont="1" applyFill="1" applyBorder="1" applyAlignment="1" applyProtection="1">
      <alignment horizontal="center" vertical="center" wrapText="1"/>
    </xf>
    <xf numFmtId="0" fontId="8" fillId="0" borderId="0" xfId="0" applyFont="1" applyAlignment="1"/>
    <xf numFmtId="0" fontId="7" fillId="0" borderId="7" xfId="0" applyFont="1" applyBorder="1" applyAlignment="1">
      <alignment vertical="center" wrapText="1"/>
    </xf>
    <xf numFmtId="0" fontId="7" fillId="0" borderId="0" xfId="0" applyFont="1" applyBorder="1" applyAlignment="1">
      <alignment vertical="center" wrapText="1"/>
    </xf>
    <xf numFmtId="0" fontId="7" fillId="0" borderId="6" xfId="0" applyFont="1" applyBorder="1" applyAlignment="1">
      <alignment vertical="center" wrapText="1"/>
    </xf>
    <xf numFmtId="0" fontId="7" fillId="0" borderId="9" xfId="0" applyFont="1" applyBorder="1" applyAlignment="1">
      <alignment vertical="center" wrapText="1"/>
    </xf>
    <xf numFmtId="0" fontId="4" fillId="0" borderId="0" xfId="0" applyFont="1" applyFill="1" applyBorder="1" applyAlignment="1" applyProtection="1">
      <alignment horizontal="left" vertical="center" wrapText="1"/>
    </xf>
    <xf numFmtId="0" fontId="4" fillId="0" borderId="0" xfId="0" applyFont="1" applyBorder="1" applyAlignment="1" applyProtection="1">
      <alignment horizontal="left" vertical="center" wrapText="1"/>
    </xf>
    <xf numFmtId="0" fontId="4" fillId="0" borderId="0" xfId="0" applyFont="1" applyAlignment="1" applyProtection="1">
      <alignment horizontal="center" vertical="center" wrapText="1"/>
    </xf>
    <xf numFmtId="0" fontId="4" fillId="0" borderId="0" xfId="0" applyFont="1" applyFill="1" applyBorder="1" applyAlignment="1" applyProtection="1">
      <alignment vertical="center" wrapText="1"/>
    </xf>
    <xf numFmtId="0" fontId="3" fillId="0" borderId="0" xfId="0" applyFont="1" applyAlignment="1" applyProtection="1">
      <alignment vertical="center" wrapText="1"/>
    </xf>
    <xf numFmtId="0" fontId="19" fillId="0" borderId="0" xfId="0" applyFont="1" applyAlignment="1" applyProtection="1">
      <alignment horizontal="left" vertical="center"/>
    </xf>
    <xf numFmtId="0" fontId="5" fillId="0" borderId="0" xfId="0" applyFont="1" applyAlignment="1" applyProtection="1">
      <alignment horizontal="center" vertical="center"/>
    </xf>
    <xf numFmtId="0" fontId="4" fillId="0" borderId="0" xfId="0" applyFont="1" applyAlignment="1" applyProtection="1">
      <alignment horizontal="left" vertical="center"/>
    </xf>
    <xf numFmtId="14" fontId="4" fillId="0" borderId="0" xfId="0" applyNumberFormat="1" applyFont="1" applyFill="1" applyBorder="1" applyAlignment="1" applyProtection="1">
      <alignment vertical="center" wrapText="1"/>
    </xf>
    <xf numFmtId="0" fontId="4" fillId="0" borderId="0" xfId="0" applyFont="1" applyBorder="1" applyAlignment="1" applyProtection="1">
      <alignment horizontal="center" vertical="center" wrapText="1"/>
    </xf>
    <xf numFmtId="0" fontId="3" fillId="0" borderId="0" xfId="0" applyFont="1" applyAlignment="1" applyProtection="1">
      <alignment horizontal="left" vertical="center" wrapText="1"/>
    </xf>
    <xf numFmtId="14" fontId="4" fillId="0" borderId="0" xfId="0" applyNumberFormat="1" applyFont="1" applyFill="1" applyBorder="1" applyAlignment="1" applyProtection="1">
      <alignment horizontal="left" vertical="center" wrapText="1"/>
    </xf>
    <xf numFmtId="0" fontId="22" fillId="0" borderId="0" xfId="0" applyFont="1" applyBorder="1" applyAlignment="1" applyProtection="1">
      <alignment vertical="center" wrapText="1"/>
    </xf>
    <xf numFmtId="0" fontId="23" fillId="0" borderId="0" xfId="0" applyFont="1" applyBorder="1" applyAlignment="1" applyProtection="1">
      <alignment vertical="center" wrapText="1"/>
    </xf>
    <xf numFmtId="0" fontId="22" fillId="0" borderId="0" xfId="0" applyFont="1" applyFill="1" applyBorder="1" applyAlignment="1" applyProtection="1">
      <alignment vertical="center" wrapText="1"/>
    </xf>
    <xf numFmtId="0" fontId="22" fillId="0" borderId="0" xfId="0" applyFont="1" applyFill="1" applyBorder="1" applyAlignment="1" applyProtection="1">
      <alignment horizontal="center" vertical="center" wrapText="1"/>
    </xf>
    <xf numFmtId="14" fontId="22" fillId="0" borderId="0" xfId="0" applyNumberFormat="1" applyFont="1" applyFill="1" applyBorder="1" applyAlignment="1" applyProtection="1">
      <alignment horizontal="left" vertical="center" wrapText="1"/>
    </xf>
    <xf numFmtId="14" fontId="22" fillId="0" borderId="0" xfId="0" applyNumberFormat="1" applyFont="1" applyFill="1" applyBorder="1" applyAlignment="1" applyProtection="1">
      <alignment vertical="center" wrapText="1"/>
    </xf>
    <xf numFmtId="14" fontId="22" fillId="0" borderId="0" xfId="0" applyNumberFormat="1" applyFont="1" applyFill="1" applyBorder="1" applyAlignment="1" applyProtection="1">
      <alignment horizontal="center" vertical="center" wrapText="1"/>
    </xf>
    <xf numFmtId="1" fontId="4" fillId="0" borderId="0" xfId="0" applyNumberFormat="1" applyFont="1" applyAlignment="1" applyProtection="1">
      <alignment horizontal="center" vertical="center" wrapText="1"/>
    </xf>
    <xf numFmtId="9" fontId="4" fillId="0" borderId="0" xfId="3" applyFont="1" applyAlignment="1" applyProtection="1">
      <alignment horizontal="center" vertical="center" wrapText="1"/>
    </xf>
    <xf numFmtId="1" fontId="3" fillId="0" borderId="0" xfId="0" applyNumberFormat="1" applyFont="1" applyAlignment="1" applyProtection="1">
      <alignment horizontal="center" vertical="center" wrapText="1"/>
    </xf>
    <xf numFmtId="1" fontId="4" fillId="0" borderId="0" xfId="0" applyNumberFormat="1" applyFont="1" applyFill="1" applyBorder="1" applyAlignment="1" applyProtection="1">
      <alignment horizontal="center" vertical="center" wrapText="1"/>
    </xf>
    <xf numFmtId="1" fontId="4" fillId="0" borderId="0" xfId="0" applyNumberFormat="1" applyFont="1" applyBorder="1" applyAlignment="1" applyProtection="1">
      <alignment horizontal="center" vertical="center" wrapText="1"/>
    </xf>
    <xf numFmtId="1" fontId="22" fillId="0" borderId="0" xfId="0" applyNumberFormat="1" applyFont="1" applyFill="1" applyBorder="1" applyAlignment="1" applyProtection="1">
      <alignment horizontal="center" vertical="center" wrapText="1"/>
    </xf>
    <xf numFmtId="9" fontId="3" fillId="0" borderId="0" xfId="3" applyFont="1" applyAlignment="1" applyProtection="1">
      <alignment horizontal="center" vertical="center" wrapText="1"/>
    </xf>
    <xf numFmtId="9" fontId="4" fillId="0" borderId="0" xfId="3" applyFont="1" applyFill="1" applyBorder="1" applyAlignment="1" applyProtection="1">
      <alignment horizontal="center" vertical="center" wrapText="1"/>
    </xf>
    <xf numFmtId="9" fontId="4" fillId="0" borderId="0" xfId="3" applyFont="1" applyBorder="1" applyAlignment="1" applyProtection="1">
      <alignment horizontal="center" vertical="center" wrapText="1"/>
    </xf>
    <xf numFmtId="9" fontId="22" fillId="0" borderId="0" xfId="3" applyFont="1" applyFill="1" applyBorder="1" applyAlignment="1" applyProtection="1">
      <alignment horizontal="center" vertical="center" wrapText="1"/>
    </xf>
    <xf numFmtId="0" fontId="25" fillId="0" borderId="0" xfId="0" applyFont="1" applyAlignment="1"/>
    <xf numFmtId="0" fontId="5" fillId="0" borderId="0" xfId="0" applyFont="1" applyBorder="1" applyAlignment="1" applyProtection="1">
      <alignment vertical="center"/>
    </xf>
    <xf numFmtId="0" fontId="5" fillId="0" borderId="0" xfId="0" applyFont="1" applyBorder="1" applyAlignment="1" applyProtection="1">
      <alignment horizontal="center" vertical="center" wrapText="1"/>
    </xf>
    <xf numFmtId="0" fontId="5" fillId="0" borderId="31" xfId="0" applyFont="1" applyBorder="1" applyAlignment="1" applyProtection="1">
      <alignment horizontal="center" vertical="center" wrapText="1"/>
    </xf>
    <xf numFmtId="0" fontId="4" fillId="0" borderId="31" xfId="0" applyFont="1" applyBorder="1" applyAlignment="1" applyProtection="1">
      <alignment horizontal="center" vertical="center" wrapText="1"/>
    </xf>
    <xf numFmtId="0" fontId="5" fillId="0" borderId="5" xfId="0" applyFont="1" applyBorder="1" applyAlignment="1" applyProtection="1">
      <alignment vertical="center" wrapText="1"/>
    </xf>
    <xf numFmtId="0" fontId="3" fillId="0" borderId="0" xfId="0" applyFont="1" applyAlignment="1" applyProtection="1">
      <alignment horizontal="center" vertical="center" wrapText="1"/>
    </xf>
    <xf numFmtId="0" fontId="4" fillId="0" borderId="0" xfId="0" applyFont="1" applyBorder="1" applyAlignment="1" applyProtection="1">
      <alignment horizontal="left" vertical="top" wrapText="1"/>
    </xf>
    <xf numFmtId="14" fontId="6" fillId="8" borderId="25" xfId="0" applyNumberFormat="1" applyFont="1" applyFill="1" applyBorder="1" applyAlignment="1" applyProtection="1">
      <alignment horizontal="center" vertical="center" wrapText="1"/>
    </xf>
    <xf numFmtId="14" fontId="6" fillId="8" borderId="24" xfId="0" applyNumberFormat="1" applyFont="1" applyFill="1" applyBorder="1" applyAlignment="1" applyProtection="1">
      <alignment horizontal="center" vertical="center" wrapText="1"/>
    </xf>
    <xf numFmtId="14" fontId="6" fillId="8" borderId="27" xfId="0" applyNumberFormat="1" applyFont="1" applyFill="1" applyBorder="1" applyAlignment="1" applyProtection="1">
      <alignment horizontal="center" vertical="center" wrapText="1"/>
    </xf>
    <xf numFmtId="0" fontId="21" fillId="0" borderId="25" xfId="0" applyFont="1" applyBorder="1" applyAlignment="1" applyProtection="1">
      <alignment horizontal="center" vertical="center" wrapText="1"/>
    </xf>
    <xf numFmtId="0" fontId="4" fillId="5" borderId="25" xfId="0" applyFont="1" applyFill="1" applyBorder="1" applyAlignment="1" applyProtection="1">
      <alignment vertical="center" wrapText="1"/>
    </xf>
    <xf numFmtId="0" fontId="4" fillId="0" borderId="24" xfId="0" applyFont="1" applyFill="1" applyBorder="1" applyAlignment="1" applyProtection="1">
      <alignment vertical="center" wrapText="1"/>
    </xf>
    <xf numFmtId="14" fontId="4" fillId="0" borderId="24" xfId="0" applyNumberFormat="1" applyFont="1" applyFill="1" applyBorder="1" applyAlignment="1" applyProtection="1">
      <alignment horizontal="left" vertical="center" wrapText="1"/>
    </xf>
    <xf numFmtId="14" fontId="4" fillId="0" borderId="24" xfId="0" applyNumberFormat="1" applyFont="1" applyFill="1" applyBorder="1" applyAlignment="1" applyProtection="1">
      <alignment horizontal="center" vertical="center" wrapText="1"/>
    </xf>
    <xf numFmtId="1" fontId="4" fillId="0" borderId="24" xfId="0" applyNumberFormat="1" applyFont="1" applyFill="1" applyBorder="1" applyAlignment="1" applyProtection="1">
      <alignment horizontal="center" vertical="center" wrapText="1"/>
    </xf>
    <xf numFmtId="9" fontId="4" fillId="0" borderId="24" xfId="3" applyFont="1" applyFill="1" applyBorder="1" applyAlignment="1" applyProtection="1">
      <alignment horizontal="center" vertical="center" wrapText="1"/>
    </xf>
    <xf numFmtId="14" fontId="4" fillId="0" borderId="24" xfId="0" applyNumberFormat="1" applyFont="1" applyFill="1" applyBorder="1" applyAlignment="1" applyProtection="1">
      <alignment vertical="center" wrapText="1"/>
    </xf>
    <xf numFmtId="9" fontId="4" fillId="11" borderId="24" xfId="3" applyFont="1" applyFill="1" applyBorder="1" applyAlignment="1" applyProtection="1">
      <alignment horizontal="center" vertical="center" wrapText="1"/>
    </xf>
    <xf numFmtId="0" fontId="4" fillId="0" borderId="24" xfId="0" applyFont="1" applyFill="1" applyBorder="1" applyAlignment="1" applyProtection="1">
      <alignment horizontal="left" vertical="center" wrapText="1"/>
    </xf>
    <xf numFmtId="9" fontId="4" fillId="0" borderId="24" xfId="3" applyFont="1" applyFill="1" applyBorder="1" applyAlignment="1" applyProtection="1">
      <alignment vertical="center" wrapText="1"/>
    </xf>
    <xf numFmtId="9" fontId="5" fillId="0" borderId="24" xfId="3" applyFont="1" applyFill="1" applyBorder="1" applyAlignment="1" applyProtection="1">
      <alignment vertical="center" wrapText="1"/>
    </xf>
    <xf numFmtId="14" fontId="4" fillId="0" borderId="26" xfId="0" applyNumberFormat="1" applyFont="1" applyFill="1" applyBorder="1" applyAlignment="1" applyProtection="1">
      <alignment vertical="center" wrapText="1"/>
    </xf>
    <xf numFmtId="14" fontId="4" fillId="7" borderId="24" xfId="0" applyNumberFormat="1" applyFont="1" applyFill="1" applyBorder="1" applyAlignment="1" applyProtection="1">
      <alignment horizontal="left" vertical="center" wrapText="1"/>
    </xf>
    <xf numFmtId="14" fontId="4" fillId="7" borderId="24" xfId="0" applyNumberFormat="1" applyFont="1" applyFill="1" applyBorder="1" applyAlignment="1" applyProtection="1">
      <alignment horizontal="center" vertical="center" wrapText="1"/>
    </xf>
    <xf numFmtId="1" fontId="4" fillId="7" borderId="24" xfId="0" applyNumberFormat="1" applyFont="1" applyFill="1" applyBorder="1" applyAlignment="1" applyProtection="1">
      <alignment horizontal="center" vertical="center" wrapText="1"/>
    </xf>
    <xf numFmtId="9" fontId="4" fillId="7" borderId="24" xfId="3" applyFont="1" applyFill="1" applyBorder="1" applyAlignment="1" applyProtection="1">
      <alignment horizontal="center" vertical="center" wrapText="1"/>
    </xf>
    <xf numFmtId="14" fontId="4" fillId="7" borderId="24" xfId="0" applyNumberFormat="1" applyFont="1" applyFill="1" applyBorder="1" applyAlignment="1" applyProtection="1">
      <alignment vertical="center" wrapText="1"/>
    </xf>
    <xf numFmtId="14" fontId="4" fillId="7" borderId="26" xfId="0" applyNumberFormat="1" applyFont="1" applyFill="1" applyBorder="1" applyAlignment="1" applyProtection="1">
      <alignment vertical="center" wrapText="1"/>
    </xf>
    <xf numFmtId="0" fontId="4" fillId="0" borderId="33" xfId="0" applyFont="1" applyFill="1" applyBorder="1" applyAlignment="1" applyProtection="1">
      <alignment horizontal="left" vertical="center" wrapText="1"/>
    </xf>
    <xf numFmtId="0" fontId="4" fillId="0" borderId="33" xfId="0" applyFont="1" applyFill="1" applyBorder="1" applyAlignment="1" applyProtection="1">
      <alignment vertical="center" wrapText="1"/>
    </xf>
    <xf numFmtId="14" fontId="4" fillId="0" borderId="33" xfId="0" applyNumberFormat="1" applyFont="1" applyFill="1" applyBorder="1" applyAlignment="1" applyProtection="1">
      <alignment horizontal="left" vertical="center" wrapText="1"/>
    </xf>
    <xf numFmtId="14" fontId="4" fillId="7" borderId="33" xfId="0" applyNumberFormat="1" applyFont="1" applyFill="1" applyBorder="1" applyAlignment="1" applyProtection="1">
      <alignment horizontal="center" vertical="center" wrapText="1"/>
    </xf>
    <xf numFmtId="1" fontId="4" fillId="7" borderId="33" xfId="0" applyNumberFormat="1" applyFont="1" applyFill="1" applyBorder="1" applyAlignment="1" applyProtection="1">
      <alignment horizontal="center" vertical="center" wrapText="1"/>
    </xf>
    <xf numFmtId="9" fontId="4" fillId="7" borderId="33" xfId="3" applyFont="1" applyFill="1" applyBorder="1" applyAlignment="1" applyProtection="1">
      <alignment horizontal="center" vertical="center" wrapText="1"/>
    </xf>
    <xf numFmtId="14" fontId="4" fillId="7" borderId="33" xfId="0" applyNumberFormat="1" applyFont="1" applyFill="1" applyBorder="1" applyAlignment="1" applyProtection="1">
      <alignment vertical="center" wrapText="1"/>
    </xf>
    <xf numFmtId="9" fontId="4" fillId="11" borderId="33" xfId="3" applyFont="1" applyFill="1" applyBorder="1" applyAlignment="1" applyProtection="1">
      <alignment horizontal="center" vertical="center" wrapText="1"/>
    </xf>
    <xf numFmtId="14" fontId="4" fillId="0" borderId="33" xfId="0" applyNumberFormat="1" applyFont="1" applyFill="1" applyBorder="1" applyAlignment="1" applyProtection="1">
      <alignment vertical="center" wrapText="1"/>
    </xf>
    <xf numFmtId="14" fontId="4" fillId="7" borderId="34" xfId="0" applyNumberFormat="1" applyFont="1" applyFill="1" applyBorder="1" applyAlignment="1" applyProtection="1">
      <alignment vertical="center" wrapText="1"/>
    </xf>
    <xf numFmtId="14" fontId="4" fillId="0" borderId="27" xfId="0" applyNumberFormat="1" applyFont="1" applyFill="1" applyBorder="1" applyAlignment="1" applyProtection="1">
      <alignment horizontal="center" vertical="center" wrapText="1"/>
    </xf>
    <xf numFmtId="14" fontId="4" fillId="0" borderId="26" xfId="0" applyNumberFormat="1" applyFont="1" applyFill="1" applyBorder="1" applyAlignment="1" applyProtection="1">
      <alignment horizontal="left" vertical="center" wrapText="1"/>
    </xf>
    <xf numFmtId="14" fontId="4" fillId="7" borderId="26" xfId="0" applyNumberFormat="1" applyFont="1" applyFill="1" applyBorder="1" applyAlignment="1" applyProtection="1">
      <alignment horizontal="left" vertical="center" wrapText="1"/>
    </xf>
    <xf numFmtId="14" fontId="4" fillId="0" borderId="34" xfId="0" applyNumberFormat="1" applyFont="1" applyFill="1" applyBorder="1" applyAlignment="1" applyProtection="1">
      <alignment horizontal="left" vertical="center" wrapText="1"/>
    </xf>
    <xf numFmtId="14" fontId="4" fillId="7" borderId="27" xfId="0" applyNumberFormat="1" applyFont="1" applyFill="1" applyBorder="1" applyAlignment="1" applyProtection="1">
      <alignment horizontal="center" vertical="center" wrapText="1"/>
    </xf>
    <xf numFmtId="14" fontId="4" fillId="0" borderId="25" xfId="0" applyNumberFormat="1" applyFont="1" applyFill="1" applyBorder="1" applyAlignment="1" applyProtection="1">
      <alignment horizontal="center" vertical="center" wrapText="1"/>
    </xf>
    <xf numFmtId="14" fontId="4" fillId="7" borderId="32" xfId="0" applyNumberFormat="1" applyFont="1" applyFill="1" applyBorder="1" applyAlignment="1" applyProtection="1">
      <alignment horizontal="center" vertical="center" wrapText="1"/>
    </xf>
    <xf numFmtId="14" fontId="4" fillId="7" borderId="25" xfId="0" applyNumberFormat="1" applyFont="1" applyFill="1" applyBorder="1" applyAlignment="1" applyProtection="1">
      <alignment horizontal="center" vertical="center" wrapText="1"/>
    </xf>
    <xf numFmtId="0" fontId="21" fillId="0" borderId="25" xfId="0" applyFont="1" applyBorder="1" applyAlignment="1" applyProtection="1">
      <alignment vertical="center" wrapText="1"/>
    </xf>
    <xf numFmtId="0" fontId="6" fillId="4" borderId="24" xfId="1" applyFont="1" applyFill="1" applyBorder="1" applyAlignment="1" applyProtection="1">
      <alignment vertical="center" wrapText="1"/>
    </xf>
    <xf numFmtId="0" fontId="6" fillId="4" borderId="25" xfId="1" applyFont="1" applyFill="1" applyBorder="1" applyAlignment="1" applyProtection="1">
      <alignment horizontal="center" vertical="center" wrapText="1"/>
    </xf>
    <xf numFmtId="0" fontId="6" fillId="4" borderId="24" xfId="1" applyFont="1" applyFill="1" applyBorder="1" applyAlignment="1" applyProtection="1">
      <alignment horizontal="center" vertical="center" wrapText="1"/>
    </xf>
    <xf numFmtId="0" fontId="4" fillId="2" borderId="24" xfId="1" applyFont="1" applyFill="1" applyBorder="1" applyAlignment="1" applyProtection="1">
      <alignment horizontal="left" vertical="center" wrapText="1"/>
    </xf>
    <xf numFmtId="0" fontId="4" fillId="2" borderId="24" xfId="1" applyFont="1" applyFill="1" applyBorder="1" applyAlignment="1" applyProtection="1">
      <alignment vertical="center" wrapText="1"/>
    </xf>
    <xf numFmtId="14" fontId="4" fillId="2" borderId="24" xfId="1" applyNumberFormat="1" applyFont="1" applyFill="1" applyBorder="1" applyAlignment="1" applyProtection="1">
      <alignment horizontal="left" vertical="center" wrapText="1"/>
    </xf>
    <xf numFmtId="14" fontId="4" fillId="2" borderId="24" xfId="1" applyNumberFormat="1" applyFont="1" applyFill="1" applyBorder="1" applyAlignment="1" applyProtection="1">
      <alignment horizontal="center" vertical="center" wrapText="1"/>
    </xf>
    <xf numFmtId="9" fontId="4" fillId="2" borderId="24" xfId="3" applyFont="1" applyFill="1" applyBorder="1" applyAlignment="1" applyProtection="1">
      <alignment horizontal="center" vertical="center" wrapText="1"/>
    </xf>
    <xf numFmtId="14" fontId="4" fillId="2" borderId="24" xfId="1" applyNumberFormat="1" applyFont="1" applyFill="1" applyBorder="1" applyAlignment="1" applyProtection="1">
      <alignment vertical="center" wrapText="1"/>
    </xf>
    <xf numFmtId="14" fontId="4" fillId="0" borderId="24" xfId="1" applyNumberFormat="1" applyFont="1" applyFill="1" applyBorder="1" applyAlignment="1" applyProtection="1">
      <alignment vertical="center" wrapText="1"/>
    </xf>
    <xf numFmtId="14" fontId="4" fillId="7" borderId="26" xfId="1" applyNumberFormat="1" applyFont="1" applyFill="1" applyBorder="1" applyAlignment="1" applyProtection="1">
      <alignment vertical="center" wrapText="1"/>
    </xf>
    <xf numFmtId="0" fontId="4" fillId="2" borderId="33" xfId="1" applyFont="1" applyFill="1" applyBorder="1" applyAlignment="1" applyProtection="1">
      <alignment horizontal="left" vertical="center" wrapText="1"/>
    </xf>
    <xf numFmtId="0" fontId="4" fillId="2" borderId="33" xfId="1" applyFont="1" applyFill="1" applyBorder="1" applyAlignment="1" applyProtection="1">
      <alignment vertical="center" wrapText="1"/>
    </xf>
    <xf numFmtId="14" fontId="4" fillId="2" borderId="33" xfId="1" applyNumberFormat="1" applyFont="1" applyFill="1" applyBorder="1" applyAlignment="1" applyProtection="1">
      <alignment horizontal="left" vertical="center" wrapText="1"/>
    </xf>
    <xf numFmtId="14" fontId="4" fillId="2" borderId="33" xfId="1" applyNumberFormat="1" applyFont="1" applyFill="1" applyBorder="1" applyAlignment="1" applyProtection="1">
      <alignment horizontal="center" vertical="center" wrapText="1"/>
    </xf>
    <xf numFmtId="9" fontId="4" fillId="2" borderId="33" xfId="3" applyFont="1" applyFill="1" applyBorder="1" applyAlignment="1" applyProtection="1">
      <alignment horizontal="center" vertical="center" wrapText="1"/>
    </xf>
    <xf numFmtId="9" fontId="5" fillId="2" borderId="33" xfId="3" applyFont="1" applyFill="1" applyBorder="1" applyAlignment="1" applyProtection="1">
      <alignment vertical="center" wrapText="1"/>
    </xf>
    <xf numFmtId="9" fontId="4" fillId="0" borderId="33" xfId="3" applyFont="1" applyFill="1" applyBorder="1" applyAlignment="1" applyProtection="1">
      <alignment vertical="center" wrapText="1"/>
    </xf>
    <xf numFmtId="14" fontId="4" fillId="7" borderId="34" xfId="1" applyNumberFormat="1" applyFont="1" applyFill="1" applyBorder="1" applyAlignment="1" applyProtection="1">
      <alignment vertical="center" wrapText="1"/>
    </xf>
    <xf numFmtId="0" fontId="6" fillId="4" borderId="26" xfId="1" applyFont="1" applyFill="1" applyBorder="1" applyAlignment="1" applyProtection="1">
      <alignment horizontal="center" vertical="center" wrapText="1"/>
    </xf>
    <xf numFmtId="14" fontId="4" fillId="2" borderId="26" xfId="1" applyNumberFormat="1" applyFont="1" applyFill="1" applyBorder="1" applyAlignment="1" applyProtection="1">
      <alignment horizontal="left" vertical="center" wrapText="1"/>
    </xf>
    <xf numFmtId="14" fontId="4" fillId="2" borderId="34" xfId="1" applyNumberFormat="1" applyFont="1" applyFill="1" applyBorder="1" applyAlignment="1" applyProtection="1">
      <alignment horizontal="left" vertical="center" wrapText="1"/>
    </xf>
    <xf numFmtId="14" fontId="4" fillId="2" borderId="25" xfId="1" applyNumberFormat="1" applyFont="1" applyFill="1" applyBorder="1" applyAlignment="1" applyProtection="1">
      <alignment horizontal="center" vertical="center" wrapText="1"/>
    </xf>
    <xf numFmtId="14" fontId="4" fillId="2" borderId="26" xfId="1" applyNumberFormat="1" applyFont="1" applyFill="1" applyBorder="1" applyAlignment="1" applyProtection="1">
      <alignment vertical="center" wrapText="1"/>
    </xf>
    <xf numFmtId="14" fontId="4" fillId="2" borderId="32" xfId="1" applyNumberFormat="1" applyFont="1" applyFill="1" applyBorder="1" applyAlignment="1" applyProtection="1">
      <alignment horizontal="center" vertical="center" wrapText="1"/>
    </xf>
    <xf numFmtId="14" fontId="4" fillId="2" borderId="34" xfId="1" applyNumberFormat="1" applyFont="1" applyFill="1" applyBorder="1" applyAlignment="1" applyProtection="1">
      <alignment vertical="center" wrapText="1"/>
    </xf>
    <xf numFmtId="0" fontId="4" fillId="0" borderId="24" xfId="2" applyFont="1" applyFill="1" applyBorder="1" applyAlignment="1" applyProtection="1">
      <alignment vertical="center" wrapText="1"/>
    </xf>
    <xf numFmtId="14" fontId="4" fillId="0" borderId="24" xfId="2" applyNumberFormat="1" applyFont="1" applyFill="1" applyBorder="1" applyAlignment="1" applyProtection="1">
      <alignment horizontal="left" vertical="center" wrapText="1"/>
    </xf>
    <xf numFmtId="14" fontId="4" fillId="0" borderId="24" xfId="2" applyNumberFormat="1" applyFont="1" applyFill="1" applyBorder="1" applyAlignment="1" applyProtection="1">
      <alignment horizontal="center" vertical="center" wrapText="1"/>
    </xf>
    <xf numFmtId="1" fontId="4" fillId="0" borderId="24" xfId="2" applyNumberFormat="1" applyFont="1" applyFill="1" applyBorder="1" applyAlignment="1" applyProtection="1">
      <alignment horizontal="center" vertical="center" wrapText="1"/>
    </xf>
    <xf numFmtId="14" fontId="5" fillId="2" borderId="24" xfId="1" applyNumberFormat="1" applyFont="1" applyFill="1" applyBorder="1" applyAlignment="1" applyProtection="1">
      <alignment vertical="center" wrapText="1"/>
    </xf>
    <xf numFmtId="9" fontId="4" fillId="0" borderId="24" xfId="2" applyNumberFormat="1" applyFont="1" applyFill="1" applyBorder="1" applyAlignment="1" applyProtection="1">
      <alignment vertical="center" wrapText="1"/>
    </xf>
    <xf numFmtId="0" fontId="4" fillId="0" borderId="33" xfId="2" applyFont="1" applyFill="1" applyBorder="1" applyAlignment="1" applyProtection="1">
      <alignment horizontal="center" vertical="center" wrapText="1"/>
    </xf>
    <xf numFmtId="0" fontId="4" fillId="0" borderId="33" xfId="2" applyFont="1" applyFill="1" applyBorder="1" applyAlignment="1" applyProtection="1">
      <alignment horizontal="left" vertical="center" wrapText="1"/>
    </xf>
    <xf numFmtId="14" fontId="4" fillId="0" borderId="33" xfId="2" applyNumberFormat="1" applyFont="1" applyFill="1" applyBorder="1" applyAlignment="1" applyProtection="1">
      <alignment horizontal="left" vertical="center" wrapText="1"/>
    </xf>
    <xf numFmtId="14" fontId="15" fillId="7" borderId="33" xfId="0" applyNumberFormat="1" applyFont="1" applyFill="1" applyBorder="1" applyAlignment="1" applyProtection="1">
      <alignment horizontal="center" vertical="center" wrapText="1"/>
    </xf>
    <xf numFmtId="1" fontId="15" fillId="7" borderId="33" xfId="0" applyNumberFormat="1" applyFont="1" applyFill="1" applyBorder="1" applyAlignment="1" applyProtection="1">
      <alignment horizontal="center" vertical="center" wrapText="1"/>
    </xf>
    <xf numFmtId="9" fontId="15" fillId="7" borderId="33" xfId="3" applyFont="1" applyFill="1" applyBorder="1" applyAlignment="1" applyProtection="1">
      <alignment horizontal="center" vertical="center" wrapText="1"/>
    </xf>
    <xf numFmtId="9" fontId="15" fillId="11" borderId="33" xfId="3" applyFont="1" applyFill="1" applyBorder="1" applyAlignment="1" applyProtection="1">
      <alignment horizontal="center" vertical="center" wrapText="1"/>
    </xf>
    <xf numFmtId="14" fontId="15" fillId="7" borderId="33" xfId="0" applyNumberFormat="1" applyFont="1" applyFill="1" applyBorder="1" applyAlignment="1" applyProtection="1">
      <alignment vertical="center" wrapText="1"/>
    </xf>
    <xf numFmtId="14" fontId="4" fillId="0" borderId="26" xfId="2" applyNumberFormat="1" applyFont="1" applyFill="1" applyBorder="1" applyAlignment="1" applyProtection="1">
      <alignment horizontal="left" vertical="center" wrapText="1"/>
    </xf>
    <xf numFmtId="14" fontId="4" fillId="0" borderId="34" xfId="2" applyNumberFormat="1" applyFont="1" applyFill="1" applyBorder="1" applyAlignment="1" applyProtection="1">
      <alignment horizontal="left" vertical="center" wrapText="1"/>
    </xf>
    <xf numFmtId="14" fontId="4" fillId="0" borderId="25" xfId="2" applyNumberFormat="1" applyFont="1" applyFill="1" applyBorder="1" applyAlignment="1" applyProtection="1">
      <alignment horizontal="center" vertical="center" wrapText="1"/>
    </xf>
    <xf numFmtId="14" fontId="4" fillId="0" borderId="26" xfId="2" applyNumberFormat="1" applyFont="1" applyFill="1" applyBorder="1" applyAlignment="1" applyProtection="1">
      <alignment vertical="center" wrapText="1"/>
    </xf>
    <xf numFmtId="14" fontId="15" fillId="7" borderId="32" xfId="0" applyNumberFormat="1" applyFont="1" applyFill="1" applyBorder="1" applyAlignment="1" applyProtection="1">
      <alignment horizontal="center" vertical="center" wrapText="1"/>
    </xf>
    <xf numFmtId="14" fontId="4" fillId="12" borderId="24" xfId="0" applyNumberFormat="1" applyFont="1" applyFill="1" applyBorder="1" applyAlignment="1" applyProtection="1">
      <alignment horizontal="center" vertical="center" wrapText="1"/>
    </xf>
    <xf numFmtId="1" fontId="4" fillId="12" borderId="24" xfId="0" applyNumberFormat="1" applyFont="1" applyFill="1" applyBorder="1" applyAlignment="1" applyProtection="1">
      <alignment horizontal="center" vertical="center" wrapText="1"/>
    </xf>
    <xf numFmtId="9" fontId="4" fillId="12" borderId="24" xfId="3" applyFont="1" applyFill="1" applyBorder="1" applyAlignment="1" applyProtection="1">
      <alignment horizontal="center" vertical="center" wrapText="1"/>
    </xf>
    <xf numFmtId="14" fontId="4" fillId="12" borderId="24" xfId="0" applyNumberFormat="1" applyFont="1" applyFill="1" applyBorder="1" applyAlignment="1" applyProtection="1">
      <alignment vertical="center" wrapText="1"/>
    </xf>
    <xf numFmtId="14" fontId="4" fillId="12" borderId="26" xfId="0" applyNumberFormat="1" applyFont="1" applyFill="1" applyBorder="1" applyAlignment="1" applyProtection="1">
      <alignment vertical="center" wrapText="1"/>
    </xf>
    <xf numFmtId="0" fontId="4" fillId="0" borderId="24" xfId="0" applyFont="1" applyFill="1" applyBorder="1" applyAlignment="1" applyProtection="1">
      <alignment horizontal="center" vertical="center" wrapText="1"/>
    </xf>
    <xf numFmtId="1" fontId="4" fillId="9" borderId="24" xfId="0" applyNumberFormat="1" applyFont="1" applyFill="1" applyBorder="1" applyAlignment="1" applyProtection="1">
      <alignment horizontal="center" vertical="center" wrapText="1"/>
    </xf>
    <xf numFmtId="9" fontId="4" fillId="7" borderId="24" xfId="3" applyNumberFormat="1" applyFont="1" applyFill="1" applyBorder="1" applyAlignment="1" applyProtection="1">
      <alignment horizontal="center" vertical="center" wrapText="1"/>
    </xf>
    <xf numFmtId="9" fontId="4" fillId="11" borderId="24" xfId="3" applyNumberFormat="1" applyFont="1" applyFill="1" applyBorder="1" applyAlignment="1" applyProtection="1">
      <alignment horizontal="center" vertical="center" wrapText="1"/>
    </xf>
    <xf numFmtId="0" fontId="4" fillId="7" borderId="24" xfId="0" applyFont="1" applyFill="1" applyBorder="1" applyAlignment="1" applyProtection="1">
      <alignment horizontal="left" vertical="center" wrapText="1"/>
    </xf>
    <xf numFmtId="0" fontId="4" fillId="7" borderId="24" xfId="0" applyFont="1" applyFill="1" applyBorder="1" applyAlignment="1" applyProtection="1">
      <alignment horizontal="center" vertical="center" wrapText="1"/>
    </xf>
    <xf numFmtId="14" fontId="4" fillId="12" borderId="24" xfId="0" applyNumberFormat="1" applyFont="1" applyFill="1" applyBorder="1" applyAlignment="1" applyProtection="1">
      <alignment horizontal="left" vertical="center" wrapText="1"/>
    </xf>
    <xf numFmtId="0" fontId="15" fillId="0" borderId="24" xfId="0" applyFont="1" applyFill="1" applyBorder="1" applyAlignment="1" applyProtection="1">
      <alignment horizontal="center" vertical="center" wrapText="1"/>
    </xf>
    <xf numFmtId="0" fontId="15" fillId="0" borderId="24" xfId="0" applyFont="1" applyFill="1" applyBorder="1" applyAlignment="1" applyProtection="1">
      <alignment vertical="center" wrapText="1"/>
    </xf>
    <xf numFmtId="0" fontId="15" fillId="0" borderId="24" xfId="0" applyFont="1" applyFill="1" applyBorder="1" applyAlignment="1" applyProtection="1">
      <alignment horizontal="left" vertical="center" wrapText="1"/>
    </xf>
    <xf numFmtId="14" fontId="15" fillId="0" borderId="24" xfId="0" applyNumberFormat="1" applyFont="1" applyFill="1" applyBorder="1" applyAlignment="1" applyProtection="1">
      <alignment horizontal="left" vertical="center" wrapText="1"/>
    </xf>
    <xf numFmtId="14" fontId="15" fillId="0" borderId="24" xfId="0" applyNumberFormat="1" applyFont="1" applyFill="1" applyBorder="1" applyAlignment="1" applyProtection="1">
      <alignment horizontal="center" vertical="center" wrapText="1"/>
    </xf>
    <xf numFmtId="1" fontId="15" fillId="0" borderId="24" xfId="0" applyNumberFormat="1" applyFont="1" applyFill="1" applyBorder="1" applyAlignment="1" applyProtection="1">
      <alignment horizontal="center" vertical="center" wrapText="1"/>
    </xf>
    <xf numFmtId="9" fontId="15" fillId="0" borderId="24" xfId="3" applyFont="1" applyFill="1" applyBorder="1" applyAlignment="1" applyProtection="1">
      <alignment horizontal="center" vertical="center" wrapText="1"/>
    </xf>
    <xf numFmtId="14" fontId="15" fillId="0" borderId="24" xfId="0" applyNumberFormat="1" applyFont="1" applyFill="1" applyBorder="1" applyAlignment="1" applyProtection="1">
      <alignment vertical="center" wrapText="1"/>
    </xf>
    <xf numFmtId="14" fontId="15" fillId="12" borderId="24" xfId="0" applyNumberFormat="1" applyFont="1" applyFill="1" applyBorder="1" applyAlignment="1" applyProtection="1">
      <alignment horizontal="center" vertical="center" wrapText="1"/>
    </xf>
    <xf numFmtId="1" fontId="15" fillId="12" borderId="24" xfId="0" applyNumberFormat="1" applyFont="1" applyFill="1" applyBorder="1" applyAlignment="1" applyProtection="1">
      <alignment horizontal="center" vertical="center" wrapText="1"/>
    </xf>
    <xf numFmtId="9" fontId="15" fillId="12" borderId="24" xfId="3" applyFont="1" applyFill="1" applyBorder="1" applyAlignment="1" applyProtection="1">
      <alignment horizontal="center" vertical="center" wrapText="1"/>
    </xf>
    <xf numFmtId="9" fontId="15" fillId="11" borderId="24" xfId="3" applyFont="1" applyFill="1" applyBorder="1" applyAlignment="1" applyProtection="1">
      <alignment horizontal="center" vertical="center" wrapText="1"/>
    </xf>
    <xf numFmtId="14" fontId="15" fillId="12" borderId="24" xfId="0" applyNumberFormat="1" applyFont="1" applyFill="1" applyBorder="1" applyAlignment="1" applyProtection="1">
      <alignment vertical="center" wrapText="1"/>
    </xf>
    <xf numFmtId="14" fontId="15" fillId="7" borderId="24" xfId="0" applyNumberFormat="1" applyFont="1" applyFill="1" applyBorder="1" applyAlignment="1" applyProtection="1">
      <alignment horizontal="center" vertical="center" wrapText="1"/>
    </xf>
    <xf numFmtId="1" fontId="15" fillId="7" borderId="24" xfId="0" applyNumberFormat="1" applyFont="1" applyFill="1" applyBorder="1" applyAlignment="1" applyProtection="1">
      <alignment horizontal="center" vertical="center" wrapText="1"/>
    </xf>
    <xf numFmtId="9" fontId="15" fillId="7" borderId="24" xfId="3" applyFont="1" applyFill="1" applyBorder="1" applyAlignment="1" applyProtection="1">
      <alignment horizontal="center" vertical="center" wrapText="1"/>
    </xf>
    <xf numFmtId="14" fontId="15" fillId="7" borderId="24" xfId="0" applyNumberFormat="1" applyFont="1" applyFill="1" applyBorder="1" applyAlignment="1" applyProtection="1">
      <alignment vertical="center" wrapText="1"/>
    </xf>
    <xf numFmtId="0" fontId="4" fillId="0" borderId="33" xfId="0" applyFont="1" applyFill="1" applyBorder="1" applyAlignment="1" applyProtection="1">
      <alignment horizontal="center" vertical="center" wrapText="1"/>
    </xf>
    <xf numFmtId="14" fontId="15" fillId="0" borderId="33" xfId="0" applyNumberFormat="1" applyFont="1" applyFill="1" applyBorder="1" applyAlignment="1" applyProtection="1">
      <alignment horizontal="left" vertical="center" wrapText="1"/>
    </xf>
    <xf numFmtId="14" fontId="15" fillId="0" borderId="26" xfId="0" applyNumberFormat="1" applyFont="1" applyFill="1" applyBorder="1" applyAlignment="1" applyProtection="1">
      <alignment horizontal="left" vertical="center" wrapText="1"/>
    </xf>
    <xf numFmtId="14" fontId="15" fillId="0" borderId="34" xfId="0" applyNumberFormat="1" applyFont="1" applyFill="1" applyBorder="1" applyAlignment="1" applyProtection="1">
      <alignment horizontal="left" vertical="center" wrapText="1"/>
    </xf>
    <xf numFmtId="14" fontId="4" fillId="12" borderId="27" xfId="0" applyNumberFormat="1" applyFont="1" applyFill="1" applyBorder="1" applyAlignment="1" applyProtection="1">
      <alignment horizontal="center" vertical="center" wrapText="1"/>
    </xf>
    <xf numFmtId="14" fontId="15" fillId="0" borderId="25" xfId="0" applyNumberFormat="1" applyFont="1" applyFill="1" applyBorder="1" applyAlignment="1" applyProtection="1">
      <alignment horizontal="center" vertical="center" wrapText="1"/>
    </xf>
    <xf numFmtId="14" fontId="4" fillId="12" borderId="25" xfId="0" applyNumberFormat="1" applyFont="1" applyFill="1" applyBorder="1" applyAlignment="1" applyProtection="1">
      <alignment horizontal="center" vertical="center" wrapText="1"/>
    </xf>
    <xf numFmtId="14" fontId="15" fillId="12" borderId="25" xfId="0" applyNumberFormat="1" applyFont="1" applyFill="1" applyBorder="1" applyAlignment="1" applyProtection="1">
      <alignment horizontal="center" vertical="center" wrapText="1"/>
    </xf>
    <xf numFmtId="14" fontId="15" fillId="7" borderId="25" xfId="0" applyNumberFormat="1" applyFont="1" applyFill="1" applyBorder="1" applyAlignment="1" applyProtection="1">
      <alignment horizontal="center" vertical="center" wrapText="1"/>
    </xf>
    <xf numFmtId="3" fontId="4" fillId="0" borderId="24" xfId="0" applyNumberFormat="1" applyFont="1" applyFill="1" applyBorder="1" applyAlignment="1" applyProtection="1">
      <alignment horizontal="center" vertical="center" wrapText="1"/>
    </xf>
    <xf numFmtId="14" fontId="14" fillId="12" borderId="24" xfId="0" applyNumberFormat="1" applyFont="1" applyFill="1" applyBorder="1" applyAlignment="1" applyProtection="1">
      <alignment vertical="center" wrapText="1"/>
    </xf>
    <xf numFmtId="0" fontId="14" fillId="0" borderId="24" xfId="0" applyFont="1" applyFill="1" applyBorder="1" applyAlignment="1" applyProtection="1">
      <alignment horizontal="left" vertical="center" wrapText="1"/>
    </xf>
    <xf numFmtId="0" fontId="14" fillId="0" borderId="24" xfId="0" applyFont="1" applyFill="1" applyBorder="1" applyAlignment="1" applyProtection="1">
      <alignment horizontal="center" vertical="center" wrapText="1"/>
    </xf>
    <xf numFmtId="14" fontId="14" fillId="0" borderId="24" xfId="0" applyNumberFormat="1" applyFont="1" applyFill="1" applyBorder="1" applyAlignment="1" applyProtection="1">
      <alignment horizontal="left" vertical="center" wrapText="1"/>
    </xf>
    <xf numFmtId="1" fontId="14" fillId="12" borderId="24" xfId="0" applyNumberFormat="1" applyFont="1" applyFill="1" applyBorder="1" applyAlignment="1" applyProtection="1">
      <alignment horizontal="center" vertical="center" wrapText="1"/>
    </xf>
    <xf numFmtId="9" fontId="14" fillId="11" borderId="24" xfId="3" applyFont="1" applyFill="1" applyBorder="1" applyAlignment="1" applyProtection="1">
      <alignment horizontal="center" vertical="center" wrapText="1"/>
    </xf>
    <xf numFmtId="0" fontId="4" fillId="7" borderId="24" xfId="0" applyFont="1" applyFill="1" applyBorder="1" applyAlignment="1" applyProtection="1">
      <alignment vertical="center" wrapText="1"/>
    </xf>
    <xf numFmtId="14" fontId="4" fillId="12" borderId="33" xfId="0" applyNumberFormat="1" applyFont="1" applyFill="1" applyBorder="1" applyAlignment="1" applyProtection="1">
      <alignment horizontal="center" vertical="center" wrapText="1"/>
    </xf>
    <xf numFmtId="1" fontId="4" fillId="12" borderId="33" xfId="0" applyNumberFormat="1" applyFont="1" applyFill="1" applyBorder="1" applyAlignment="1" applyProtection="1">
      <alignment horizontal="center" vertical="center" wrapText="1"/>
    </xf>
    <xf numFmtId="9" fontId="4" fillId="12" borderId="33" xfId="3" applyFont="1" applyFill="1" applyBorder="1" applyAlignment="1" applyProtection="1">
      <alignment horizontal="center" vertical="center" wrapText="1"/>
    </xf>
    <xf numFmtId="14" fontId="4" fillId="12" borderId="33" xfId="0" applyNumberFormat="1" applyFont="1" applyFill="1" applyBorder="1" applyAlignment="1" applyProtection="1">
      <alignment vertical="center" wrapText="1"/>
    </xf>
    <xf numFmtId="14" fontId="4" fillId="12" borderId="34" xfId="0" applyNumberFormat="1" applyFont="1" applyFill="1" applyBorder="1" applyAlignment="1" applyProtection="1">
      <alignment vertical="center" wrapText="1"/>
    </xf>
    <xf numFmtId="14" fontId="4" fillId="0" borderId="26" xfId="0" applyNumberFormat="1" applyFont="1" applyFill="1" applyBorder="1" applyAlignment="1" applyProtection="1">
      <alignment horizontal="center" wrapText="1"/>
    </xf>
    <xf numFmtId="14" fontId="14" fillId="0" borderId="26" xfId="0" applyNumberFormat="1" applyFont="1" applyFill="1" applyBorder="1" applyAlignment="1" applyProtection="1">
      <alignment horizontal="left" vertical="center" wrapText="1"/>
    </xf>
    <xf numFmtId="14" fontId="15" fillId="12" borderId="26" xfId="0" applyNumberFormat="1" applyFont="1" applyFill="1" applyBorder="1" applyAlignment="1" applyProtection="1">
      <alignment vertical="center" wrapText="1"/>
    </xf>
    <xf numFmtId="14" fontId="14" fillId="12" borderId="25" xfId="0" applyNumberFormat="1" applyFont="1" applyFill="1" applyBorder="1" applyAlignment="1" applyProtection="1">
      <alignment horizontal="center" vertical="center" wrapText="1"/>
    </xf>
    <xf numFmtId="14" fontId="4" fillId="12" borderId="32" xfId="0" applyNumberFormat="1" applyFont="1" applyFill="1" applyBorder="1" applyAlignment="1" applyProtection="1">
      <alignment horizontal="center" vertical="center" wrapText="1"/>
    </xf>
    <xf numFmtId="0" fontId="14" fillId="0" borderId="24" xfId="0" applyFont="1" applyFill="1" applyBorder="1" applyAlignment="1" applyProtection="1">
      <alignment vertical="center" wrapText="1"/>
    </xf>
    <xf numFmtId="0" fontId="15" fillId="0" borderId="24" xfId="0" applyFont="1" applyFill="1" applyBorder="1" applyAlignment="1">
      <alignment vertical="center" wrapText="1"/>
    </xf>
    <xf numFmtId="0" fontId="16" fillId="0" borderId="24" xfId="0" applyFont="1" applyFill="1" applyBorder="1" applyAlignment="1">
      <alignment vertical="center" wrapText="1"/>
    </xf>
    <xf numFmtId="0" fontId="16" fillId="0" borderId="24" xfId="0" applyFont="1" applyFill="1" applyBorder="1" applyAlignment="1">
      <alignment horizontal="center" vertical="center" wrapText="1"/>
    </xf>
    <xf numFmtId="0" fontId="4" fillId="0" borderId="24" xfId="0" applyNumberFormat="1" applyFont="1" applyFill="1" applyBorder="1" applyAlignment="1" applyProtection="1">
      <alignment horizontal="center" vertical="center" wrapText="1"/>
    </xf>
    <xf numFmtId="0" fontId="15" fillId="7" borderId="24" xfId="0" applyFont="1" applyFill="1" applyBorder="1" applyAlignment="1">
      <alignment vertical="center" wrapText="1"/>
    </xf>
    <xf numFmtId="0" fontId="15" fillId="7" borderId="24" xfId="0" applyFont="1" applyFill="1" applyBorder="1" applyAlignment="1">
      <alignment horizontal="center" vertical="center" wrapText="1"/>
    </xf>
    <xf numFmtId="14" fontId="15" fillId="7" borderId="24" xfId="0" applyNumberFormat="1" applyFont="1" applyFill="1" applyBorder="1" applyAlignment="1" applyProtection="1">
      <alignment horizontal="left" vertical="center" wrapText="1"/>
    </xf>
    <xf numFmtId="0" fontId="16" fillId="7" borderId="24" xfId="0" applyFont="1" applyFill="1" applyBorder="1" applyAlignment="1">
      <alignment vertical="center" wrapText="1"/>
    </xf>
    <xf numFmtId="0" fontId="16" fillId="7" borderId="24" xfId="0" applyFont="1" applyFill="1" applyBorder="1" applyAlignment="1">
      <alignment horizontal="center" vertical="center" wrapText="1"/>
    </xf>
    <xf numFmtId="0" fontId="15" fillId="0" borderId="24" xfId="0" applyFont="1" applyFill="1" applyBorder="1" applyAlignment="1">
      <alignment horizontal="center" vertical="center" wrapText="1"/>
    </xf>
    <xf numFmtId="9" fontId="4" fillId="7" borderId="24" xfId="0" applyNumberFormat="1" applyFont="1" applyFill="1" applyBorder="1" applyAlignment="1" applyProtection="1">
      <alignment horizontal="center" vertical="center" wrapText="1"/>
    </xf>
    <xf numFmtId="9" fontId="4" fillId="0" borderId="24" xfId="0" applyNumberFormat="1" applyFont="1" applyFill="1" applyBorder="1" applyAlignment="1" applyProtection="1">
      <alignment horizontal="center" vertical="center" wrapText="1"/>
    </xf>
    <xf numFmtId="0" fontId="15" fillId="7" borderId="24" xfId="0" applyFont="1" applyFill="1" applyBorder="1" applyAlignment="1" applyProtection="1">
      <alignment vertical="center" wrapText="1"/>
    </xf>
    <xf numFmtId="0" fontId="15" fillId="7" borderId="24" xfId="0" applyFont="1" applyFill="1" applyBorder="1" applyAlignment="1" applyProtection="1">
      <alignment horizontal="center" vertical="center" wrapText="1"/>
    </xf>
    <xf numFmtId="0" fontId="15" fillId="0" borderId="24" xfId="1" applyFont="1" applyFill="1" applyBorder="1" applyAlignment="1" applyProtection="1">
      <alignment vertical="center" wrapText="1"/>
    </xf>
    <xf numFmtId="0" fontId="15" fillId="0" borderId="24" xfId="1" applyFont="1" applyFill="1" applyBorder="1" applyAlignment="1" applyProtection="1">
      <alignment horizontal="left" vertical="center" wrapText="1"/>
    </xf>
    <xf numFmtId="14" fontId="15" fillId="0" borderId="24" xfId="1" applyNumberFormat="1" applyFont="1" applyFill="1" applyBorder="1" applyAlignment="1" applyProtection="1">
      <alignment horizontal="left" vertical="center" wrapText="1"/>
    </xf>
    <xf numFmtId="14" fontId="15" fillId="0" borderId="24" xfId="1" applyNumberFormat="1" applyFont="1" applyFill="1" applyBorder="1" applyAlignment="1" applyProtection="1">
      <alignment horizontal="center" vertical="center" wrapText="1"/>
    </xf>
    <xf numFmtId="1" fontId="15" fillId="0" borderId="24" xfId="1" applyNumberFormat="1" applyFont="1" applyFill="1" applyBorder="1" applyAlignment="1" applyProtection="1">
      <alignment horizontal="center" vertical="center" wrapText="1"/>
    </xf>
    <xf numFmtId="14" fontId="15" fillId="7" borderId="26" xfId="0" applyNumberFormat="1" applyFont="1" applyFill="1" applyBorder="1" applyAlignment="1" applyProtection="1">
      <alignment horizontal="left" vertical="center" wrapText="1"/>
    </xf>
    <xf numFmtId="14" fontId="15" fillId="0" borderId="26" xfId="1" applyNumberFormat="1" applyFont="1" applyFill="1" applyBorder="1" applyAlignment="1" applyProtection="1">
      <alignment horizontal="left" vertical="center" wrapText="1"/>
    </xf>
    <xf numFmtId="14" fontId="15" fillId="0" borderId="26" xfId="0" applyNumberFormat="1" applyFont="1" applyFill="1" applyBorder="1" applyAlignment="1" applyProtection="1">
      <alignment vertical="center" wrapText="1"/>
    </xf>
    <xf numFmtId="14" fontId="4" fillId="0" borderId="32" xfId="0" applyNumberFormat="1" applyFont="1" applyFill="1" applyBorder="1" applyAlignment="1" applyProtection="1">
      <alignment horizontal="center" vertical="center" wrapText="1"/>
    </xf>
    <xf numFmtId="14" fontId="4" fillId="0" borderId="33" xfId="0" applyNumberFormat="1" applyFont="1" applyFill="1" applyBorder="1" applyAlignment="1" applyProtection="1">
      <alignment horizontal="center" vertical="center" wrapText="1"/>
    </xf>
    <xf numFmtId="1" fontId="4" fillId="0" borderId="33" xfId="0" applyNumberFormat="1" applyFont="1" applyFill="1" applyBorder="1" applyAlignment="1" applyProtection="1">
      <alignment horizontal="center" vertical="center" wrapText="1"/>
    </xf>
    <xf numFmtId="9" fontId="4" fillId="0" borderId="33" xfId="3" applyFont="1" applyFill="1" applyBorder="1" applyAlignment="1" applyProtection="1">
      <alignment horizontal="center" vertical="center" wrapText="1"/>
    </xf>
    <xf numFmtId="14" fontId="4" fillId="0" borderId="34" xfId="0" applyNumberFormat="1" applyFont="1" applyFill="1" applyBorder="1" applyAlignment="1" applyProtection="1">
      <alignment vertical="center" wrapText="1"/>
    </xf>
    <xf numFmtId="14" fontId="4" fillId="12" borderId="26" xfId="0" applyNumberFormat="1" applyFont="1" applyFill="1" applyBorder="1" applyAlignment="1" applyProtection="1">
      <alignment horizontal="center" vertical="center" wrapText="1"/>
    </xf>
    <xf numFmtId="14" fontId="15" fillId="0" borderId="25" xfId="1" applyNumberFormat="1" applyFont="1" applyFill="1" applyBorder="1" applyAlignment="1" applyProtection="1">
      <alignment horizontal="center" vertical="center" wrapText="1"/>
    </xf>
    <xf numFmtId="0" fontId="21" fillId="0" borderId="25" xfId="0" applyFont="1" applyFill="1" applyBorder="1" applyAlignment="1" applyProtection="1">
      <alignment vertical="center" wrapText="1"/>
    </xf>
    <xf numFmtId="1" fontId="4" fillId="12" borderId="26" xfId="0" applyNumberFormat="1" applyFont="1" applyFill="1" applyBorder="1" applyAlignment="1" applyProtection="1">
      <alignment horizontal="center" vertical="center" wrapText="1"/>
    </xf>
    <xf numFmtId="9" fontId="4" fillId="7" borderId="24" xfId="3" quotePrefix="1" applyFont="1" applyFill="1" applyBorder="1" applyAlignment="1" applyProtection="1">
      <alignment horizontal="center" vertical="center" wrapText="1"/>
    </xf>
    <xf numFmtId="9" fontId="4" fillId="0" borderId="33" xfId="0" applyNumberFormat="1"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wrapText="1"/>
    </xf>
    <xf numFmtId="14" fontId="4" fillId="9" borderId="33" xfId="0" applyNumberFormat="1" applyFont="1" applyFill="1" applyBorder="1" applyAlignment="1" applyProtection="1">
      <alignment vertical="center" wrapText="1"/>
    </xf>
    <xf numFmtId="14" fontId="4" fillId="0" borderId="36" xfId="0" applyNumberFormat="1" applyFont="1" applyFill="1" applyBorder="1" applyAlignment="1" applyProtection="1">
      <alignment horizontal="center" vertical="center" wrapText="1"/>
    </xf>
    <xf numFmtId="14" fontId="4" fillId="12" borderId="25" xfId="2" applyNumberFormat="1" applyFont="1" applyFill="1" applyBorder="1" applyAlignment="1" applyProtection="1">
      <alignment horizontal="center" vertical="center" wrapText="1"/>
    </xf>
    <xf numFmtId="14" fontId="4" fillId="12" borderId="24" xfId="2" applyNumberFormat="1" applyFont="1" applyFill="1" applyBorder="1" applyAlignment="1" applyProtection="1">
      <alignment horizontal="center" vertical="center" wrapText="1"/>
    </xf>
    <xf numFmtId="14" fontId="15" fillId="12" borderId="32" xfId="0" applyNumberFormat="1" applyFont="1" applyFill="1" applyBorder="1" applyAlignment="1" applyProtection="1">
      <alignment horizontal="center" vertical="center" wrapText="1"/>
    </xf>
    <xf numFmtId="14" fontId="15" fillId="12" borderId="33" xfId="0" applyNumberFormat="1" applyFont="1" applyFill="1" applyBorder="1" applyAlignment="1" applyProtection="1">
      <alignment horizontal="center" vertical="center" wrapText="1"/>
    </xf>
    <xf numFmtId="1" fontId="15" fillId="12" borderId="33" xfId="0" applyNumberFormat="1" applyFont="1" applyFill="1" applyBorder="1" applyAlignment="1" applyProtection="1">
      <alignment horizontal="center" vertical="center" wrapText="1"/>
    </xf>
    <xf numFmtId="9" fontId="15" fillId="12" borderId="33" xfId="3" applyFont="1" applyFill="1" applyBorder="1" applyAlignment="1" applyProtection="1">
      <alignment horizontal="center" vertical="center" wrapText="1"/>
    </xf>
    <xf numFmtId="14" fontId="15" fillId="12" borderId="33" xfId="0" applyNumberFormat="1" applyFont="1" applyFill="1" applyBorder="1" applyAlignment="1" applyProtection="1">
      <alignment vertical="center" wrapText="1"/>
    </xf>
    <xf numFmtId="0" fontId="4" fillId="0" borderId="24" xfId="2" applyFont="1" applyFill="1" applyBorder="1" applyAlignment="1" applyProtection="1">
      <alignment horizontal="left" vertical="center" wrapText="1"/>
    </xf>
    <xf numFmtId="14" fontId="15" fillId="12" borderId="34" xfId="0" applyNumberFormat="1" applyFont="1" applyFill="1" applyBorder="1" applyAlignment="1" applyProtection="1">
      <alignment vertical="center" wrapText="1"/>
    </xf>
    <xf numFmtId="14" fontId="14" fillId="0" borderId="24" xfId="0" applyNumberFormat="1" applyFont="1" applyFill="1" applyBorder="1" applyAlignment="1" applyProtection="1">
      <alignment vertical="center" wrapText="1"/>
    </xf>
    <xf numFmtId="14" fontId="14" fillId="0" borderId="25" xfId="0" applyNumberFormat="1" applyFont="1" applyFill="1" applyBorder="1" applyAlignment="1" applyProtection="1">
      <alignment horizontal="center" vertical="center" wrapText="1"/>
    </xf>
    <xf numFmtId="1" fontId="14" fillId="0" borderId="24" xfId="0" applyNumberFormat="1" applyFont="1" applyFill="1" applyBorder="1" applyAlignment="1" applyProtection="1">
      <alignment horizontal="center" vertical="center" wrapText="1"/>
    </xf>
    <xf numFmtId="9" fontId="14" fillId="0" borderId="24" xfId="3" applyFont="1" applyFill="1" applyBorder="1" applyAlignment="1" applyProtection="1">
      <alignment horizontal="center" vertical="center" wrapText="1"/>
    </xf>
    <xf numFmtId="14" fontId="15" fillId="12" borderId="25" xfId="1" applyNumberFormat="1" applyFont="1" applyFill="1" applyBorder="1" applyAlignment="1" applyProtection="1">
      <alignment horizontal="center" vertical="center" wrapText="1"/>
    </xf>
    <xf numFmtId="14" fontId="15" fillId="12" borderId="24" xfId="1" applyNumberFormat="1" applyFont="1" applyFill="1" applyBorder="1" applyAlignment="1" applyProtection="1">
      <alignment horizontal="center" vertical="center" wrapText="1"/>
    </xf>
    <xf numFmtId="1" fontId="15" fillId="12" borderId="24" xfId="1" applyNumberFormat="1" applyFont="1" applyFill="1" applyBorder="1" applyAlignment="1" applyProtection="1">
      <alignment horizontal="center" vertical="center" wrapText="1"/>
    </xf>
    <xf numFmtId="14" fontId="15" fillId="12" borderId="24" xfId="1" applyNumberFormat="1" applyFont="1" applyFill="1" applyBorder="1" applyAlignment="1" applyProtection="1">
      <alignment vertical="center" wrapText="1"/>
    </xf>
    <xf numFmtId="9" fontId="4" fillId="12" borderId="24" xfId="3" quotePrefix="1" applyFont="1" applyFill="1" applyBorder="1" applyAlignment="1" applyProtection="1">
      <alignment horizontal="center" vertical="center" wrapText="1"/>
    </xf>
    <xf numFmtId="14" fontId="15" fillId="0" borderId="33" xfId="0" applyNumberFormat="1" applyFont="1" applyFill="1" applyBorder="1" applyAlignment="1" applyProtection="1">
      <alignment vertical="center" wrapText="1"/>
    </xf>
    <xf numFmtId="14" fontId="15" fillId="0" borderId="24" xfId="1" applyNumberFormat="1" applyFont="1" applyFill="1" applyBorder="1" applyAlignment="1" applyProtection="1">
      <alignment vertical="center" wrapText="1"/>
    </xf>
    <xf numFmtId="1" fontId="4" fillId="7" borderId="24" xfId="3" applyNumberFormat="1" applyFont="1" applyFill="1" applyBorder="1" applyAlignment="1" applyProtection="1">
      <alignment horizontal="center" vertical="center" wrapText="1"/>
    </xf>
    <xf numFmtId="14" fontId="4" fillId="0" borderId="24" xfId="0" applyNumberFormat="1" applyFont="1" applyFill="1" applyBorder="1" applyAlignment="1" applyProtection="1">
      <alignment horizontal="left" vertical="top" wrapText="1"/>
    </xf>
    <xf numFmtId="0" fontId="8" fillId="0" borderId="9" xfId="0" applyFont="1" applyBorder="1" applyAlignment="1">
      <alignment horizontal="left" vertical="top" wrapText="1"/>
    </xf>
    <xf numFmtId="0" fontId="8" fillId="0" borderId="0" xfId="0" applyFont="1" applyBorder="1" applyAlignment="1">
      <alignment horizontal="left" vertical="top" wrapText="1"/>
    </xf>
    <xf numFmtId="0" fontId="8" fillId="0" borderId="10" xfId="0" applyFont="1" applyBorder="1" applyAlignment="1">
      <alignment horizontal="left" vertical="top" wrapText="1"/>
    </xf>
    <xf numFmtId="0" fontId="8" fillId="0" borderId="15" xfId="0" applyFont="1" applyBorder="1" applyAlignment="1">
      <alignment horizontal="left" vertical="top" wrapText="1"/>
    </xf>
    <xf numFmtId="0" fontId="8" fillId="0" borderId="3" xfId="0" applyFont="1" applyBorder="1" applyAlignment="1">
      <alignment horizontal="left" vertical="top" wrapText="1"/>
    </xf>
    <xf numFmtId="0" fontId="8" fillId="0" borderId="16" xfId="0" applyFont="1" applyBorder="1" applyAlignment="1">
      <alignment horizontal="left" vertical="top" wrapText="1"/>
    </xf>
    <xf numFmtId="0" fontId="9" fillId="4" borderId="19" xfId="0" applyFont="1" applyFill="1" applyBorder="1" applyAlignment="1">
      <alignment horizontal="center"/>
    </xf>
    <xf numFmtId="0" fontId="9" fillId="4" borderId="4" xfId="0" applyFont="1" applyFill="1" applyBorder="1" applyAlignment="1">
      <alignment horizontal="center"/>
    </xf>
    <xf numFmtId="0" fontId="9" fillId="4" borderId="20" xfId="0" applyFont="1" applyFill="1" applyBorder="1" applyAlignment="1">
      <alignment horizontal="center"/>
    </xf>
    <xf numFmtId="0" fontId="8" fillId="0" borderId="17" xfId="0" applyFont="1" applyBorder="1" applyAlignment="1">
      <alignment horizontal="left" vertical="top" wrapText="1"/>
    </xf>
    <xf numFmtId="0" fontId="8" fillId="0" borderId="2" xfId="0" applyFont="1" applyBorder="1" applyAlignment="1">
      <alignment horizontal="left" vertical="top" wrapText="1"/>
    </xf>
    <xf numFmtId="0" fontId="8" fillId="0" borderId="18" xfId="0" applyFont="1" applyBorder="1" applyAlignment="1">
      <alignment horizontal="left" vertical="top" wrapText="1"/>
    </xf>
    <xf numFmtId="0" fontId="8" fillId="0" borderId="21" xfId="0" applyFont="1" applyBorder="1" applyAlignment="1">
      <alignment horizontal="left" vertical="top" wrapText="1"/>
    </xf>
    <xf numFmtId="0" fontId="8" fillId="0" borderId="22" xfId="0" applyFont="1" applyBorder="1" applyAlignment="1">
      <alignment horizontal="left" vertical="top" wrapText="1"/>
    </xf>
    <xf numFmtId="0" fontId="8" fillId="0" borderId="23" xfId="0" applyFont="1" applyBorder="1" applyAlignment="1">
      <alignment horizontal="left" vertical="top" wrapText="1"/>
    </xf>
    <xf numFmtId="0" fontId="8" fillId="0" borderId="11" xfId="0" applyFont="1" applyBorder="1" applyAlignment="1">
      <alignment horizontal="left" vertical="top" wrapText="1"/>
    </xf>
    <xf numFmtId="0" fontId="8" fillId="0" borderId="5" xfId="0" applyFont="1" applyBorder="1" applyAlignment="1">
      <alignment horizontal="left" vertical="top" wrapText="1"/>
    </xf>
    <xf numFmtId="0" fontId="8" fillId="0" borderId="12" xfId="0" applyFont="1" applyBorder="1" applyAlignment="1">
      <alignment horizontal="left" vertical="top" wrapText="1"/>
    </xf>
    <xf numFmtId="0" fontId="7" fillId="0" borderId="9" xfId="0" applyFont="1" applyBorder="1" applyAlignment="1">
      <alignment horizontal="left" vertical="top" wrapText="1"/>
    </xf>
    <xf numFmtId="0" fontId="7" fillId="0" borderId="0" xfId="0" applyFont="1" applyBorder="1" applyAlignment="1">
      <alignment horizontal="left" vertical="top" wrapText="1"/>
    </xf>
    <xf numFmtId="0" fontId="7" fillId="0" borderId="10" xfId="0" applyFont="1" applyBorder="1" applyAlignment="1">
      <alignment horizontal="left" vertical="top" wrapText="1"/>
    </xf>
    <xf numFmtId="0" fontId="7" fillId="0" borderId="15" xfId="0" applyFont="1" applyBorder="1" applyAlignment="1">
      <alignment horizontal="left" vertical="top" wrapText="1"/>
    </xf>
    <xf numFmtId="0" fontId="7" fillId="0" borderId="3" xfId="0" applyFont="1" applyBorder="1" applyAlignment="1">
      <alignment horizontal="left" vertical="top" wrapText="1"/>
    </xf>
    <xf numFmtId="0" fontId="7" fillId="0" borderId="16" xfId="0" applyFont="1" applyBorder="1" applyAlignment="1">
      <alignment horizontal="left" vertical="top" wrapText="1"/>
    </xf>
    <xf numFmtId="0" fontId="9" fillId="4" borderId="17" xfId="0" applyFont="1" applyFill="1" applyBorder="1" applyAlignment="1">
      <alignment horizontal="center" wrapText="1"/>
    </xf>
    <xf numFmtId="0" fontId="9" fillId="4" borderId="2" xfId="0" applyFont="1" applyFill="1" applyBorder="1" applyAlignment="1">
      <alignment horizontal="center" wrapText="1"/>
    </xf>
    <xf numFmtId="0" fontId="9" fillId="4" borderId="18" xfId="0" applyFont="1" applyFill="1" applyBorder="1" applyAlignment="1">
      <alignment horizontal="center" wrapText="1"/>
    </xf>
    <xf numFmtId="0" fontId="9" fillId="4" borderId="17" xfId="0" applyFont="1" applyFill="1" applyBorder="1" applyAlignment="1">
      <alignment horizontal="center"/>
    </xf>
    <xf numFmtId="0" fontId="9" fillId="4" borderId="2" xfId="0" applyFont="1" applyFill="1" applyBorder="1" applyAlignment="1">
      <alignment horizontal="center"/>
    </xf>
    <xf numFmtId="0" fontId="9" fillId="4" borderId="18" xfId="0" applyFont="1" applyFill="1" applyBorder="1" applyAlignment="1">
      <alignment horizontal="center"/>
    </xf>
    <xf numFmtId="0" fontId="10" fillId="0" borderId="9" xfId="0" applyFont="1" applyBorder="1" applyAlignment="1">
      <alignment horizontal="left" vertical="top" wrapText="1"/>
    </xf>
    <xf numFmtId="0" fontId="9" fillId="4" borderId="9"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8" fillId="0" borderId="9" xfId="0" applyFont="1" applyBorder="1" applyAlignment="1">
      <alignment horizontal="left" vertical="center" wrapText="1"/>
    </xf>
    <xf numFmtId="0" fontId="8" fillId="0" borderId="0" xfId="0" applyFont="1" applyBorder="1" applyAlignment="1">
      <alignment horizontal="left" vertical="center" wrapText="1"/>
    </xf>
    <xf numFmtId="0" fontId="8" fillId="0" borderId="10" xfId="0" applyFont="1" applyBorder="1" applyAlignment="1">
      <alignment horizontal="left" vertical="center" wrapText="1"/>
    </xf>
    <xf numFmtId="0" fontId="8" fillId="0" borderId="15" xfId="0" applyFont="1" applyBorder="1" applyAlignment="1">
      <alignment horizontal="left" vertical="center" wrapText="1"/>
    </xf>
    <xf numFmtId="0" fontId="8" fillId="0" borderId="3" xfId="0" applyFont="1" applyBorder="1" applyAlignment="1">
      <alignment horizontal="left" vertical="center" wrapText="1"/>
    </xf>
    <xf numFmtId="0" fontId="8" fillId="0" borderId="16" xfId="0" applyFont="1" applyBorder="1" applyAlignment="1">
      <alignment horizontal="left" vertical="center" wrapText="1"/>
    </xf>
    <xf numFmtId="0" fontId="9" fillId="4" borderId="13" xfId="0" applyFont="1" applyFill="1" applyBorder="1" applyAlignment="1">
      <alignment horizontal="center"/>
    </xf>
    <xf numFmtId="0" fontId="9" fillId="4" borderId="1" xfId="0" applyFont="1" applyFill="1" applyBorder="1" applyAlignment="1">
      <alignment horizontal="center"/>
    </xf>
    <xf numFmtId="0" fontId="9" fillId="4" borderId="14" xfId="0" applyFont="1" applyFill="1" applyBorder="1" applyAlignment="1">
      <alignment horizontal="center"/>
    </xf>
    <xf numFmtId="0" fontId="8" fillId="0" borderId="9" xfId="0" applyFont="1" applyBorder="1" applyAlignment="1">
      <alignment horizontal="left" wrapText="1"/>
    </xf>
    <xf numFmtId="0" fontId="8" fillId="0" borderId="0" xfId="0" applyFont="1" applyBorder="1" applyAlignment="1">
      <alignment horizontal="left"/>
    </xf>
    <xf numFmtId="0" fontId="8" fillId="0" borderId="10" xfId="0" applyFont="1" applyBorder="1" applyAlignment="1">
      <alignment horizontal="left"/>
    </xf>
    <xf numFmtId="0" fontId="8" fillId="0" borderId="9" xfId="0" applyFont="1" applyBorder="1" applyAlignment="1">
      <alignment horizontal="left"/>
    </xf>
    <xf numFmtId="0" fontId="8" fillId="0" borderId="15" xfId="0" applyFont="1" applyBorder="1" applyAlignment="1">
      <alignment horizontal="left"/>
    </xf>
    <xf numFmtId="0" fontId="8" fillId="0" borderId="3" xfId="0" applyFont="1" applyBorder="1" applyAlignment="1">
      <alignment horizontal="left"/>
    </xf>
    <xf numFmtId="0" fontId="8" fillId="0" borderId="16" xfId="0" applyFont="1" applyBorder="1" applyAlignment="1">
      <alignment horizontal="left"/>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10" xfId="0" applyFont="1" applyBorder="1" applyAlignment="1">
      <alignment horizontal="center" vertical="center" wrapText="1"/>
    </xf>
    <xf numFmtId="0" fontId="21" fillId="0" borderId="28" xfId="0" applyFont="1" applyBorder="1" applyAlignment="1" applyProtection="1">
      <alignment horizontal="center" vertical="center" wrapText="1"/>
    </xf>
    <xf numFmtId="0" fontId="22" fillId="0" borderId="29" xfId="0" applyFont="1" applyBorder="1" applyAlignment="1" applyProtection="1">
      <alignment horizontal="center" vertical="center" wrapText="1"/>
    </xf>
    <xf numFmtId="0" fontId="22" fillId="0" borderId="30" xfId="0" applyFont="1" applyBorder="1" applyAlignment="1" applyProtection="1">
      <alignment horizontal="center" vertical="center" wrapText="1"/>
    </xf>
    <xf numFmtId="0" fontId="22" fillId="0" borderId="25" xfId="0" applyFont="1" applyBorder="1" applyAlignment="1" applyProtection="1">
      <alignment horizontal="center" vertical="center" wrapText="1"/>
    </xf>
    <xf numFmtId="0" fontId="22" fillId="0" borderId="24" xfId="0" applyFont="1" applyBorder="1" applyAlignment="1" applyProtection="1">
      <alignment horizontal="center" vertical="center" wrapText="1"/>
    </xf>
    <xf numFmtId="0" fontId="22" fillId="0" borderId="26" xfId="0" applyFont="1" applyBorder="1" applyAlignment="1" applyProtection="1">
      <alignment horizontal="center" vertical="center" wrapText="1"/>
    </xf>
    <xf numFmtId="0" fontId="21" fillId="0" borderId="29" xfId="0" applyFont="1" applyBorder="1" applyAlignment="1" applyProtection="1">
      <alignment horizontal="center" vertical="center" wrapText="1"/>
    </xf>
    <xf numFmtId="0" fontId="21" fillId="0" borderId="30" xfId="0" applyFont="1" applyBorder="1" applyAlignment="1" applyProtection="1">
      <alignment horizontal="center" vertical="center" wrapText="1"/>
    </xf>
    <xf numFmtId="0" fontId="21" fillId="0" borderId="25" xfId="0" applyFont="1" applyBorder="1" applyAlignment="1" applyProtection="1">
      <alignment horizontal="center" vertical="center" wrapText="1"/>
    </xf>
    <xf numFmtId="0" fontId="21" fillId="0" borderId="24" xfId="0" applyFont="1" applyBorder="1" applyAlignment="1" applyProtection="1">
      <alignment horizontal="center" vertical="center" wrapText="1"/>
    </xf>
    <xf numFmtId="0" fontId="21" fillId="0" borderId="26" xfId="0" applyFont="1" applyBorder="1" applyAlignment="1" applyProtection="1">
      <alignment horizontal="center" vertical="center" wrapText="1"/>
    </xf>
    <xf numFmtId="9" fontId="24" fillId="10" borderId="24" xfId="3" applyFont="1" applyFill="1" applyBorder="1" applyAlignment="1" applyProtection="1">
      <alignment horizontal="center" vertical="center" wrapText="1"/>
    </xf>
    <xf numFmtId="14" fontId="6" fillId="8" borderId="25" xfId="0" applyNumberFormat="1" applyFont="1" applyFill="1" applyBorder="1" applyAlignment="1" applyProtection="1">
      <alignment horizontal="center" vertical="center" wrapText="1"/>
    </xf>
    <xf numFmtId="14" fontId="6" fillId="8" borderId="24" xfId="0" applyNumberFormat="1" applyFont="1" applyFill="1" applyBorder="1" applyAlignment="1" applyProtection="1">
      <alignment horizontal="center" vertical="center" wrapText="1"/>
    </xf>
    <xf numFmtId="1" fontId="6" fillId="8" borderId="24" xfId="0" applyNumberFormat="1" applyFont="1" applyFill="1" applyBorder="1" applyAlignment="1" applyProtection="1">
      <alignment horizontal="center" vertical="center" wrapText="1"/>
    </xf>
    <xf numFmtId="9" fontId="6" fillId="8" borderId="24" xfId="3" applyFont="1" applyFill="1" applyBorder="1" applyAlignment="1" applyProtection="1">
      <alignment horizontal="center" vertical="center" wrapText="1"/>
    </xf>
    <xf numFmtId="14" fontId="6" fillId="8" borderId="26" xfId="0" applyNumberFormat="1" applyFont="1" applyFill="1" applyBorder="1" applyAlignment="1" applyProtection="1">
      <alignment horizontal="center" vertical="center" wrapText="1"/>
    </xf>
    <xf numFmtId="0" fontId="3" fillId="0" borderId="0" xfId="0" applyFont="1" applyAlignment="1" applyProtection="1">
      <alignment horizontal="center" vertical="center" wrapText="1"/>
    </xf>
    <xf numFmtId="0" fontId="6" fillId="3" borderId="25" xfId="0" applyFont="1" applyFill="1" applyBorder="1" applyAlignment="1" applyProtection="1">
      <alignment horizontal="center" vertical="center" wrapText="1"/>
    </xf>
    <xf numFmtId="0" fontId="6" fillId="3" borderId="24" xfId="0" applyFont="1" applyFill="1" applyBorder="1" applyAlignment="1" applyProtection="1">
      <alignment horizontal="center" vertical="center" wrapText="1"/>
    </xf>
    <xf numFmtId="14" fontId="6" fillId="3" borderId="24" xfId="0" applyNumberFormat="1" applyFont="1" applyFill="1" applyBorder="1" applyAlignment="1" applyProtection="1">
      <alignment horizontal="center" vertical="center" wrapText="1"/>
    </xf>
    <xf numFmtId="14" fontId="6" fillId="3" borderId="26" xfId="0" applyNumberFormat="1" applyFont="1" applyFill="1" applyBorder="1" applyAlignment="1" applyProtection="1">
      <alignment horizontal="center" vertical="center" wrapText="1"/>
    </xf>
    <xf numFmtId="0" fontId="4" fillId="0" borderId="0" xfId="2" applyFont="1" applyAlignment="1" applyProtection="1">
      <alignment horizontal="left" vertical="center" wrapText="1"/>
    </xf>
    <xf numFmtId="0" fontId="22" fillId="0" borderId="24" xfId="0" applyFont="1" applyBorder="1" applyAlignment="1" applyProtection="1">
      <alignment horizontal="left" vertical="center" wrapText="1"/>
    </xf>
    <xf numFmtId="0" fontId="22" fillId="0" borderId="26" xfId="0" applyFont="1" applyBorder="1" applyAlignment="1" applyProtection="1">
      <alignment horizontal="left" vertical="center" wrapText="1"/>
    </xf>
    <xf numFmtId="0" fontId="6" fillId="3" borderId="24" xfId="2" applyFont="1" applyFill="1" applyBorder="1" applyAlignment="1" applyProtection="1">
      <alignment horizontal="center" vertical="center" wrapText="1"/>
    </xf>
    <xf numFmtId="0" fontId="4" fillId="0" borderId="0" xfId="0" applyFont="1" applyBorder="1" applyAlignment="1" applyProtection="1">
      <alignment horizontal="left" vertical="top" wrapText="1"/>
    </xf>
    <xf numFmtId="0" fontId="4" fillId="5" borderId="25" xfId="0" applyFont="1" applyFill="1" applyBorder="1" applyAlignment="1" applyProtection="1">
      <alignment horizontal="center" vertical="center" wrapText="1"/>
    </xf>
    <xf numFmtId="0" fontId="4" fillId="5" borderId="32" xfId="0" applyFont="1" applyFill="1" applyBorder="1" applyAlignment="1" applyProtection="1">
      <alignment horizontal="center" vertical="center" wrapText="1"/>
    </xf>
    <xf numFmtId="0" fontId="5" fillId="5" borderId="25" xfId="0" applyFont="1" applyFill="1" applyBorder="1" applyAlignment="1" applyProtection="1">
      <alignment horizontal="center" vertical="center" wrapText="1"/>
    </xf>
    <xf numFmtId="0" fontId="5" fillId="5" borderId="32" xfId="0" applyFont="1" applyFill="1" applyBorder="1" applyAlignment="1" applyProtection="1">
      <alignment horizontal="center" vertical="center" wrapText="1"/>
    </xf>
    <xf numFmtId="0" fontId="21" fillId="0" borderId="28" xfId="0" applyFont="1" applyFill="1" applyBorder="1" applyAlignment="1" applyProtection="1">
      <alignment horizontal="center" vertical="center" wrapText="1"/>
    </xf>
    <xf numFmtId="0" fontId="21" fillId="0" borderId="29" xfId="0" applyFont="1" applyFill="1" applyBorder="1" applyAlignment="1" applyProtection="1">
      <alignment horizontal="center" vertical="center" wrapText="1"/>
    </xf>
    <xf numFmtId="0" fontId="21" fillId="0" borderId="30" xfId="0" applyFont="1" applyFill="1" applyBorder="1" applyAlignment="1" applyProtection="1">
      <alignment horizontal="center" vertical="center" wrapText="1"/>
    </xf>
    <xf numFmtId="0" fontId="22" fillId="0" borderId="24" xfId="0" applyFont="1" applyFill="1" applyBorder="1" applyAlignment="1" applyProtection="1">
      <alignment horizontal="left" vertical="center" wrapText="1"/>
    </xf>
    <xf numFmtId="0" fontId="22" fillId="0" borderId="26" xfId="0" applyFont="1" applyFill="1" applyBorder="1" applyAlignment="1" applyProtection="1">
      <alignment horizontal="left" vertical="center" wrapText="1"/>
    </xf>
    <xf numFmtId="14" fontId="6" fillId="3" borderId="24" xfId="2" applyNumberFormat="1" applyFont="1" applyFill="1" applyBorder="1" applyAlignment="1" applyProtection="1">
      <alignment horizontal="center" vertical="center" wrapText="1"/>
    </xf>
    <xf numFmtId="14" fontId="6" fillId="3" borderId="26" xfId="2" applyNumberFormat="1" applyFont="1" applyFill="1" applyBorder="1" applyAlignment="1" applyProtection="1">
      <alignment horizontal="center" vertical="center" wrapText="1"/>
    </xf>
    <xf numFmtId="0" fontId="4" fillId="5" borderId="25" xfId="2" applyFont="1" applyFill="1" applyBorder="1" applyAlignment="1" applyProtection="1">
      <alignment horizontal="center" vertical="center" wrapText="1"/>
    </xf>
    <xf numFmtId="0" fontId="4" fillId="5" borderId="32" xfId="2" applyFont="1" applyFill="1" applyBorder="1" applyAlignment="1" applyProtection="1">
      <alignment horizontal="center" vertical="center" wrapText="1"/>
    </xf>
    <xf numFmtId="0" fontId="6" fillId="3" borderId="25" xfId="2" applyFont="1" applyFill="1" applyBorder="1" applyAlignment="1" applyProtection="1">
      <alignment horizontal="center" vertical="center" wrapText="1"/>
    </xf>
    <xf numFmtId="0" fontId="22" fillId="0" borderId="0" xfId="0" applyFont="1" applyFill="1" applyBorder="1" applyAlignment="1" applyProtection="1">
      <alignment horizontal="left" vertical="center" wrapText="1"/>
    </xf>
    <xf numFmtId="0" fontId="4" fillId="5" borderId="25" xfId="0" applyFont="1" applyFill="1" applyBorder="1" applyAlignment="1" applyProtection="1">
      <alignment horizontal="left" vertical="center" wrapText="1"/>
    </xf>
    <xf numFmtId="0" fontId="4" fillId="5" borderId="32" xfId="0" applyFont="1" applyFill="1" applyBorder="1" applyAlignment="1" applyProtection="1">
      <alignment horizontal="left" vertical="center" wrapText="1"/>
    </xf>
    <xf numFmtId="0" fontId="6" fillId="4" borderId="25" xfId="1" applyFont="1" applyFill="1" applyBorder="1" applyAlignment="1" applyProtection="1">
      <alignment horizontal="center" vertical="center" wrapText="1"/>
    </xf>
    <xf numFmtId="0" fontId="6" fillId="4" borderId="24" xfId="1" applyFont="1" applyFill="1" applyBorder="1" applyAlignment="1" applyProtection="1">
      <alignment horizontal="center" vertical="center" wrapText="1"/>
    </xf>
    <xf numFmtId="0" fontId="6" fillId="4" borderId="26" xfId="1" applyFont="1" applyFill="1" applyBorder="1" applyAlignment="1" applyProtection="1">
      <alignment horizontal="center" vertical="center" wrapText="1"/>
    </xf>
    <xf numFmtId="0" fontId="4" fillId="6" borderId="25" xfId="1" applyFont="1" applyFill="1" applyBorder="1" applyAlignment="1" applyProtection="1">
      <alignment horizontal="center" vertical="center" wrapText="1"/>
    </xf>
    <xf numFmtId="0" fontId="4" fillId="6" borderId="32" xfId="1" applyFont="1" applyFill="1" applyBorder="1" applyAlignment="1" applyProtection="1">
      <alignment horizontal="center" vertical="center" wrapText="1"/>
    </xf>
    <xf numFmtId="0" fontId="21" fillId="0" borderId="35" xfId="0" applyFont="1" applyBorder="1" applyAlignment="1" applyProtection="1">
      <alignment horizontal="center" vertical="center" wrapText="1"/>
    </xf>
    <xf numFmtId="0" fontId="21" fillId="0" borderId="27" xfId="0" applyFont="1" applyBorder="1" applyAlignment="1" applyProtection="1">
      <alignment horizontal="center" vertical="center" wrapText="1"/>
    </xf>
    <xf numFmtId="14" fontId="6" fillId="8" borderId="27" xfId="0" applyNumberFormat="1" applyFont="1" applyFill="1" applyBorder="1" applyAlignment="1" applyProtection="1">
      <alignment horizontal="center" vertical="center" wrapText="1"/>
    </xf>
  </cellXfs>
  <cellStyles count="5">
    <cellStyle name="Normal" xfId="0" builtinId="0"/>
    <cellStyle name="Normal 2" xfId="1" xr:uid="{00000000-0005-0000-0000-000002000000}"/>
    <cellStyle name="Normal 3" xfId="2" xr:uid="{00000000-0005-0000-0000-000003000000}"/>
    <cellStyle name="Porcentaje" xfId="3" builtinId="5"/>
    <cellStyle name="Porcentaje 2" xfId="4" xr:uid="{00000000-0005-0000-0000-000005000000}"/>
  </cellStyles>
  <dxfs count="0"/>
  <tableStyles count="0" defaultTableStyle="TableStyleMedium2" defaultPivotStyle="PivotStyleLight16"/>
  <colors>
    <mruColors>
      <color rgb="FFE3EDF9"/>
      <color rgb="FF3E63AD"/>
      <color rgb="FF7091C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NUL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23813</xdr:rowOff>
    </xdr:from>
    <xdr:to>
      <xdr:col>2</xdr:col>
      <xdr:colOff>619125</xdr:colOff>
      <xdr:row>2</xdr:row>
      <xdr:rowOff>72334</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3813"/>
          <a:ext cx="2143125" cy="39777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31750</xdr:rowOff>
    </xdr:from>
    <xdr:to>
      <xdr:col>3</xdr:col>
      <xdr:colOff>1367088</xdr:colOff>
      <xdr:row>6</xdr:row>
      <xdr:rowOff>442277</xdr:rowOff>
    </xdr:to>
    <xdr:pic>
      <xdr:nvPicPr>
        <xdr:cNvPr id="3" name="Imagen 2">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a:stretch>
          <a:fillRect/>
        </a:stretch>
      </xdr:blipFill>
      <xdr:spPr>
        <a:xfrm>
          <a:off x="0" y="31750"/>
          <a:ext cx="3599815" cy="67246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01"/>
  <sheetViews>
    <sheetView showGridLines="0" topLeftCell="A147" zoomScale="80" zoomScaleNormal="80" workbookViewId="0">
      <selection activeCell="A151" sqref="A151:I156"/>
    </sheetView>
  </sheetViews>
  <sheetFormatPr baseColWidth="10" defaultColWidth="10.85546875" defaultRowHeight="16.5" x14ac:dyDescent="0.3"/>
  <cols>
    <col min="1" max="16384" width="10.85546875" style="6"/>
  </cols>
  <sheetData>
    <row r="1" spans="1:9" ht="14.1" customHeight="1" x14ac:dyDescent="0.3">
      <c r="A1" s="9" t="s">
        <v>0</v>
      </c>
      <c r="B1" s="7"/>
      <c r="C1" s="7"/>
      <c r="D1" s="299" t="s">
        <v>1</v>
      </c>
      <c r="E1" s="299"/>
      <c r="F1" s="299"/>
      <c r="G1" s="299"/>
      <c r="H1" s="299"/>
      <c r="I1" s="300"/>
    </row>
    <row r="2" spans="1:9" ht="14.1" customHeight="1" x14ac:dyDescent="0.3">
      <c r="A2" s="10"/>
      <c r="B2" s="8"/>
      <c r="C2" s="8"/>
      <c r="D2" s="301"/>
      <c r="E2" s="301"/>
      <c r="F2" s="301"/>
      <c r="G2" s="301"/>
      <c r="H2" s="301"/>
      <c r="I2" s="302"/>
    </row>
    <row r="3" spans="1:9" ht="14.1" customHeight="1" x14ac:dyDescent="0.3">
      <c r="A3" s="10"/>
      <c r="B3" s="8"/>
      <c r="C3" s="8"/>
      <c r="D3" s="301"/>
      <c r="E3" s="301"/>
      <c r="F3" s="301"/>
      <c r="G3" s="301"/>
      <c r="H3" s="301"/>
      <c r="I3" s="302"/>
    </row>
    <row r="4" spans="1:9" x14ac:dyDescent="0.3">
      <c r="A4" s="10"/>
      <c r="B4" s="8"/>
      <c r="C4" s="8"/>
      <c r="D4" s="301"/>
      <c r="E4" s="301"/>
      <c r="F4" s="301"/>
      <c r="G4" s="301"/>
      <c r="H4" s="301"/>
      <c r="I4" s="302"/>
    </row>
    <row r="5" spans="1:9" ht="14.1" customHeight="1" x14ac:dyDescent="0.3">
      <c r="A5" s="249" t="s">
        <v>2</v>
      </c>
      <c r="B5" s="250"/>
      <c r="C5" s="250"/>
      <c r="D5" s="250"/>
      <c r="E5" s="250"/>
      <c r="F5" s="250"/>
      <c r="G5" s="250"/>
      <c r="H5" s="250"/>
      <c r="I5" s="251"/>
    </row>
    <row r="6" spans="1:9" x14ac:dyDescent="0.3">
      <c r="A6" s="249"/>
      <c r="B6" s="250"/>
      <c r="C6" s="250"/>
      <c r="D6" s="250"/>
      <c r="E6" s="250"/>
      <c r="F6" s="250"/>
      <c r="G6" s="250"/>
      <c r="H6" s="250"/>
      <c r="I6" s="251"/>
    </row>
    <row r="7" spans="1:9" x14ac:dyDescent="0.3">
      <c r="A7" s="249"/>
      <c r="B7" s="250"/>
      <c r="C7" s="250"/>
      <c r="D7" s="250"/>
      <c r="E7" s="250"/>
      <c r="F7" s="250"/>
      <c r="G7" s="250"/>
      <c r="H7" s="250"/>
      <c r="I7" s="251"/>
    </row>
    <row r="8" spans="1:9" x14ac:dyDescent="0.3">
      <c r="A8" s="249"/>
      <c r="B8" s="250"/>
      <c r="C8" s="250"/>
      <c r="D8" s="250"/>
      <c r="E8" s="250"/>
      <c r="F8" s="250"/>
      <c r="G8" s="250"/>
      <c r="H8" s="250"/>
      <c r="I8" s="251"/>
    </row>
    <row r="9" spans="1:9" x14ac:dyDescent="0.3">
      <c r="A9" s="249"/>
      <c r="B9" s="250"/>
      <c r="C9" s="250"/>
      <c r="D9" s="250"/>
      <c r="E9" s="250"/>
      <c r="F9" s="250"/>
      <c r="G9" s="250"/>
      <c r="H9" s="250"/>
      <c r="I9" s="251"/>
    </row>
    <row r="10" spans="1:9" x14ac:dyDescent="0.3">
      <c r="A10" s="249"/>
      <c r="B10" s="250"/>
      <c r="C10" s="250"/>
      <c r="D10" s="250"/>
      <c r="E10" s="250"/>
      <c r="F10" s="250"/>
      <c r="G10" s="250"/>
      <c r="H10" s="250"/>
      <c r="I10" s="251"/>
    </row>
    <row r="11" spans="1:9" x14ac:dyDescent="0.3">
      <c r="A11" s="249"/>
      <c r="B11" s="250"/>
      <c r="C11" s="250"/>
      <c r="D11" s="250"/>
      <c r="E11" s="250"/>
      <c r="F11" s="250"/>
      <c r="G11" s="250"/>
      <c r="H11" s="250"/>
      <c r="I11" s="251"/>
    </row>
    <row r="12" spans="1:9" x14ac:dyDescent="0.3">
      <c r="A12" s="249"/>
      <c r="B12" s="250"/>
      <c r="C12" s="250"/>
      <c r="D12" s="250"/>
      <c r="E12" s="250"/>
      <c r="F12" s="250"/>
      <c r="G12" s="250"/>
      <c r="H12" s="250"/>
      <c r="I12" s="251"/>
    </row>
    <row r="13" spans="1:9" x14ac:dyDescent="0.3">
      <c r="A13" s="264"/>
      <c r="B13" s="265"/>
      <c r="C13" s="265"/>
      <c r="D13" s="265"/>
      <c r="E13" s="265"/>
      <c r="F13" s="265"/>
      <c r="G13" s="265"/>
      <c r="H13" s="265"/>
      <c r="I13" s="266"/>
    </row>
    <row r="14" spans="1:9" x14ac:dyDescent="0.3">
      <c r="A14" s="289" t="s">
        <v>3</v>
      </c>
      <c r="B14" s="290"/>
      <c r="C14" s="290"/>
      <c r="D14" s="290"/>
      <c r="E14" s="290"/>
      <c r="F14" s="290"/>
      <c r="G14" s="290"/>
      <c r="H14" s="290"/>
      <c r="I14" s="291"/>
    </row>
    <row r="15" spans="1:9" x14ac:dyDescent="0.3">
      <c r="A15" s="292" t="s">
        <v>4</v>
      </c>
      <c r="B15" s="293"/>
      <c r="C15" s="293"/>
      <c r="D15" s="293"/>
      <c r="E15" s="293"/>
      <c r="F15" s="293"/>
      <c r="G15" s="293"/>
      <c r="H15" s="293"/>
      <c r="I15" s="294"/>
    </row>
    <row r="16" spans="1:9" x14ac:dyDescent="0.3">
      <c r="A16" s="295"/>
      <c r="B16" s="293"/>
      <c r="C16" s="293"/>
      <c r="D16" s="293"/>
      <c r="E16" s="293"/>
      <c r="F16" s="293"/>
      <c r="G16" s="293"/>
      <c r="H16" s="293"/>
      <c r="I16" s="294"/>
    </row>
    <row r="17" spans="1:9" x14ac:dyDescent="0.3">
      <c r="A17" s="295"/>
      <c r="B17" s="293"/>
      <c r="C17" s="293"/>
      <c r="D17" s="293"/>
      <c r="E17" s="293"/>
      <c r="F17" s="293"/>
      <c r="G17" s="293"/>
      <c r="H17" s="293"/>
      <c r="I17" s="294"/>
    </row>
    <row r="18" spans="1:9" x14ac:dyDescent="0.3">
      <c r="A18" s="295"/>
      <c r="B18" s="293"/>
      <c r="C18" s="293"/>
      <c r="D18" s="293"/>
      <c r="E18" s="293"/>
      <c r="F18" s="293"/>
      <c r="G18" s="293"/>
      <c r="H18" s="293"/>
      <c r="I18" s="294"/>
    </row>
    <row r="19" spans="1:9" x14ac:dyDescent="0.3">
      <c r="A19" s="295"/>
      <c r="B19" s="293"/>
      <c r="C19" s="293"/>
      <c r="D19" s="293"/>
      <c r="E19" s="293"/>
      <c r="F19" s="293"/>
      <c r="G19" s="293"/>
      <c r="H19" s="293"/>
      <c r="I19" s="294"/>
    </row>
    <row r="20" spans="1:9" x14ac:dyDescent="0.3">
      <c r="A20" s="295"/>
      <c r="B20" s="293"/>
      <c r="C20" s="293"/>
      <c r="D20" s="293"/>
      <c r="E20" s="293"/>
      <c r="F20" s="293"/>
      <c r="G20" s="293"/>
      <c r="H20" s="293"/>
      <c r="I20" s="294"/>
    </row>
    <row r="21" spans="1:9" x14ac:dyDescent="0.3">
      <c r="A21" s="295"/>
      <c r="B21" s="293"/>
      <c r="C21" s="293"/>
      <c r="D21" s="293"/>
      <c r="E21" s="293"/>
      <c r="F21" s="293"/>
      <c r="G21" s="293"/>
      <c r="H21" s="293"/>
      <c r="I21" s="294"/>
    </row>
    <row r="22" spans="1:9" x14ac:dyDescent="0.3">
      <c r="A22" s="296"/>
      <c r="B22" s="297"/>
      <c r="C22" s="297"/>
      <c r="D22" s="297"/>
      <c r="E22" s="297"/>
      <c r="F22" s="297"/>
      <c r="G22" s="297"/>
      <c r="H22" s="297"/>
      <c r="I22" s="298"/>
    </row>
    <row r="23" spans="1:9" ht="14.1" customHeight="1" x14ac:dyDescent="0.3">
      <c r="A23" s="258" t="s">
        <v>5</v>
      </c>
      <c r="B23" s="259"/>
      <c r="C23" s="259"/>
      <c r="D23" s="259"/>
      <c r="E23" s="259"/>
      <c r="F23" s="259"/>
      <c r="G23" s="259"/>
      <c r="H23" s="259"/>
      <c r="I23" s="260"/>
    </row>
    <row r="24" spans="1:9" x14ac:dyDescent="0.3">
      <c r="A24" s="249"/>
      <c r="B24" s="250"/>
      <c r="C24" s="250"/>
      <c r="D24" s="250"/>
      <c r="E24" s="250"/>
      <c r="F24" s="250"/>
      <c r="G24" s="250"/>
      <c r="H24" s="250"/>
      <c r="I24" s="251"/>
    </row>
    <row r="25" spans="1:9" x14ac:dyDescent="0.3">
      <c r="A25" s="249"/>
      <c r="B25" s="250"/>
      <c r="C25" s="250"/>
      <c r="D25" s="250"/>
      <c r="E25" s="250"/>
      <c r="F25" s="250"/>
      <c r="G25" s="250"/>
      <c r="H25" s="250"/>
      <c r="I25" s="251"/>
    </row>
    <row r="26" spans="1:9" x14ac:dyDescent="0.3">
      <c r="A26" s="249"/>
      <c r="B26" s="250"/>
      <c r="C26" s="250"/>
      <c r="D26" s="250"/>
      <c r="E26" s="250"/>
      <c r="F26" s="250"/>
      <c r="G26" s="250"/>
      <c r="H26" s="250"/>
      <c r="I26" s="251"/>
    </row>
    <row r="27" spans="1:9" x14ac:dyDescent="0.3">
      <c r="A27" s="249"/>
      <c r="B27" s="250"/>
      <c r="C27" s="250"/>
      <c r="D27" s="250"/>
      <c r="E27" s="250"/>
      <c r="F27" s="250"/>
      <c r="G27" s="250"/>
      <c r="H27" s="250"/>
      <c r="I27" s="251"/>
    </row>
    <row r="28" spans="1:9" x14ac:dyDescent="0.3">
      <c r="A28" s="249"/>
      <c r="B28" s="250"/>
      <c r="C28" s="250"/>
      <c r="D28" s="250"/>
      <c r="E28" s="250"/>
      <c r="F28" s="250"/>
      <c r="G28" s="250"/>
      <c r="H28" s="250"/>
      <c r="I28" s="251"/>
    </row>
    <row r="29" spans="1:9" x14ac:dyDescent="0.3">
      <c r="A29" s="249"/>
      <c r="B29" s="250"/>
      <c r="C29" s="250"/>
      <c r="D29" s="250"/>
      <c r="E29" s="250"/>
      <c r="F29" s="250"/>
      <c r="G29" s="250"/>
      <c r="H29" s="250"/>
      <c r="I29" s="251"/>
    </row>
    <row r="30" spans="1:9" x14ac:dyDescent="0.3">
      <c r="A30" s="249"/>
      <c r="B30" s="250"/>
      <c r="C30" s="250"/>
      <c r="D30" s="250"/>
      <c r="E30" s="250"/>
      <c r="F30" s="250"/>
      <c r="G30" s="250"/>
      <c r="H30" s="250"/>
      <c r="I30" s="251"/>
    </row>
    <row r="31" spans="1:9" x14ac:dyDescent="0.3">
      <c r="A31" s="249"/>
      <c r="B31" s="250"/>
      <c r="C31" s="250"/>
      <c r="D31" s="250"/>
      <c r="E31" s="250"/>
      <c r="F31" s="250"/>
      <c r="G31" s="250"/>
      <c r="H31" s="250"/>
      <c r="I31" s="251"/>
    </row>
    <row r="32" spans="1:9" x14ac:dyDescent="0.3">
      <c r="A32" s="249"/>
      <c r="B32" s="250"/>
      <c r="C32" s="250"/>
      <c r="D32" s="250"/>
      <c r="E32" s="250"/>
      <c r="F32" s="250"/>
      <c r="G32" s="250"/>
      <c r="H32" s="250"/>
      <c r="I32" s="251"/>
    </row>
    <row r="33" spans="1:9" x14ac:dyDescent="0.3">
      <c r="A33" s="249"/>
      <c r="B33" s="250"/>
      <c r="C33" s="250"/>
      <c r="D33" s="250"/>
      <c r="E33" s="250"/>
      <c r="F33" s="250"/>
      <c r="G33" s="250"/>
      <c r="H33" s="250"/>
      <c r="I33" s="251"/>
    </row>
    <row r="34" spans="1:9" x14ac:dyDescent="0.3">
      <c r="A34" s="249"/>
      <c r="B34" s="250"/>
      <c r="C34" s="250"/>
      <c r="D34" s="250"/>
      <c r="E34" s="250"/>
      <c r="F34" s="250"/>
      <c r="G34" s="250"/>
      <c r="H34" s="250"/>
      <c r="I34" s="251"/>
    </row>
    <row r="35" spans="1:9" x14ac:dyDescent="0.3">
      <c r="A35" s="249"/>
      <c r="B35" s="250"/>
      <c r="C35" s="250"/>
      <c r="D35" s="250"/>
      <c r="E35" s="250"/>
      <c r="F35" s="250"/>
      <c r="G35" s="250"/>
      <c r="H35" s="250"/>
      <c r="I35" s="251"/>
    </row>
    <row r="36" spans="1:9" x14ac:dyDescent="0.3">
      <c r="A36" s="249"/>
      <c r="B36" s="250"/>
      <c r="C36" s="250"/>
      <c r="D36" s="250"/>
      <c r="E36" s="250"/>
      <c r="F36" s="250"/>
      <c r="G36" s="250"/>
      <c r="H36" s="250"/>
      <c r="I36" s="251"/>
    </row>
    <row r="37" spans="1:9" x14ac:dyDescent="0.3">
      <c r="A37" s="249"/>
      <c r="B37" s="250"/>
      <c r="C37" s="250"/>
      <c r="D37" s="250"/>
      <c r="E37" s="250"/>
      <c r="F37" s="250"/>
      <c r="G37" s="250"/>
      <c r="H37" s="250"/>
      <c r="I37" s="251"/>
    </row>
    <row r="38" spans="1:9" x14ac:dyDescent="0.3">
      <c r="A38" s="249"/>
      <c r="B38" s="250"/>
      <c r="C38" s="250"/>
      <c r="D38" s="250"/>
      <c r="E38" s="250"/>
      <c r="F38" s="250"/>
      <c r="G38" s="250"/>
      <c r="H38" s="250"/>
      <c r="I38" s="251"/>
    </row>
    <row r="39" spans="1:9" x14ac:dyDescent="0.3">
      <c r="A39" s="249"/>
      <c r="B39" s="250"/>
      <c r="C39" s="250"/>
      <c r="D39" s="250"/>
      <c r="E39" s="250"/>
      <c r="F39" s="250"/>
      <c r="G39" s="250"/>
      <c r="H39" s="250"/>
      <c r="I39" s="251"/>
    </row>
    <row r="40" spans="1:9" x14ac:dyDescent="0.3">
      <c r="A40" s="249"/>
      <c r="B40" s="250"/>
      <c r="C40" s="250"/>
      <c r="D40" s="250"/>
      <c r="E40" s="250"/>
      <c r="F40" s="250"/>
      <c r="G40" s="250"/>
      <c r="H40" s="250"/>
      <c r="I40" s="251"/>
    </row>
    <row r="41" spans="1:9" ht="14.1" customHeight="1" x14ac:dyDescent="0.3">
      <c r="A41" s="249" t="s">
        <v>6</v>
      </c>
      <c r="B41" s="250"/>
      <c r="C41" s="250"/>
      <c r="D41" s="250"/>
      <c r="E41" s="250"/>
      <c r="F41" s="250"/>
      <c r="G41" s="250"/>
      <c r="H41" s="250"/>
      <c r="I41" s="251"/>
    </row>
    <row r="42" spans="1:9" x14ac:dyDescent="0.3">
      <c r="A42" s="249"/>
      <c r="B42" s="250"/>
      <c r="C42" s="250"/>
      <c r="D42" s="250"/>
      <c r="E42" s="250"/>
      <c r="F42" s="250"/>
      <c r="G42" s="250"/>
      <c r="H42" s="250"/>
      <c r="I42" s="251"/>
    </row>
    <row r="43" spans="1:9" x14ac:dyDescent="0.3">
      <c r="A43" s="249"/>
      <c r="B43" s="250"/>
      <c r="C43" s="250"/>
      <c r="D43" s="250"/>
      <c r="E43" s="250"/>
      <c r="F43" s="250"/>
      <c r="G43" s="250"/>
      <c r="H43" s="250"/>
      <c r="I43" s="251"/>
    </row>
    <row r="44" spans="1:9" x14ac:dyDescent="0.3">
      <c r="A44" s="249" t="s">
        <v>7</v>
      </c>
      <c r="B44" s="250"/>
      <c r="C44" s="250"/>
      <c r="D44" s="250"/>
      <c r="E44" s="250"/>
      <c r="F44" s="250"/>
      <c r="G44" s="250"/>
      <c r="H44" s="250"/>
      <c r="I44" s="251"/>
    </row>
    <row r="45" spans="1:9" x14ac:dyDescent="0.3">
      <c r="A45" s="249"/>
      <c r="B45" s="250"/>
      <c r="C45" s="250"/>
      <c r="D45" s="250"/>
      <c r="E45" s="250"/>
      <c r="F45" s="250"/>
      <c r="G45" s="250"/>
      <c r="H45" s="250"/>
      <c r="I45" s="251"/>
    </row>
    <row r="46" spans="1:9" x14ac:dyDescent="0.3">
      <c r="A46" s="249"/>
      <c r="B46" s="250"/>
      <c r="C46" s="250"/>
      <c r="D46" s="250"/>
      <c r="E46" s="250"/>
      <c r="F46" s="250"/>
      <c r="G46" s="250"/>
      <c r="H46" s="250"/>
      <c r="I46" s="251"/>
    </row>
    <row r="47" spans="1:9" x14ac:dyDescent="0.3">
      <c r="A47" s="249"/>
      <c r="B47" s="250"/>
      <c r="C47" s="250"/>
      <c r="D47" s="250"/>
      <c r="E47" s="250"/>
      <c r="F47" s="250"/>
      <c r="G47" s="250"/>
      <c r="H47" s="250"/>
      <c r="I47" s="251"/>
    </row>
    <row r="48" spans="1:9" x14ac:dyDescent="0.3">
      <c r="A48" s="249"/>
      <c r="B48" s="250"/>
      <c r="C48" s="250"/>
      <c r="D48" s="250"/>
      <c r="E48" s="250"/>
      <c r="F48" s="250"/>
      <c r="G48" s="250"/>
      <c r="H48" s="250"/>
      <c r="I48" s="251"/>
    </row>
    <row r="49" spans="1:9" ht="14.1" customHeight="1" x14ac:dyDescent="0.3">
      <c r="A49" s="249" t="s">
        <v>8</v>
      </c>
      <c r="B49" s="250"/>
      <c r="C49" s="250"/>
      <c r="D49" s="250"/>
      <c r="E49" s="250"/>
      <c r="F49" s="250"/>
      <c r="G49" s="250"/>
      <c r="H49" s="250"/>
      <c r="I49" s="251"/>
    </row>
    <row r="50" spans="1:9" x14ac:dyDescent="0.3">
      <c r="A50" s="249"/>
      <c r="B50" s="250"/>
      <c r="C50" s="250"/>
      <c r="D50" s="250"/>
      <c r="E50" s="250"/>
      <c r="F50" s="250"/>
      <c r="G50" s="250"/>
      <c r="H50" s="250"/>
      <c r="I50" s="251"/>
    </row>
    <row r="51" spans="1:9" x14ac:dyDescent="0.3">
      <c r="A51" s="249"/>
      <c r="B51" s="250"/>
      <c r="C51" s="250"/>
      <c r="D51" s="250"/>
      <c r="E51" s="250"/>
      <c r="F51" s="250"/>
      <c r="G51" s="250"/>
      <c r="H51" s="250"/>
      <c r="I51" s="251"/>
    </row>
    <row r="52" spans="1:9" x14ac:dyDescent="0.3">
      <c r="A52" s="249"/>
      <c r="B52" s="250"/>
      <c r="C52" s="250"/>
      <c r="D52" s="250"/>
      <c r="E52" s="250"/>
      <c r="F52" s="250"/>
      <c r="G52" s="250"/>
      <c r="H52" s="250"/>
      <c r="I52" s="251"/>
    </row>
    <row r="53" spans="1:9" x14ac:dyDescent="0.3">
      <c r="A53" s="252"/>
      <c r="B53" s="253"/>
      <c r="C53" s="253"/>
      <c r="D53" s="253"/>
      <c r="E53" s="253"/>
      <c r="F53" s="253"/>
      <c r="G53" s="253"/>
      <c r="H53" s="253"/>
      <c r="I53" s="254"/>
    </row>
    <row r="54" spans="1:9" ht="14.1" customHeight="1" x14ac:dyDescent="0.3">
      <c r="A54" s="279" t="s">
        <v>9</v>
      </c>
      <c r="B54" s="250"/>
      <c r="C54" s="250"/>
      <c r="D54" s="250"/>
      <c r="E54" s="250"/>
      <c r="F54" s="250"/>
      <c r="G54" s="250"/>
      <c r="H54" s="250"/>
      <c r="I54" s="251"/>
    </row>
    <row r="55" spans="1:9" ht="14.45" customHeight="1" x14ac:dyDescent="0.3">
      <c r="A55" s="249"/>
      <c r="B55" s="250"/>
      <c r="C55" s="250"/>
      <c r="D55" s="250"/>
      <c r="E55" s="250"/>
      <c r="F55" s="250"/>
      <c r="G55" s="250"/>
      <c r="H55" s="250"/>
      <c r="I55" s="251"/>
    </row>
    <row r="56" spans="1:9" ht="14.45" customHeight="1" x14ac:dyDescent="0.3">
      <c r="A56" s="280" t="s">
        <v>10</v>
      </c>
      <c r="B56" s="281"/>
      <c r="C56" s="281"/>
      <c r="D56" s="281"/>
      <c r="E56" s="281"/>
      <c r="F56" s="281"/>
      <c r="G56" s="281"/>
      <c r="H56" s="281"/>
      <c r="I56" s="282"/>
    </row>
    <row r="57" spans="1:9" ht="14.1" customHeight="1" x14ac:dyDescent="0.3">
      <c r="A57" s="249" t="s">
        <v>11</v>
      </c>
      <c r="B57" s="250"/>
      <c r="C57" s="250"/>
      <c r="D57" s="250"/>
      <c r="E57" s="250"/>
      <c r="F57" s="250"/>
      <c r="G57" s="250"/>
      <c r="H57" s="250"/>
      <c r="I57" s="251"/>
    </row>
    <row r="58" spans="1:9" x14ac:dyDescent="0.3">
      <c r="A58" s="249"/>
      <c r="B58" s="250"/>
      <c r="C58" s="250"/>
      <c r="D58" s="250"/>
      <c r="E58" s="250"/>
      <c r="F58" s="250"/>
      <c r="G58" s="250"/>
      <c r="H58" s="250"/>
      <c r="I58" s="251"/>
    </row>
    <row r="59" spans="1:9" x14ac:dyDescent="0.3">
      <c r="A59" s="249"/>
      <c r="B59" s="250"/>
      <c r="C59" s="250"/>
      <c r="D59" s="250"/>
      <c r="E59" s="250"/>
      <c r="F59" s="250"/>
      <c r="G59" s="250"/>
      <c r="H59" s="250"/>
      <c r="I59" s="251"/>
    </row>
    <row r="60" spans="1:9" x14ac:dyDescent="0.3">
      <c r="A60" s="249"/>
      <c r="B60" s="250"/>
      <c r="C60" s="250"/>
      <c r="D60" s="250"/>
      <c r="E60" s="250"/>
      <c r="F60" s="250"/>
      <c r="G60" s="250"/>
      <c r="H60" s="250"/>
      <c r="I60" s="251"/>
    </row>
    <row r="61" spans="1:9" x14ac:dyDescent="0.3">
      <c r="A61" s="249"/>
      <c r="B61" s="250"/>
      <c r="C61" s="250"/>
      <c r="D61" s="250"/>
      <c r="E61" s="250"/>
      <c r="F61" s="250"/>
      <c r="G61" s="250"/>
      <c r="H61" s="250"/>
      <c r="I61" s="251"/>
    </row>
    <row r="62" spans="1:9" x14ac:dyDescent="0.3">
      <c r="A62" s="252"/>
      <c r="B62" s="253"/>
      <c r="C62" s="253"/>
      <c r="D62" s="253"/>
      <c r="E62" s="253"/>
      <c r="F62" s="253"/>
      <c r="G62" s="253"/>
      <c r="H62" s="253"/>
      <c r="I62" s="254"/>
    </row>
    <row r="63" spans="1:9" ht="14.1" customHeight="1" x14ac:dyDescent="0.3">
      <c r="A63" s="249" t="s">
        <v>12</v>
      </c>
      <c r="B63" s="250"/>
      <c r="C63" s="250"/>
      <c r="D63" s="250"/>
      <c r="E63" s="250"/>
      <c r="F63" s="250"/>
      <c r="G63" s="250"/>
      <c r="H63" s="250"/>
      <c r="I63" s="251"/>
    </row>
    <row r="64" spans="1:9" x14ac:dyDescent="0.3">
      <c r="A64" s="249"/>
      <c r="B64" s="250"/>
      <c r="C64" s="250"/>
      <c r="D64" s="250"/>
      <c r="E64" s="250"/>
      <c r="F64" s="250"/>
      <c r="G64" s="250"/>
      <c r="H64" s="250"/>
      <c r="I64" s="251"/>
    </row>
    <row r="65" spans="1:9" x14ac:dyDescent="0.3">
      <c r="A65" s="249"/>
      <c r="B65" s="250"/>
      <c r="C65" s="250"/>
      <c r="D65" s="250"/>
      <c r="E65" s="250"/>
      <c r="F65" s="250"/>
      <c r="G65" s="250"/>
      <c r="H65" s="250"/>
      <c r="I65" s="251"/>
    </row>
    <row r="66" spans="1:9" x14ac:dyDescent="0.3">
      <c r="A66" s="249"/>
      <c r="B66" s="250"/>
      <c r="C66" s="250"/>
      <c r="D66" s="250"/>
      <c r="E66" s="250"/>
      <c r="F66" s="250"/>
      <c r="G66" s="250"/>
      <c r="H66" s="250"/>
      <c r="I66" s="251"/>
    </row>
    <row r="67" spans="1:9" x14ac:dyDescent="0.3">
      <c r="A67" s="249"/>
      <c r="B67" s="250"/>
      <c r="C67" s="250"/>
      <c r="D67" s="250"/>
      <c r="E67" s="250"/>
      <c r="F67" s="250"/>
      <c r="G67" s="250"/>
      <c r="H67" s="250"/>
      <c r="I67" s="251"/>
    </row>
    <row r="68" spans="1:9" x14ac:dyDescent="0.3">
      <c r="A68" s="249"/>
      <c r="B68" s="250"/>
      <c r="C68" s="250"/>
      <c r="D68" s="250"/>
      <c r="E68" s="250"/>
      <c r="F68" s="250"/>
      <c r="G68" s="250"/>
      <c r="H68" s="250"/>
      <c r="I68" s="251"/>
    </row>
    <row r="69" spans="1:9" x14ac:dyDescent="0.3">
      <c r="A69" s="249"/>
      <c r="B69" s="250"/>
      <c r="C69" s="250"/>
      <c r="D69" s="250"/>
      <c r="E69" s="250"/>
      <c r="F69" s="250"/>
      <c r="G69" s="250"/>
      <c r="H69" s="250"/>
      <c r="I69" s="251"/>
    </row>
    <row r="70" spans="1:9" x14ac:dyDescent="0.3">
      <c r="A70" s="249"/>
      <c r="B70" s="250"/>
      <c r="C70" s="250"/>
      <c r="D70" s="250"/>
      <c r="E70" s="250"/>
      <c r="F70" s="250"/>
      <c r="G70" s="250"/>
      <c r="H70" s="250"/>
      <c r="I70" s="251"/>
    </row>
    <row r="71" spans="1:9" x14ac:dyDescent="0.3">
      <c r="A71" s="249"/>
      <c r="B71" s="250"/>
      <c r="C71" s="250"/>
      <c r="D71" s="250"/>
      <c r="E71" s="250"/>
      <c r="F71" s="250"/>
      <c r="G71" s="250"/>
      <c r="H71" s="250"/>
      <c r="I71" s="251"/>
    </row>
    <row r="72" spans="1:9" ht="14.1" customHeight="1" x14ac:dyDescent="0.3">
      <c r="A72" s="283" t="s">
        <v>13</v>
      </c>
      <c r="B72" s="284"/>
      <c r="C72" s="284"/>
      <c r="D72" s="284"/>
      <c r="E72" s="284"/>
      <c r="F72" s="284"/>
      <c r="G72" s="284"/>
      <c r="H72" s="284"/>
      <c r="I72" s="285"/>
    </row>
    <row r="73" spans="1:9" x14ac:dyDescent="0.3">
      <c r="A73" s="283"/>
      <c r="B73" s="284"/>
      <c r="C73" s="284"/>
      <c r="D73" s="284"/>
      <c r="E73" s="284"/>
      <c r="F73" s="284"/>
      <c r="G73" s="284"/>
      <c r="H73" s="284"/>
      <c r="I73" s="285"/>
    </row>
    <row r="74" spans="1:9" x14ac:dyDescent="0.3">
      <c r="A74" s="283"/>
      <c r="B74" s="284"/>
      <c r="C74" s="284"/>
      <c r="D74" s="284"/>
      <c r="E74" s="284"/>
      <c r="F74" s="284"/>
      <c r="G74" s="284"/>
      <c r="H74" s="284"/>
      <c r="I74" s="285"/>
    </row>
    <row r="75" spans="1:9" x14ac:dyDescent="0.3">
      <c r="A75" s="283"/>
      <c r="B75" s="284"/>
      <c r="C75" s="284"/>
      <c r="D75" s="284"/>
      <c r="E75" s="284"/>
      <c r="F75" s="284"/>
      <c r="G75" s="284"/>
      <c r="H75" s="284"/>
      <c r="I75" s="285"/>
    </row>
    <row r="76" spans="1:9" x14ac:dyDescent="0.3">
      <c r="A76" s="283"/>
      <c r="B76" s="284"/>
      <c r="C76" s="284"/>
      <c r="D76" s="284"/>
      <c r="E76" s="284"/>
      <c r="F76" s="284"/>
      <c r="G76" s="284"/>
      <c r="H76" s="284"/>
      <c r="I76" s="285"/>
    </row>
    <row r="77" spans="1:9" x14ac:dyDescent="0.3">
      <c r="A77" s="283"/>
      <c r="B77" s="284"/>
      <c r="C77" s="284"/>
      <c r="D77" s="284"/>
      <c r="E77" s="284"/>
      <c r="F77" s="284"/>
      <c r="G77" s="284"/>
      <c r="H77" s="284"/>
      <c r="I77" s="285"/>
    </row>
    <row r="78" spans="1:9" x14ac:dyDescent="0.3">
      <c r="A78" s="283"/>
      <c r="B78" s="284"/>
      <c r="C78" s="284"/>
      <c r="D78" s="284"/>
      <c r="E78" s="284"/>
      <c r="F78" s="284"/>
      <c r="G78" s="284"/>
      <c r="H78" s="284"/>
      <c r="I78" s="285"/>
    </row>
    <row r="79" spans="1:9" x14ac:dyDescent="0.3">
      <c r="A79" s="283"/>
      <c r="B79" s="284"/>
      <c r="C79" s="284"/>
      <c r="D79" s="284"/>
      <c r="E79" s="284"/>
      <c r="F79" s="284"/>
      <c r="G79" s="284"/>
      <c r="H79" s="284"/>
      <c r="I79" s="285"/>
    </row>
    <row r="80" spans="1:9" x14ac:dyDescent="0.3">
      <c r="A80" s="283"/>
      <c r="B80" s="284"/>
      <c r="C80" s="284"/>
      <c r="D80" s="284"/>
      <c r="E80" s="284"/>
      <c r="F80" s="284"/>
      <c r="G80" s="284"/>
      <c r="H80" s="284"/>
      <c r="I80" s="285"/>
    </row>
    <row r="81" spans="1:9" x14ac:dyDescent="0.3">
      <c r="A81" s="283"/>
      <c r="B81" s="284"/>
      <c r="C81" s="284"/>
      <c r="D81" s="284"/>
      <c r="E81" s="284"/>
      <c r="F81" s="284"/>
      <c r="G81" s="284"/>
      <c r="H81" s="284"/>
      <c r="I81" s="285"/>
    </row>
    <row r="82" spans="1:9" x14ac:dyDescent="0.3">
      <c r="A82" s="283"/>
      <c r="B82" s="284"/>
      <c r="C82" s="284"/>
      <c r="D82" s="284"/>
      <c r="E82" s="284"/>
      <c r="F82" s="284"/>
      <c r="G82" s="284"/>
      <c r="H82" s="284"/>
      <c r="I82" s="285"/>
    </row>
    <row r="83" spans="1:9" x14ac:dyDescent="0.3">
      <c r="A83" s="283"/>
      <c r="B83" s="284"/>
      <c r="C83" s="284"/>
      <c r="D83" s="284"/>
      <c r="E83" s="284"/>
      <c r="F83" s="284"/>
      <c r="G83" s="284"/>
      <c r="H83" s="284"/>
      <c r="I83" s="285"/>
    </row>
    <row r="84" spans="1:9" x14ac:dyDescent="0.3">
      <c r="A84" s="283"/>
      <c r="B84" s="284"/>
      <c r="C84" s="284"/>
      <c r="D84" s="284"/>
      <c r="E84" s="284"/>
      <c r="F84" s="284"/>
      <c r="G84" s="284"/>
      <c r="H84" s="284"/>
      <c r="I84" s="285"/>
    </row>
    <row r="85" spans="1:9" x14ac:dyDescent="0.3">
      <c r="A85" s="283"/>
      <c r="B85" s="284"/>
      <c r="C85" s="284"/>
      <c r="D85" s="284"/>
      <c r="E85" s="284"/>
      <c r="F85" s="284"/>
      <c r="G85" s="284"/>
      <c r="H85" s="284"/>
      <c r="I85" s="285"/>
    </row>
    <row r="86" spans="1:9" x14ac:dyDescent="0.3">
      <c r="A86" s="283"/>
      <c r="B86" s="284"/>
      <c r="C86" s="284"/>
      <c r="D86" s="284"/>
      <c r="E86" s="284"/>
      <c r="F86" s="284"/>
      <c r="G86" s="284"/>
      <c r="H86" s="284"/>
      <c r="I86" s="285"/>
    </row>
    <row r="87" spans="1:9" x14ac:dyDescent="0.3">
      <c r="A87" s="286"/>
      <c r="B87" s="287"/>
      <c r="C87" s="287"/>
      <c r="D87" s="287"/>
      <c r="E87" s="287"/>
      <c r="F87" s="287"/>
      <c r="G87" s="287"/>
      <c r="H87" s="287"/>
      <c r="I87" s="288"/>
    </row>
    <row r="88" spans="1:9" ht="14.1" customHeight="1" x14ac:dyDescent="0.3">
      <c r="A88" s="249" t="s">
        <v>14</v>
      </c>
      <c r="B88" s="250"/>
      <c r="C88" s="250"/>
      <c r="D88" s="250"/>
      <c r="E88" s="250"/>
      <c r="F88" s="250"/>
      <c r="G88" s="250"/>
      <c r="H88" s="250"/>
      <c r="I88" s="251"/>
    </row>
    <row r="89" spans="1:9" x14ac:dyDescent="0.3">
      <c r="A89" s="249"/>
      <c r="B89" s="250"/>
      <c r="C89" s="250"/>
      <c r="D89" s="250"/>
      <c r="E89" s="250"/>
      <c r="F89" s="250"/>
      <c r="G89" s="250"/>
      <c r="H89" s="250"/>
      <c r="I89" s="251"/>
    </row>
    <row r="90" spans="1:9" x14ac:dyDescent="0.3">
      <c r="A90" s="249"/>
      <c r="B90" s="250"/>
      <c r="C90" s="250"/>
      <c r="D90" s="250"/>
      <c r="E90" s="250"/>
      <c r="F90" s="250"/>
      <c r="G90" s="250"/>
      <c r="H90" s="250"/>
      <c r="I90" s="251"/>
    </row>
    <row r="91" spans="1:9" x14ac:dyDescent="0.3">
      <c r="A91" s="249"/>
      <c r="B91" s="250"/>
      <c r="C91" s="250"/>
      <c r="D91" s="250"/>
      <c r="E91" s="250"/>
      <c r="F91" s="250"/>
      <c r="G91" s="250"/>
      <c r="H91" s="250"/>
      <c r="I91" s="251"/>
    </row>
    <row r="92" spans="1:9" x14ac:dyDescent="0.3">
      <c r="A92" s="249"/>
      <c r="B92" s="250"/>
      <c r="C92" s="250"/>
      <c r="D92" s="250"/>
      <c r="E92" s="250"/>
      <c r="F92" s="250"/>
      <c r="G92" s="250"/>
      <c r="H92" s="250"/>
      <c r="I92" s="251"/>
    </row>
    <row r="93" spans="1:9" x14ac:dyDescent="0.3">
      <c r="A93" s="249"/>
      <c r="B93" s="250"/>
      <c r="C93" s="250"/>
      <c r="D93" s="250"/>
      <c r="E93" s="250"/>
      <c r="F93" s="250"/>
      <c r="G93" s="250"/>
      <c r="H93" s="250"/>
      <c r="I93" s="251"/>
    </row>
    <row r="94" spans="1:9" ht="14.1" customHeight="1" x14ac:dyDescent="0.3">
      <c r="A94" s="249" t="s">
        <v>15</v>
      </c>
      <c r="B94" s="250"/>
      <c r="C94" s="250"/>
      <c r="D94" s="250"/>
      <c r="E94" s="250"/>
      <c r="F94" s="250"/>
      <c r="G94" s="250"/>
      <c r="H94" s="250"/>
      <c r="I94" s="251"/>
    </row>
    <row r="95" spans="1:9" x14ac:dyDescent="0.3">
      <c r="A95" s="249"/>
      <c r="B95" s="250"/>
      <c r="C95" s="250"/>
      <c r="D95" s="250"/>
      <c r="E95" s="250"/>
      <c r="F95" s="250"/>
      <c r="G95" s="250"/>
      <c r="H95" s="250"/>
      <c r="I95" s="251"/>
    </row>
    <row r="96" spans="1:9" x14ac:dyDescent="0.3">
      <c r="A96" s="249"/>
      <c r="B96" s="250"/>
      <c r="C96" s="250"/>
      <c r="D96" s="250"/>
      <c r="E96" s="250"/>
      <c r="F96" s="250"/>
      <c r="G96" s="250"/>
      <c r="H96" s="250"/>
      <c r="I96" s="251"/>
    </row>
    <row r="97" spans="1:9" ht="14.1" customHeight="1" x14ac:dyDescent="0.3">
      <c r="A97" s="249" t="s">
        <v>16</v>
      </c>
      <c r="B97" s="250"/>
      <c r="C97" s="250"/>
      <c r="D97" s="250"/>
      <c r="E97" s="250"/>
      <c r="F97" s="250"/>
      <c r="G97" s="250"/>
      <c r="H97" s="250"/>
      <c r="I97" s="251"/>
    </row>
    <row r="98" spans="1:9" x14ac:dyDescent="0.3">
      <c r="A98" s="249"/>
      <c r="B98" s="250"/>
      <c r="C98" s="250"/>
      <c r="D98" s="250"/>
      <c r="E98" s="250"/>
      <c r="F98" s="250"/>
      <c r="G98" s="250"/>
      <c r="H98" s="250"/>
      <c r="I98" s="251"/>
    </row>
    <row r="99" spans="1:9" x14ac:dyDescent="0.3">
      <c r="A99" s="249"/>
      <c r="B99" s="250"/>
      <c r="C99" s="250"/>
      <c r="D99" s="250"/>
      <c r="E99" s="250"/>
      <c r="F99" s="250"/>
      <c r="G99" s="250"/>
      <c r="H99" s="250"/>
      <c r="I99" s="251"/>
    </row>
    <row r="100" spans="1:9" x14ac:dyDescent="0.3">
      <c r="A100" s="249"/>
      <c r="B100" s="250"/>
      <c r="C100" s="250"/>
      <c r="D100" s="250"/>
      <c r="E100" s="250"/>
      <c r="F100" s="250"/>
      <c r="G100" s="250"/>
      <c r="H100" s="250"/>
      <c r="I100" s="251"/>
    </row>
    <row r="101" spans="1:9" x14ac:dyDescent="0.3">
      <c r="A101" s="249"/>
      <c r="B101" s="250"/>
      <c r="C101" s="250"/>
      <c r="D101" s="250"/>
      <c r="E101" s="250"/>
      <c r="F101" s="250"/>
      <c r="G101" s="250"/>
      <c r="H101" s="250"/>
      <c r="I101" s="251"/>
    </row>
    <row r="102" spans="1:9" x14ac:dyDescent="0.3">
      <c r="A102" s="249"/>
      <c r="B102" s="250"/>
      <c r="C102" s="250"/>
      <c r="D102" s="250"/>
      <c r="E102" s="250"/>
      <c r="F102" s="250"/>
      <c r="G102" s="250"/>
      <c r="H102" s="250"/>
      <c r="I102" s="251"/>
    </row>
    <row r="103" spans="1:9" x14ac:dyDescent="0.3">
      <c r="A103" s="252"/>
      <c r="B103" s="253"/>
      <c r="C103" s="253"/>
      <c r="D103" s="253"/>
      <c r="E103" s="253"/>
      <c r="F103" s="253"/>
      <c r="G103" s="253"/>
      <c r="H103" s="253"/>
      <c r="I103" s="254"/>
    </row>
    <row r="104" spans="1:9" ht="14.1" customHeight="1" x14ac:dyDescent="0.3">
      <c r="A104" s="249" t="s">
        <v>17</v>
      </c>
      <c r="B104" s="250"/>
      <c r="C104" s="250"/>
      <c r="D104" s="250"/>
      <c r="E104" s="250"/>
      <c r="F104" s="250"/>
      <c r="G104" s="250"/>
      <c r="H104" s="250"/>
      <c r="I104" s="251"/>
    </row>
    <row r="105" spans="1:9" ht="14.45" customHeight="1" x14ac:dyDescent="0.3">
      <c r="A105" s="249"/>
      <c r="B105" s="250"/>
      <c r="C105" s="250"/>
      <c r="D105" s="250"/>
      <c r="E105" s="250"/>
      <c r="F105" s="250"/>
      <c r="G105" s="250"/>
      <c r="H105" s="250"/>
      <c r="I105" s="251"/>
    </row>
    <row r="106" spans="1:9" ht="14.45" customHeight="1" x14ac:dyDescent="0.3">
      <c r="A106" s="249"/>
      <c r="B106" s="250"/>
      <c r="C106" s="250"/>
      <c r="D106" s="250"/>
      <c r="E106" s="250"/>
      <c r="F106" s="250"/>
      <c r="G106" s="250"/>
      <c r="H106" s="250"/>
      <c r="I106" s="251"/>
    </row>
    <row r="107" spans="1:9" ht="14.45" customHeight="1" x14ac:dyDescent="0.3">
      <c r="A107" s="249"/>
      <c r="B107" s="250"/>
      <c r="C107" s="250"/>
      <c r="D107" s="250"/>
      <c r="E107" s="250"/>
      <c r="F107" s="250"/>
      <c r="G107" s="250"/>
      <c r="H107" s="250"/>
      <c r="I107" s="251"/>
    </row>
    <row r="108" spans="1:9" ht="14.45" customHeight="1" x14ac:dyDescent="0.3">
      <c r="A108" s="249"/>
      <c r="B108" s="250"/>
      <c r="C108" s="250"/>
      <c r="D108" s="250"/>
      <c r="E108" s="250"/>
      <c r="F108" s="250"/>
      <c r="G108" s="250"/>
      <c r="H108" s="250"/>
      <c r="I108" s="251"/>
    </row>
    <row r="109" spans="1:9" ht="14.45" customHeight="1" x14ac:dyDescent="0.3">
      <c r="A109" s="249"/>
      <c r="B109" s="250"/>
      <c r="C109" s="250"/>
      <c r="D109" s="250"/>
      <c r="E109" s="250"/>
      <c r="F109" s="250"/>
      <c r="G109" s="250"/>
      <c r="H109" s="250"/>
      <c r="I109" s="251"/>
    </row>
    <row r="110" spans="1:9" ht="14.45" customHeight="1" x14ac:dyDescent="0.3">
      <c r="A110" s="249"/>
      <c r="B110" s="250"/>
      <c r="C110" s="250"/>
      <c r="D110" s="250"/>
      <c r="E110" s="250"/>
      <c r="F110" s="250"/>
      <c r="G110" s="250"/>
      <c r="H110" s="250"/>
      <c r="I110" s="251"/>
    </row>
    <row r="111" spans="1:9" x14ac:dyDescent="0.3">
      <c r="A111" s="252"/>
      <c r="B111" s="253"/>
      <c r="C111" s="253"/>
      <c r="D111" s="253"/>
      <c r="E111" s="253"/>
      <c r="F111" s="253"/>
      <c r="G111" s="253"/>
      <c r="H111" s="253"/>
      <c r="I111" s="254"/>
    </row>
    <row r="112" spans="1:9" x14ac:dyDescent="0.3">
      <c r="A112" s="273" t="s">
        <v>18</v>
      </c>
      <c r="B112" s="274"/>
      <c r="C112" s="274"/>
      <c r="D112" s="274"/>
      <c r="E112" s="274"/>
      <c r="F112" s="274"/>
      <c r="G112" s="274"/>
      <c r="H112" s="274"/>
      <c r="I112" s="275"/>
    </row>
    <row r="113" spans="1:9" ht="14.1" customHeight="1" x14ac:dyDescent="0.3">
      <c r="A113" s="249" t="s">
        <v>19</v>
      </c>
      <c r="B113" s="250"/>
      <c r="C113" s="250"/>
      <c r="D113" s="250"/>
      <c r="E113" s="250"/>
      <c r="F113" s="250"/>
      <c r="G113" s="250"/>
      <c r="H113" s="250"/>
      <c r="I113" s="251"/>
    </row>
    <row r="114" spans="1:9" ht="14.45" customHeight="1" x14ac:dyDescent="0.3">
      <c r="A114" s="249"/>
      <c r="B114" s="250"/>
      <c r="C114" s="250"/>
      <c r="D114" s="250"/>
      <c r="E114" s="250"/>
      <c r="F114" s="250"/>
      <c r="G114" s="250"/>
      <c r="H114" s="250"/>
      <c r="I114" s="251"/>
    </row>
    <row r="115" spans="1:9" ht="14.45" customHeight="1" x14ac:dyDescent="0.3">
      <c r="A115" s="249"/>
      <c r="B115" s="250"/>
      <c r="C115" s="250"/>
      <c r="D115" s="250"/>
      <c r="E115" s="250"/>
      <c r="F115" s="250"/>
      <c r="G115" s="250"/>
      <c r="H115" s="250"/>
      <c r="I115" s="251"/>
    </row>
    <row r="116" spans="1:9" ht="14.45" customHeight="1" x14ac:dyDescent="0.3">
      <c r="A116" s="249"/>
      <c r="B116" s="250"/>
      <c r="C116" s="250"/>
      <c r="D116" s="250"/>
      <c r="E116" s="250"/>
      <c r="F116" s="250"/>
      <c r="G116" s="250"/>
      <c r="H116" s="250"/>
      <c r="I116" s="251"/>
    </row>
    <row r="117" spans="1:9" ht="14.45" customHeight="1" x14ac:dyDescent="0.3">
      <c r="A117" s="249"/>
      <c r="B117" s="250"/>
      <c r="C117" s="250"/>
      <c r="D117" s="250"/>
      <c r="E117" s="250"/>
      <c r="F117" s="250"/>
      <c r="G117" s="250"/>
      <c r="H117" s="250"/>
      <c r="I117" s="251"/>
    </row>
    <row r="118" spans="1:9" ht="14.45" customHeight="1" x14ac:dyDescent="0.3">
      <c r="A118" s="249"/>
      <c r="B118" s="250"/>
      <c r="C118" s="250"/>
      <c r="D118" s="250"/>
      <c r="E118" s="250"/>
      <c r="F118" s="250"/>
      <c r="G118" s="250"/>
      <c r="H118" s="250"/>
      <c r="I118" s="251"/>
    </row>
    <row r="119" spans="1:9" ht="14.45" customHeight="1" x14ac:dyDescent="0.3">
      <c r="A119" s="249"/>
      <c r="B119" s="250"/>
      <c r="C119" s="250"/>
      <c r="D119" s="250"/>
      <c r="E119" s="250"/>
      <c r="F119" s="250"/>
      <c r="G119" s="250"/>
      <c r="H119" s="250"/>
      <c r="I119" s="251"/>
    </row>
    <row r="120" spans="1:9" ht="14.45" customHeight="1" x14ac:dyDescent="0.3">
      <c r="A120" s="249"/>
      <c r="B120" s="250"/>
      <c r="C120" s="250"/>
      <c r="D120" s="250"/>
      <c r="E120" s="250"/>
      <c r="F120" s="250"/>
      <c r="G120" s="250"/>
      <c r="H120" s="250"/>
      <c r="I120" s="251"/>
    </row>
    <row r="121" spans="1:9" ht="14.45" customHeight="1" x14ac:dyDescent="0.3">
      <c r="A121" s="249"/>
      <c r="B121" s="250"/>
      <c r="C121" s="250"/>
      <c r="D121" s="250"/>
      <c r="E121" s="250"/>
      <c r="F121" s="250"/>
      <c r="G121" s="250"/>
      <c r="H121" s="250"/>
      <c r="I121" s="251"/>
    </row>
    <row r="122" spans="1:9" ht="14.45" customHeight="1" x14ac:dyDescent="0.3">
      <c r="A122" s="249"/>
      <c r="B122" s="250"/>
      <c r="C122" s="250"/>
      <c r="D122" s="250"/>
      <c r="E122" s="250"/>
      <c r="F122" s="250"/>
      <c r="G122" s="250"/>
      <c r="H122" s="250"/>
      <c r="I122" s="251"/>
    </row>
    <row r="123" spans="1:9" ht="14.45" customHeight="1" x14ac:dyDescent="0.3">
      <c r="A123" s="249"/>
      <c r="B123" s="250"/>
      <c r="C123" s="250"/>
      <c r="D123" s="250"/>
      <c r="E123" s="250"/>
      <c r="F123" s="250"/>
      <c r="G123" s="250"/>
      <c r="H123" s="250"/>
      <c r="I123" s="251"/>
    </row>
    <row r="124" spans="1:9" ht="14.1" customHeight="1" x14ac:dyDescent="0.3">
      <c r="A124" s="249" t="s">
        <v>20</v>
      </c>
      <c r="B124" s="250"/>
      <c r="C124" s="250"/>
      <c r="D124" s="250"/>
      <c r="E124" s="250"/>
      <c r="F124" s="250"/>
      <c r="G124" s="250"/>
      <c r="H124" s="250"/>
      <c r="I124" s="251"/>
    </row>
    <row r="125" spans="1:9" x14ac:dyDescent="0.3">
      <c r="A125" s="249"/>
      <c r="B125" s="250"/>
      <c r="C125" s="250"/>
      <c r="D125" s="250"/>
      <c r="E125" s="250"/>
      <c r="F125" s="250"/>
      <c r="G125" s="250"/>
      <c r="H125" s="250"/>
      <c r="I125" s="251"/>
    </row>
    <row r="126" spans="1:9" x14ac:dyDescent="0.3">
      <c r="A126" s="249"/>
      <c r="B126" s="250"/>
      <c r="C126" s="250"/>
      <c r="D126" s="250"/>
      <c r="E126" s="250"/>
      <c r="F126" s="250"/>
      <c r="G126" s="250"/>
      <c r="H126" s="250"/>
      <c r="I126" s="251"/>
    </row>
    <row r="127" spans="1:9" x14ac:dyDescent="0.3">
      <c r="A127" s="249"/>
      <c r="B127" s="250"/>
      <c r="C127" s="250"/>
      <c r="D127" s="250"/>
      <c r="E127" s="250"/>
      <c r="F127" s="250"/>
      <c r="G127" s="250"/>
      <c r="H127" s="250"/>
      <c r="I127" s="251"/>
    </row>
    <row r="128" spans="1:9" x14ac:dyDescent="0.3">
      <c r="A128" s="249"/>
      <c r="B128" s="250"/>
      <c r="C128" s="250"/>
      <c r="D128" s="250"/>
      <c r="E128" s="250"/>
      <c r="F128" s="250"/>
      <c r="G128" s="250"/>
      <c r="H128" s="250"/>
      <c r="I128" s="251"/>
    </row>
    <row r="129" spans="1:9" x14ac:dyDescent="0.3">
      <c r="A129" s="249"/>
      <c r="B129" s="250"/>
      <c r="C129" s="250"/>
      <c r="D129" s="250"/>
      <c r="E129" s="250"/>
      <c r="F129" s="250"/>
      <c r="G129" s="250"/>
      <c r="H129" s="250"/>
      <c r="I129" s="251"/>
    </row>
    <row r="130" spans="1:9" ht="14.1" customHeight="1" x14ac:dyDescent="0.3">
      <c r="A130" s="249" t="s">
        <v>21</v>
      </c>
      <c r="B130" s="250"/>
      <c r="C130" s="250"/>
      <c r="D130" s="250"/>
      <c r="E130" s="250"/>
      <c r="F130" s="250"/>
      <c r="G130" s="250"/>
      <c r="H130" s="250"/>
      <c r="I130" s="251"/>
    </row>
    <row r="131" spans="1:9" x14ac:dyDescent="0.3">
      <c r="A131" s="249"/>
      <c r="B131" s="250"/>
      <c r="C131" s="250"/>
      <c r="D131" s="250"/>
      <c r="E131" s="250"/>
      <c r="F131" s="250"/>
      <c r="G131" s="250"/>
      <c r="H131" s="250"/>
      <c r="I131" s="251"/>
    </row>
    <row r="132" spans="1:9" x14ac:dyDescent="0.3">
      <c r="A132" s="249"/>
      <c r="B132" s="250"/>
      <c r="C132" s="250"/>
      <c r="D132" s="250"/>
      <c r="E132" s="250"/>
      <c r="F132" s="250"/>
      <c r="G132" s="250"/>
      <c r="H132" s="250"/>
      <c r="I132" s="251"/>
    </row>
    <row r="133" spans="1:9" x14ac:dyDescent="0.3">
      <c r="A133" s="249"/>
      <c r="B133" s="250"/>
      <c r="C133" s="250"/>
      <c r="D133" s="250"/>
      <c r="E133" s="250"/>
      <c r="F133" s="250"/>
      <c r="G133" s="250"/>
      <c r="H133" s="250"/>
      <c r="I133" s="251"/>
    </row>
    <row r="134" spans="1:9" x14ac:dyDescent="0.3">
      <c r="A134" s="249"/>
      <c r="B134" s="250"/>
      <c r="C134" s="250"/>
      <c r="D134" s="250"/>
      <c r="E134" s="250"/>
      <c r="F134" s="250"/>
      <c r="G134" s="250"/>
      <c r="H134" s="250"/>
      <c r="I134" s="251"/>
    </row>
    <row r="135" spans="1:9" x14ac:dyDescent="0.3">
      <c r="A135" s="252"/>
      <c r="B135" s="253"/>
      <c r="C135" s="253"/>
      <c r="D135" s="253"/>
      <c r="E135" s="253"/>
      <c r="F135" s="253"/>
      <c r="G135" s="253"/>
      <c r="H135" s="253"/>
      <c r="I135" s="254"/>
    </row>
    <row r="136" spans="1:9" ht="14.1" customHeight="1" x14ac:dyDescent="0.3">
      <c r="A136" s="249" t="s">
        <v>22</v>
      </c>
      <c r="B136" s="250"/>
      <c r="C136" s="250"/>
      <c r="D136" s="250"/>
      <c r="E136" s="250"/>
      <c r="F136" s="250"/>
      <c r="G136" s="250"/>
      <c r="H136" s="250"/>
      <c r="I136" s="251"/>
    </row>
    <row r="137" spans="1:9" x14ac:dyDescent="0.3">
      <c r="A137" s="249"/>
      <c r="B137" s="250"/>
      <c r="C137" s="250"/>
      <c r="D137" s="250"/>
      <c r="E137" s="250"/>
      <c r="F137" s="250"/>
      <c r="G137" s="250"/>
      <c r="H137" s="250"/>
      <c r="I137" s="251"/>
    </row>
    <row r="138" spans="1:9" x14ac:dyDescent="0.3">
      <c r="A138" s="249"/>
      <c r="B138" s="250"/>
      <c r="C138" s="250"/>
      <c r="D138" s="250"/>
      <c r="E138" s="250"/>
      <c r="F138" s="250"/>
      <c r="G138" s="250"/>
      <c r="H138" s="250"/>
      <c r="I138" s="251"/>
    </row>
    <row r="139" spans="1:9" x14ac:dyDescent="0.3">
      <c r="A139" s="249"/>
      <c r="B139" s="250"/>
      <c r="C139" s="250"/>
      <c r="D139" s="250"/>
      <c r="E139" s="250"/>
      <c r="F139" s="250"/>
      <c r="G139" s="250"/>
      <c r="H139" s="250"/>
      <c r="I139" s="251"/>
    </row>
    <row r="140" spans="1:9" x14ac:dyDescent="0.3">
      <c r="A140" s="249"/>
      <c r="B140" s="250"/>
      <c r="C140" s="250"/>
      <c r="D140" s="250"/>
      <c r="E140" s="250"/>
      <c r="F140" s="250"/>
      <c r="G140" s="250"/>
      <c r="H140" s="250"/>
      <c r="I140" s="251"/>
    </row>
    <row r="141" spans="1:9" x14ac:dyDescent="0.3">
      <c r="A141" s="249"/>
      <c r="B141" s="250"/>
      <c r="C141" s="250"/>
      <c r="D141" s="250"/>
      <c r="E141" s="250"/>
      <c r="F141" s="250"/>
      <c r="G141" s="250"/>
      <c r="H141" s="250"/>
      <c r="I141" s="251"/>
    </row>
    <row r="142" spans="1:9" x14ac:dyDescent="0.3">
      <c r="A142" s="249"/>
      <c r="B142" s="250"/>
      <c r="C142" s="250"/>
      <c r="D142" s="250"/>
      <c r="E142" s="250"/>
      <c r="F142" s="250"/>
      <c r="G142" s="250"/>
      <c r="H142" s="250"/>
      <c r="I142" s="251"/>
    </row>
    <row r="143" spans="1:9" x14ac:dyDescent="0.3">
      <c r="A143" s="249"/>
      <c r="B143" s="250"/>
      <c r="C143" s="250"/>
      <c r="D143" s="250"/>
      <c r="E143" s="250"/>
      <c r="F143" s="250"/>
      <c r="G143" s="250"/>
      <c r="H143" s="250"/>
      <c r="I143" s="251"/>
    </row>
    <row r="144" spans="1:9" x14ac:dyDescent="0.3">
      <c r="A144" s="249"/>
      <c r="B144" s="250"/>
      <c r="C144" s="250"/>
      <c r="D144" s="250"/>
      <c r="E144" s="250"/>
      <c r="F144" s="250"/>
      <c r="G144" s="250"/>
      <c r="H144" s="250"/>
      <c r="I144" s="251"/>
    </row>
    <row r="145" spans="1:9" x14ac:dyDescent="0.3">
      <c r="A145" s="252"/>
      <c r="B145" s="253"/>
      <c r="C145" s="253"/>
      <c r="D145" s="253"/>
      <c r="E145" s="253"/>
      <c r="F145" s="253"/>
      <c r="G145" s="253"/>
      <c r="H145" s="253"/>
      <c r="I145" s="254"/>
    </row>
    <row r="146" spans="1:9" ht="14.1" customHeight="1" x14ac:dyDescent="0.3">
      <c r="A146" s="249" t="s">
        <v>23</v>
      </c>
      <c r="B146" s="250"/>
      <c r="C146" s="250"/>
      <c r="D146" s="250"/>
      <c r="E146" s="250"/>
      <c r="F146" s="250"/>
      <c r="G146" s="250"/>
      <c r="H146" s="250"/>
      <c r="I146" s="251"/>
    </row>
    <row r="147" spans="1:9" ht="14.45" customHeight="1" x14ac:dyDescent="0.3">
      <c r="A147" s="249"/>
      <c r="B147" s="250"/>
      <c r="C147" s="250"/>
      <c r="D147" s="250"/>
      <c r="E147" s="250"/>
      <c r="F147" s="250"/>
      <c r="G147" s="250"/>
      <c r="H147" s="250"/>
      <c r="I147" s="251"/>
    </row>
    <row r="148" spans="1:9" ht="14.45" customHeight="1" x14ac:dyDescent="0.3">
      <c r="A148" s="249"/>
      <c r="B148" s="250"/>
      <c r="C148" s="250"/>
      <c r="D148" s="250"/>
      <c r="E148" s="250"/>
      <c r="F148" s="250"/>
      <c r="G148" s="250"/>
      <c r="H148" s="250"/>
      <c r="I148" s="251"/>
    </row>
    <row r="149" spans="1:9" ht="14.45" customHeight="1" x14ac:dyDescent="0.3">
      <c r="A149" s="249"/>
      <c r="B149" s="250"/>
      <c r="C149" s="250"/>
      <c r="D149" s="250"/>
      <c r="E149" s="250"/>
      <c r="F149" s="250"/>
      <c r="G149" s="250"/>
      <c r="H149" s="250"/>
      <c r="I149" s="251"/>
    </row>
    <row r="150" spans="1:9" x14ac:dyDescent="0.3">
      <c r="A150" s="273" t="s">
        <v>24</v>
      </c>
      <c r="B150" s="274"/>
      <c r="C150" s="274"/>
      <c r="D150" s="274"/>
      <c r="E150" s="274"/>
      <c r="F150" s="274"/>
      <c r="G150" s="274"/>
      <c r="H150" s="274"/>
      <c r="I150" s="275"/>
    </row>
    <row r="151" spans="1:9" ht="14.1" customHeight="1" x14ac:dyDescent="0.3">
      <c r="A151" s="249" t="s">
        <v>25</v>
      </c>
      <c r="B151" s="250"/>
      <c r="C151" s="250"/>
      <c r="D151" s="250"/>
      <c r="E151" s="250"/>
      <c r="F151" s="250"/>
      <c r="G151" s="250"/>
      <c r="H151" s="250"/>
      <c r="I151" s="251"/>
    </row>
    <row r="152" spans="1:9" x14ac:dyDescent="0.3">
      <c r="A152" s="249"/>
      <c r="B152" s="250"/>
      <c r="C152" s="250"/>
      <c r="D152" s="250"/>
      <c r="E152" s="250"/>
      <c r="F152" s="250"/>
      <c r="G152" s="250"/>
      <c r="H152" s="250"/>
      <c r="I152" s="251"/>
    </row>
    <row r="153" spans="1:9" x14ac:dyDescent="0.3">
      <c r="A153" s="249"/>
      <c r="B153" s="250"/>
      <c r="C153" s="250"/>
      <c r="D153" s="250"/>
      <c r="E153" s="250"/>
      <c r="F153" s="250"/>
      <c r="G153" s="250"/>
      <c r="H153" s="250"/>
      <c r="I153" s="251"/>
    </row>
    <row r="154" spans="1:9" x14ac:dyDescent="0.3">
      <c r="A154" s="249"/>
      <c r="B154" s="250"/>
      <c r="C154" s="250"/>
      <c r="D154" s="250"/>
      <c r="E154" s="250"/>
      <c r="F154" s="250"/>
      <c r="G154" s="250"/>
      <c r="H154" s="250"/>
      <c r="I154" s="251"/>
    </row>
    <row r="155" spans="1:9" x14ac:dyDescent="0.3">
      <c r="A155" s="249"/>
      <c r="B155" s="250"/>
      <c r="C155" s="250"/>
      <c r="D155" s="250"/>
      <c r="E155" s="250"/>
      <c r="F155" s="250"/>
      <c r="G155" s="250"/>
      <c r="H155" s="250"/>
      <c r="I155" s="251"/>
    </row>
    <row r="156" spans="1:9" x14ac:dyDescent="0.3">
      <c r="A156" s="249"/>
      <c r="B156" s="250"/>
      <c r="C156" s="250"/>
      <c r="D156" s="250"/>
      <c r="E156" s="250"/>
      <c r="F156" s="250"/>
      <c r="G156" s="250"/>
      <c r="H156" s="250"/>
      <c r="I156" s="251"/>
    </row>
    <row r="157" spans="1:9" ht="14.1" customHeight="1" x14ac:dyDescent="0.3">
      <c r="A157" s="249" t="s">
        <v>26</v>
      </c>
      <c r="B157" s="250"/>
      <c r="C157" s="250"/>
      <c r="D157" s="250"/>
      <c r="E157" s="250"/>
      <c r="F157" s="250"/>
      <c r="G157" s="250"/>
      <c r="H157" s="250"/>
      <c r="I157" s="251"/>
    </row>
    <row r="158" spans="1:9" x14ac:dyDescent="0.3">
      <c r="A158" s="249"/>
      <c r="B158" s="250"/>
      <c r="C158" s="250"/>
      <c r="D158" s="250"/>
      <c r="E158" s="250"/>
      <c r="F158" s="250"/>
      <c r="G158" s="250"/>
      <c r="H158" s="250"/>
      <c r="I158" s="251"/>
    </row>
    <row r="159" spans="1:9" x14ac:dyDescent="0.3">
      <c r="A159" s="249"/>
      <c r="B159" s="250"/>
      <c r="C159" s="250"/>
      <c r="D159" s="250"/>
      <c r="E159" s="250"/>
      <c r="F159" s="250"/>
      <c r="G159" s="250"/>
      <c r="H159" s="250"/>
      <c r="I159" s="251"/>
    </row>
    <row r="160" spans="1:9" x14ac:dyDescent="0.3">
      <c r="A160" s="249"/>
      <c r="B160" s="250"/>
      <c r="C160" s="250"/>
      <c r="D160" s="250"/>
      <c r="E160" s="250"/>
      <c r="F160" s="250"/>
      <c r="G160" s="250"/>
      <c r="H160" s="250"/>
      <c r="I160" s="251"/>
    </row>
    <row r="161" spans="1:9" x14ac:dyDescent="0.3">
      <c r="A161" s="252"/>
      <c r="B161" s="253"/>
      <c r="C161" s="253"/>
      <c r="D161" s="253"/>
      <c r="E161" s="253"/>
      <c r="F161" s="253"/>
      <c r="G161" s="253"/>
      <c r="H161" s="253"/>
      <c r="I161" s="254"/>
    </row>
    <row r="162" spans="1:9" ht="14.1" customHeight="1" x14ac:dyDescent="0.3">
      <c r="A162" s="267" t="s">
        <v>27</v>
      </c>
      <c r="B162" s="268"/>
      <c r="C162" s="268"/>
      <c r="D162" s="268"/>
      <c r="E162" s="268"/>
      <c r="F162" s="268"/>
      <c r="G162" s="268"/>
      <c r="H162" s="268"/>
      <c r="I162" s="269"/>
    </row>
    <row r="163" spans="1:9" x14ac:dyDescent="0.3">
      <c r="A163" s="267"/>
      <c r="B163" s="268"/>
      <c r="C163" s="268"/>
      <c r="D163" s="268"/>
      <c r="E163" s="268"/>
      <c r="F163" s="268"/>
      <c r="G163" s="268"/>
      <c r="H163" s="268"/>
      <c r="I163" s="269"/>
    </row>
    <row r="164" spans="1:9" x14ac:dyDescent="0.3">
      <c r="A164" s="267"/>
      <c r="B164" s="268"/>
      <c r="C164" s="268"/>
      <c r="D164" s="268"/>
      <c r="E164" s="268"/>
      <c r="F164" s="268"/>
      <c r="G164" s="268"/>
      <c r="H164" s="268"/>
      <c r="I164" s="269"/>
    </row>
    <row r="165" spans="1:9" x14ac:dyDescent="0.3">
      <c r="A165" s="267"/>
      <c r="B165" s="268"/>
      <c r="C165" s="268"/>
      <c r="D165" s="268"/>
      <c r="E165" s="268"/>
      <c r="F165" s="268"/>
      <c r="G165" s="268"/>
      <c r="H165" s="268"/>
      <c r="I165" s="269"/>
    </row>
    <row r="166" spans="1:9" x14ac:dyDescent="0.3">
      <c r="A166" s="270"/>
      <c r="B166" s="271"/>
      <c r="C166" s="271"/>
      <c r="D166" s="271"/>
      <c r="E166" s="271"/>
      <c r="F166" s="271"/>
      <c r="G166" s="271"/>
      <c r="H166" s="271"/>
      <c r="I166" s="272"/>
    </row>
    <row r="167" spans="1:9" ht="14.1" customHeight="1" x14ac:dyDescent="0.3">
      <c r="A167" s="249" t="s">
        <v>28</v>
      </c>
      <c r="B167" s="250"/>
      <c r="C167" s="250"/>
      <c r="D167" s="250"/>
      <c r="E167" s="250"/>
      <c r="F167" s="250"/>
      <c r="G167" s="250"/>
      <c r="H167" s="250"/>
      <c r="I167" s="251"/>
    </row>
    <row r="168" spans="1:9" ht="14.45" customHeight="1" x14ac:dyDescent="0.3">
      <c r="A168" s="249"/>
      <c r="B168" s="250"/>
      <c r="C168" s="250"/>
      <c r="D168" s="250"/>
      <c r="E168" s="250"/>
      <c r="F168" s="250"/>
      <c r="G168" s="250"/>
      <c r="H168" s="250"/>
      <c r="I168" s="251"/>
    </row>
    <row r="169" spans="1:9" ht="14.45" customHeight="1" x14ac:dyDescent="0.3">
      <c r="A169" s="249"/>
      <c r="B169" s="250"/>
      <c r="C169" s="250"/>
      <c r="D169" s="250"/>
      <c r="E169" s="250"/>
      <c r="F169" s="250"/>
      <c r="G169" s="250"/>
      <c r="H169" s="250"/>
      <c r="I169" s="251"/>
    </row>
    <row r="170" spans="1:9" ht="14.45" customHeight="1" x14ac:dyDescent="0.3">
      <c r="A170" s="249"/>
      <c r="B170" s="250"/>
      <c r="C170" s="250"/>
      <c r="D170" s="250"/>
      <c r="E170" s="250"/>
      <c r="F170" s="250"/>
      <c r="G170" s="250"/>
      <c r="H170" s="250"/>
      <c r="I170" s="251"/>
    </row>
    <row r="171" spans="1:9" ht="14.45" customHeight="1" x14ac:dyDescent="0.3">
      <c r="A171" s="249"/>
      <c r="B171" s="250"/>
      <c r="C171" s="250"/>
      <c r="D171" s="250"/>
      <c r="E171" s="250"/>
      <c r="F171" s="250"/>
      <c r="G171" s="250"/>
      <c r="H171" s="250"/>
      <c r="I171" s="251"/>
    </row>
    <row r="172" spans="1:9" ht="14.45" customHeight="1" x14ac:dyDescent="0.3">
      <c r="A172" s="249"/>
      <c r="B172" s="250"/>
      <c r="C172" s="250"/>
      <c r="D172" s="250"/>
      <c r="E172" s="250"/>
      <c r="F172" s="250"/>
      <c r="G172" s="250"/>
      <c r="H172" s="250"/>
      <c r="I172" s="251"/>
    </row>
    <row r="173" spans="1:9" ht="14.45" customHeight="1" x14ac:dyDescent="0.3">
      <c r="A173" s="249"/>
      <c r="B173" s="250"/>
      <c r="C173" s="250"/>
      <c r="D173" s="250"/>
      <c r="E173" s="250"/>
      <c r="F173" s="250"/>
      <c r="G173" s="250"/>
      <c r="H173" s="250"/>
      <c r="I173" s="251"/>
    </row>
    <row r="174" spans="1:9" ht="14.45" customHeight="1" x14ac:dyDescent="0.3">
      <c r="A174" s="249"/>
      <c r="B174" s="250"/>
      <c r="C174" s="250"/>
      <c r="D174" s="250"/>
      <c r="E174" s="250"/>
      <c r="F174" s="250"/>
      <c r="G174" s="250"/>
      <c r="H174" s="250"/>
      <c r="I174" s="251"/>
    </row>
    <row r="175" spans="1:9" ht="14.1" customHeight="1" x14ac:dyDescent="0.3">
      <c r="A175" s="249"/>
      <c r="B175" s="250"/>
      <c r="C175" s="250"/>
      <c r="D175" s="250"/>
      <c r="E175" s="250"/>
      <c r="F175" s="250"/>
      <c r="G175" s="250"/>
      <c r="H175" s="250"/>
      <c r="I175" s="251"/>
    </row>
    <row r="176" spans="1:9" ht="14.45" customHeight="1" x14ac:dyDescent="0.3">
      <c r="A176" s="249"/>
      <c r="B176" s="250"/>
      <c r="C176" s="250"/>
      <c r="D176" s="250"/>
      <c r="E176" s="250"/>
      <c r="F176" s="250"/>
      <c r="G176" s="250"/>
      <c r="H176" s="250"/>
      <c r="I176" s="251"/>
    </row>
    <row r="177" spans="1:9" ht="14.45" customHeight="1" x14ac:dyDescent="0.3">
      <c r="A177" s="249"/>
      <c r="B177" s="250"/>
      <c r="C177" s="250"/>
      <c r="D177" s="250"/>
      <c r="E177" s="250"/>
      <c r="F177" s="250"/>
      <c r="G177" s="250"/>
      <c r="H177" s="250"/>
      <c r="I177" s="251"/>
    </row>
    <row r="178" spans="1:9" ht="14.45" customHeight="1" x14ac:dyDescent="0.3">
      <c r="A178" s="249"/>
      <c r="B178" s="250"/>
      <c r="C178" s="250"/>
      <c r="D178" s="250"/>
      <c r="E178" s="250"/>
      <c r="F178" s="250"/>
      <c r="G178" s="250"/>
      <c r="H178" s="250"/>
      <c r="I178" s="251"/>
    </row>
    <row r="179" spans="1:9" ht="14.45" customHeight="1" x14ac:dyDescent="0.3">
      <c r="A179" s="249"/>
      <c r="B179" s="250"/>
      <c r="C179" s="250"/>
      <c r="D179" s="250"/>
      <c r="E179" s="250"/>
      <c r="F179" s="250"/>
      <c r="G179" s="250"/>
      <c r="H179" s="250"/>
      <c r="I179" s="251"/>
    </row>
    <row r="180" spans="1:9" ht="14.45" customHeight="1" x14ac:dyDescent="0.3">
      <c r="A180" s="249"/>
      <c r="B180" s="250"/>
      <c r="C180" s="250"/>
      <c r="D180" s="250"/>
      <c r="E180" s="250"/>
      <c r="F180" s="250"/>
      <c r="G180" s="250"/>
      <c r="H180" s="250"/>
      <c r="I180" s="251"/>
    </row>
    <row r="181" spans="1:9" ht="14.45" customHeight="1" x14ac:dyDescent="0.3">
      <c r="A181" s="249"/>
      <c r="B181" s="250"/>
      <c r="C181" s="250"/>
      <c r="D181" s="250"/>
      <c r="E181" s="250"/>
      <c r="F181" s="250"/>
      <c r="G181" s="250"/>
      <c r="H181" s="250"/>
      <c r="I181" s="251"/>
    </row>
    <row r="182" spans="1:9" ht="14.45" customHeight="1" x14ac:dyDescent="0.3">
      <c r="A182" s="249"/>
      <c r="B182" s="250"/>
      <c r="C182" s="250"/>
      <c r="D182" s="250"/>
      <c r="E182" s="250"/>
      <c r="F182" s="250"/>
      <c r="G182" s="250"/>
      <c r="H182" s="250"/>
      <c r="I182" s="251"/>
    </row>
    <row r="183" spans="1:9" ht="14.45" customHeight="1" x14ac:dyDescent="0.3">
      <c r="A183" s="249"/>
      <c r="B183" s="250"/>
      <c r="C183" s="250"/>
      <c r="D183" s="250"/>
      <c r="E183" s="250"/>
      <c r="F183" s="250"/>
      <c r="G183" s="250"/>
      <c r="H183" s="250"/>
      <c r="I183" s="251"/>
    </row>
    <row r="184" spans="1:9" ht="14.45" customHeight="1" x14ac:dyDescent="0.3">
      <c r="A184" s="252"/>
      <c r="B184" s="253"/>
      <c r="C184" s="253"/>
      <c r="D184" s="253"/>
      <c r="E184" s="253"/>
      <c r="F184" s="253"/>
      <c r="G184" s="253"/>
      <c r="H184" s="253"/>
      <c r="I184" s="254"/>
    </row>
    <row r="185" spans="1:9" x14ac:dyDescent="0.3">
      <c r="A185" s="276" t="s">
        <v>29</v>
      </c>
      <c r="B185" s="277"/>
      <c r="C185" s="277"/>
      <c r="D185" s="277"/>
      <c r="E185" s="277"/>
      <c r="F185" s="277"/>
      <c r="G185" s="277"/>
      <c r="H185" s="277"/>
      <c r="I185" s="278"/>
    </row>
    <row r="186" spans="1:9" ht="14.45" customHeight="1" x14ac:dyDescent="0.3">
      <c r="A186" s="249" t="s">
        <v>30</v>
      </c>
      <c r="B186" s="250"/>
      <c r="C186" s="250"/>
      <c r="D186" s="250"/>
      <c r="E186" s="250"/>
      <c r="F186" s="250"/>
      <c r="G186" s="250"/>
      <c r="H186" s="250"/>
      <c r="I186" s="251"/>
    </row>
    <row r="187" spans="1:9" ht="14.45" customHeight="1" x14ac:dyDescent="0.3">
      <c r="A187" s="249"/>
      <c r="B187" s="250"/>
      <c r="C187" s="250"/>
      <c r="D187" s="250"/>
      <c r="E187" s="250"/>
      <c r="F187" s="250"/>
      <c r="G187" s="250"/>
      <c r="H187" s="250"/>
      <c r="I187" s="251"/>
    </row>
    <row r="188" spans="1:9" ht="14.45" customHeight="1" x14ac:dyDescent="0.3">
      <c r="A188" s="249"/>
      <c r="B188" s="250"/>
      <c r="C188" s="250"/>
      <c r="D188" s="250"/>
      <c r="E188" s="250"/>
      <c r="F188" s="250"/>
      <c r="G188" s="250"/>
      <c r="H188" s="250"/>
      <c r="I188" s="251"/>
    </row>
    <row r="189" spans="1:9" ht="14.45" customHeight="1" x14ac:dyDescent="0.3">
      <c r="A189" s="249"/>
      <c r="B189" s="250"/>
      <c r="C189" s="250"/>
      <c r="D189" s="250"/>
      <c r="E189" s="250"/>
      <c r="F189" s="250"/>
      <c r="G189" s="250"/>
      <c r="H189" s="250"/>
      <c r="I189" s="251"/>
    </row>
    <row r="190" spans="1:9" ht="14.45" customHeight="1" x14ac:dyDescent="0.3">
      <c r="A190" s="249"/>
      <c r="B190" s="250"/>
      <c r="C190" s="250"/>
      <c r="D190" s="250"/>
      <c r="E190" s="250"/>
      <c r="F190" s="250"/>
      <c r="G190" s="250"/>
      <c r="H190" s="250"/>
      <c r="I190" s="251"/>
    </row>
    <row r="191" spans="1:9" ht="14.45" customHeight="1" x14ac:dyDescent="0.3">
      <c r="A191" s="249"/>
      <c r="B191" s="250"/>
      <c r="C191" s="250"/>
      <c r="D191" s="250"/>
      <c r="E191" s="250"/>
      <c r="F191" s="250"/>
      <c r="G191" s="250"/>
      <c r="H191" s="250"/>
      <c r="I191" s="251"/>
    </row>
    <row r="192" spans="1:9" ht="14.45" customHeight="1" x14ac:dyDescent="0.3">
      <c r="A192" s="249"/>
      <c r="B192" s="250"/>
      <c r="C192" s="250"/>
      <c r="D192" s="250"/>
      <c r="E192" s="250"/>
      <c r="F192" s="250"/>
      <c r="G192" s="250"/>
      <c r="H192" s="250"/>
      <c r="I192" s="251"/>
    </row>
    <row r="193" spans="1:9" ht="14.45" customHeight="1" x14ac:dyDescent="0.3">
      <c r="A193" s="249"/>
      <c r="B193" s="250"/>
      <c r="C193" s="250"/>
      <c r="D193" s="250"/>
      <c r="E193" s="250"/>
      <c r="F193" s="250"/>
      <c r="G193" s="250"/>
      <c r="H193" s="250"/>
      <c r="I193" s="251"/>
    </row>
    <row r="194" spans="1:9" ht="14.45" customHeight="1" x14ac:dyDescent="0.3">
      <c r="A194" s="249"/>
      <c r="B194" s="250"/>
      <c r="C194" s="250"/>
      <c r="D194" s="250"/>
      <c r="E194" s="250"/>
      <c r="F194" s="250"/>
      <c r="G194" s="250"/>
      <c r="H194" s="250"/>
      <c r="I194" s="251"/>
    </row>
    <row r="195" spans="1:9" ht="14.45" customHeight="1" x14ac:dyDescent="0.3">
      <c r="A195" s="249"/>
      <c r="B195" s="250"/>
      <c r="C195" s="250"/>
      <c r="D195" s="250"/>
      <c r="E195" s="250"/>
      <c r="F195" s="250"/>
      <c r="G195" s="250"/>
      <c r="H195" s="250"/>
      <c r="I195" s="251"/>
    </row>
    <row r="196" spans="1:9" ht="14.45" customHeight="1" x14ac:dyDescent="0.3">
      <c r="A196" s="249"/>
      <c r="B196" s="250"/>
      <c r="C196" s="250"/>
      <c r="D196" s="250"/>
      <c r="E196" s="250"/>
      <c r="F196" s="250"/>
      <c r="G196" s="250"/>
      <c r="H196" s="250"/>
      <c r="I196" s="251"/>
    </row>
    <row r="197" spans="1:9" ht="14.45" customHeight="1" x14ac:dyDescent="0.3">
      <c r="A197" s="249"/>
      <c r="B197" s="250"/>
      <c r="C197" s="250"/>
      <c r="D197" s="250"/>
      <c r="E197" s="250"/>
      <c r="F197" s="250"/>
      <c r="G197" s="250"/>
      <c r="H197" s="250"/>
      <c r="I197" s="251"/>
    </row>
    <row r="198" spans="1:9" ht="14.45" customHeight="1" x14ac:dyDescent="0.3">
      <c r="A198" s="252"/>
      <c r="B198" s="253"/>
      <c r="C198" s="253"/>
      <c r="D198" s="253"/>
      <c r="E198" s="253"/>
      <c r="F198" s="253"/>
      <c r="G198" s="253"/>
      <c r="H198" s="253"/>
      <c r="I198" s="254"/>
    </row>
    <row r="199" spans="1:9" ht="14.45" customHeight="1" x14ac:dyDescent="0.3">
      <c r="A199" s="255" t="s">
        <v>31</v>
      </c>
      <c r="B199" s="256"/>
      <c r="C199" s="256"/>
      <c r="D199" s="256"/>
      <c r="E199" s="256"/>
      <c r="F199" s="256"/>
      <c r="G199" s="256"/>
      <c r="H199" s="256"/>
      <c r="I199" s="257"/>
    </row>
    <row r="200" spans="1:9" ht="14.1" customHeight="1" x14ac:dyDescent="0.3">
      <c r="A200" s="258" t="s">
        <v>32</v>
      </c>
      <c r="B200" s="259"/>
      <c r="C200" s="259"/>
      <c r="D200" s="259"/>
      <c r="E200" s="259"/>
      <c r="F200" s="259"/>
      <c r="G200" s="259"/>
      <c r="H200" s="259"/>
      <c r="I200" s="260"/>
    </row>
    <row r="201" spans="1:9" ht="17.25" thickBot="1" x14ac:dyDescent="0.35">
      <c r="A201" s="261"/>
      <c r="B201" s="262"/>
      <c r="C201" s="262"/>
      <c r="D201" s="262"/>
      <c r="E201" s="262"/>
      <c r="F201" s="262"/>
      <c r="G201" s="262"/>
      <c r="H201" s="262"/>
      <c r="I201" s="263"/>
    </row>
  </sheetData>
  <mergeCells count="32">
    <mergeCell ref="A14:I14"/>
    <mergeCell ref="A15:I22"/>
    <mergeCell ref="A23:I40"/>
    <mergeCell ref="A44:I48"/>
    <mergeCell ref="D1:I4"/>
    <mergeCell ref="A112:I112"/>
    <mergeCell ref="A150:I150"/>
    <mergeCell ref="A185:I185"/>
    <mergeCell ref="A41:I43"/>
    <mergeCell ref="A49:I53"/>
    <mergeCell ref="A104:I111"/>
    <mergeCell ref="A54:I55"/>
    <mergeCell ref="A56:I56"/>
    <mergeCell ref="A57:I62"/>
    <mergeCell ref="A63:I71"/>
    <mergeCell ref="A72:I87"/>
    <mergeCell ref="A186:I198"/>
    <mergeCell ref="A199:I199"/>
    <mergeCell ref="A200:I201"/>
    <mergeCell ref="A5:I13"/>
    <mergeCell ref="A167:I184"/>
    <mergeCell ref="A157:I161"/>
    <mergeCell ref="A151:I156"/>
    <mergeCell ref="A162:I166"/>
    <mergeCell ref="A136:I145"/>
    <mergeCell ref="A146:I149"/>
    <mergeCell ref="A113:I123"/>
    <mergeCell ref="A124:I129"/>
    <mergeCell ref="A130:I135"/>
    <mergeCell ref="A88:I93"/>
    <mergeCell ref="A94:I96"/>
    <mergeCell ref="A97:I10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pageSetUpPr fitToPage="1"/>
  </sheetPr>
  <dimension ref="A1:AE1151"/>
  <sheetViews>
    <sheetView showGridLines="0" tabSelected="1" topLeftCell="K19" zoomScale="70" zoomScaleNormal="70" zoomScalePageLayoutView="20" workbookViewId="0">
      <selection activeCell="K19" sqref="K19:K20"/>
    </sheetView>
  </sheetViews>
  <sheetFormatPr baseColWidth="10" defaultColWidth="14.42578125" defaultRowHeight="12.75" zeroHeight="1" outlineLevelCol="1" x14ac:dyDescent="0.25"/>
  <cols>
    <col min="1" max="1" width="1.42578125" style="1" customWidth="1"/>
    <col min="2" max="2" width="23.85546875" style="13" customWidth="1"/>
    <col min="3" max="3" width="7.85546875" style="13" customWidth="1"/>
    <col min="4" max="4" width="40.5703125" style="13" customWidth="1"/>
    <col min="5" max="5" width="17.140625" style="1" customWidth="1"/>
    <col min="6" max="6" width="25.28515625" style="13" customWidth="1"/>
    <col min="7" max="7" width="10.85546875" style="1" customWidth="1"/>
    <col min="8" max="8" width="26.28515625" style="1" customWidth="1"/>
    <col min="9" max="9" width="27.5703125" style="1" customWidth="1"/>
    <col min="10" max="10" width="11.5703125" style="2" customWidth="1"/>
    <col min="11" max="11" width="12.140625" style="2" customWidth="1"/>
    <col min="12" max="13" width="19.7109375" style="13" customWidth="1"/>
    <col min="14" max="14" width="19.7109375" style="30" customWidth="1"/>
    <col min="15" max="15" width="19.7109375" style="31" customWidth="1"/>
    <col min="16" max="16" width="40.42578125" style="1" customWidth="1"/>
    <col min="17" max="17" width="26.85546875" style="1" customWidth="1"/>
    <col min="18" max="18" width="20.5703125" style="1" customWidth="1" outlineLevel="1"/>
    <col min="19" max="19" width="20.5703125" style="1" customWidth="1"/>
    <col min="20" max="20" width="15.85546875" style="1" customWidth="1"/>
    <col min="21" max="21" width="15" style="1" customWidth="1"/>
    <col min="22" max="22" width="15.42578125" style="1" customWidth="1"/>
    <col min="23" max="23" width="44.42578125" style="1" customWidth="1"/>
    <col min="24" max="24" width="32.42578125" style="1" customWidth="1"/>
    <col min="25" max="25" width="20.5703125" style="1" customWidth="1" outlineLevel="1"/>
    <col min="26" max="26" width="20.5703125" style="1" customWidth="1"/>
    <col min="27" max="27" width="15.85546875" style="1" customWidth="1"/>
    <col min="28" max="28" width="15" style="1" customWidth="1"/>
    <col min="29" max="29" width="15.42578125" style="1" customWidth="1"/>
    <col min="30" max="30" width="59.85546875" style="1" customWidth="1"/>
    <col min="31" max="31" width="32.42578125" style="1" customWidth="1"/>
    <col min="32" max="32" width="14.42578125" style="1" customWidth="1"/>
    <col min="33" max="36" width="3.5703125" style="1" customWidth="1"/>
    <col min="37" max="40" width="14.42578125" style="1" customWidth="1"/>
    <col min="41" max="43" width="5.5703125" style="1" customWidth="1"/>
    <col min="44" max="44" width="1.42578125" style="1" customWidth="1"/>
    <col min="45" max="45" width="14.42578125" style="1" customWidth="1"/>
    <col min="46" max="46" width="70" style="1" customWidth="1"/>
    <col min="47" max="52" width="14.42578125" style="1" customWidth="1"/>
    <col min="53" max="16384" width="14.42578125" style="1"/>
  </cols>
  <sheetData>
    <row r="1" spans="1:31" ht="12.75" hidden="1" customHeight="1" x14ac:dyDescent="0.25">
      <c r="B1" s="1"/>
      <c r="C1" s="1"/>
      <c r="D1" s="1"/>
      <c r="F1" s="1"/>
      <c r="I1" s="40" t="s">
        <v>33</v>
      </c>
    </row>
    <row r="2" spans="1:31" ht="12.75" hidden="1" customHeight="1" x14ac:dyDescent="0.25">
      <c r="B2" s="1"/>
      <c r="C2" s="1"/>
      <c r="D2" s="1"/>
      <c r="F2" s="1"/>
    </row>
    <row r="3" spans="1:31" ht="12.75" hidden="1" customHeight="1" x14ac:dyDescent="0.25">
      <c r="B3" s="1"/>
      <c r="C3" s="1"/>
      <c r="D3" s="1"/>
      <c r="F3" s="1"/>
    </row>
    <row r="4" spans="1:31" ht="12.75" hidden="1" customHeight="1" x14ac:dyDescent="0.25">
      <c r="E4" s="13"/>
      <c r="G4" s="13"/>
      <c r="H4" s="13"/>
      <c r="I4" s="13"/>
      <c r="P4" s="13"/>
      <c r="Q4" s="13"/>
      <c r="R4" s="13"/>
      <c r="S4" s="13"/>
      <c r="T4" s="13"/>
      <c r="U4" s="13"/>
      <c r="V4" s="13"/>
      <c r="Y4" s="13"/>
      <c r="Z4" s="13"/>
      <c r="AA4" s="13"/>
      <c r="AB4" s="13"/>
      <c r="AC4" s="13"/>
    </row>
    <row r="5" spans="1:31" ht="12.75" hidden="1" customHeight="1" x14ac:dyDescent="0.25">
      <c r="E5" s="13"/>
      <c r="G5" s="13"/>
      <c r="H5" s="13"/>
      <c r="I5" s="13"/>
      <c r="P5" s="13"/>
      <c r="Q5" s="13"/>
      <c r="R5" s="13"/>
      <c r="S5" s="13"/>
      <c r="T5" s="13"/>
      <c r="U5" s="13"/>
      <c r="V5" s="13"/>
      <c r="Y5" s="13"/>
      <c r="Z5" s="13"/>
      <c r="AA5" s="13"/>
      <c r="AB5" s="13"/>
      <c r="AC5" s="13"/>
    </row>
    <row r="6" spans="1:31" ht="20.25" customHeight="1" x14ac:dyDescent="0.25">
      <c r="B6" s="15" t="s">
        <v>34</v>
      </c>
      <c r="C6" s="15"/>
      <c r="D6" s="15"/>
      <c r="E6" s="15"/>
      <c r="F6" s="15"/>
      <c r="G6" s="15"/>
      <c r="H6" s="15"/>
      <c r="I6" s="15"/>
      <c r="J6" s="21"/>
      <c r="K6" s="21"/>
      <c r="L6" s="46"/>
      <c r="M6" s="46"/>
      <c r="N6" s="32"/>
      <c r="O6" s="36"/>
      <c r="P6" s="15"/>
      <c r="Q6" s="15"/>
      <c r="R6" s="15"/>
      <c r="S6" s="15"/>
      <c r="T6" s="15"/>
      <c r="U6" s="15"/>
      <c r="V6" s="15"/>
      <c r="W6" s="15"/>
      <c r="X6" s="15"/>
      <c r="Y6" s="15"/>
      <c r="Z6" s="15"/>
      <c r="AA6" s="15"/>
      <c r="AB6" s="15"/>
      <c r="AC6" s="15"/>
      <c r="AD6" s="15"/>
      <c r="AE6" s="15"/>
    </row>
    <row r="7" spans="1:31" ht="51.6" customHeight="1" x14ac:dyDescent="0.25">
      <c r="B7" s="320" t="s">
        <v>35</v>
      </c>
      <c r="C7" s="320"/>
      <c r="D7" s="320"/>
      <c r="E7" s="320"/>
      <c r="F7" s="320"/>
      <c r="G7" s="320"/>
      <c r="H7" s="320"/>
      <c r="I7" s="320"/>
      <c r="J7" s="320"/>
      <c r="K7" s="320"/>
      <c r="L7" s="320"/>
      <c r="M7" s="320"/>
      <c r="N7" s="320"/>
      <c r="O7" s="320"/>
      <c r="P7" s="320"/>
      <c r="Q7" s="320"/>
      <c r="R7" s="15"/>
      <c r="S7" s="15"/>
      <c r="T7" s="15"/>
      <c r="U7" s="15"/>
      <c r="V7" s="15"/>
      <c r="Y7" s="15"/>
      <c r="Z7" s="15"/>
      <c r="AA7" s="15"/>
      <c r="AB7" s="15"/>
      <c r="AC7" s="15"/>
    </row>
    <row r="8" spans="1:31" ht="12" customHeight="1" x14ac:dyDescent="0.25">
      <c r="A8" s="325" t="s">
        <v>36</v>
      </c>
      <c r="B8" s="325"/>
      <c r="C8" s="325"/>
      <c r="D8" s="325"/>
      <c r="E8" s="325"/>
      <c r="F8" s="325"/>
      <c r="G8" s="325"/>
      <c r="H8" s="325"/>
      <c r="I8" s="325"/>
      <c r="J8" s="325"/>
      <c r="K8" s="325"/>
      <c r="L8" s="325"/>
      <c r="M8" s="46"/>
      <c r="N8" s="46"/>
      <c r="O8" s="46"/>
      <c r="P8" s="46"/>
      <c r="Q8" s="46"/>
      <c r="R8" s="15"/>
      <c r="S8" s="15"/>
      <c r="T8" s="15"/>
      <c r="U8" s="15"/>
      <c r="V8" s="15"/>
      <c r="W8" s="15"/>
      <c r="X8" s="15"/>
      <c r="Y8" s="15"/>
      <c r="Z8" s="15"/>
      <c r="AA8" s="15"/>
      <c r="AB8" s="15"/>
      <c r="AC8" s="15"/>
      <c r="AD8" s="15"/>
      <c r="AE8" s="15"/>
    </row>
    <row r="9" spans="1:31" ht="12" customHeight="1" x14ac:dyDescent="0.25">
      <c r="A9" s="325" t="s">
        <v>37</v>
      </c>
      <c r="B9" s="325"/>
      <c r="C9" s="325"/>
      <c r="D9" s="325"/>
      <c r="E9" s="325"/>
      <c r="F9" s="325"/>
      <c r="G9" s="325"/>
      <c r="H9" s="325"/>
      <c r="I9" s="325"/>
      <c r="J9" s="325"/>
      <c r="K9" s="325"/>
      <c r="L9" s="325"/>
      <c r="M9" s="46"/>
      <c r="N9" s="46"/>
      <c r="O9" s="46"/>
      <c r="P9" s="46"/>
      <c r="Q9" s="46"/>
      <c r="R9" s="15"/>
      <c r="S9" s="15"/>
      <c r="T9" s="15"/>
      <c r="U9" s="15"/>
      <c r="V9" s="15"/>
      <c r="W9" s="15"/>
      <c r="X9" s="15"/>
      <c r="Y9" s="15"/>
      <c r="Z9" s="15"/>
      <c r="AA9" s="15"/>
      <c r="AB9" s="15"/>
      <c r="AC9" s="15"/>
      <c r="AD9" s="15"/>
      <c r="AE9" s="15"/>
    </row>
    <row r="10" spans="1:31" ht="12" customHeight="1" x14ac:dyDescent="0.25">
      <c r="A10" s="325" t="s">
        <v>38</v>
      </c>
      <c r="B10" s="325"/>
      <c r="C10" s="325"/>
      <c r="D10" s="325"/>
      <c r="E10" s="325"/>
      <c r="F10" s="325"/>
      <c r="G10" s="325"/>
      <c r="H10" s="325"/>
      <c r="I10" s="325"/>
      <c r="J10" s="325"/>
      <c r="K10" s="325"/>
      <c r="L10" s="325"/>
      <c r="M10" s="46"/>
      <c r="N10" s="46"/>
      <c r="O10" s="46"/>
      <c r="P10" s="46"/>
      <c r="Q10" s="46"/>
      <c r="R10" s="15"/>
      <c r="S10" s="15"/>
      <c r="T10" s="15"/>
      <c r="U10" s="15"/>
      <c r="V10" s="15"/>
      <c r="W10" s="15"/>
      <c r="X10" s="15"/>
      <c r="Y10" s="15"/>
      <c r="Z10" s="15"/>
      <c r="AA10" s="15"/>
      <c r="AB10" s="15"/>
      <c r="AC10" s="15"/>
      <c r="AD10" s="15"/>
      <c r="AE10" s="15"/>
    </row>
    <row r="11" spans="1:31" ht="31.5" customHeight="1" thickBot="1" x14ac:dyDescent="0.3">
      <c r="B11" s="16" t="s">
        <v>680</v>
      </c>
      <c r="C11" s="17"/>
      <c r="D11" s="17"/>
      <c r="E11" s="18"/>
      <c r="F11" s="2"/>
      <c r="G11" s="2"/>
      <c r="H11" s="2"/>
      <c r="I11" s="2"/>
      <c r="P11" s="2"/>
      <c r="Q11" s="2"/>
      <c r="R11" s="2"/>
      <c r="S11" s="2"/>
      <c r="T11" s="2"/>
      <c r="U11" s="2"/>
      <c r="V11" s="2"/>
      <c r="Y11" s="2"/>
      <c r="Z11" s="2"/>
      <c r="AA11" s="2"/>
      <c r="AB11" s="2"/>
      <c r="AC11" s="2"/>
    </row>
    <row r="12" spans="1:31" s="23" customFormat="1" ht="26.25" customHeight="1" x14ac:dyDescent="0.25">
      <c r="B12" s="303" t="s">
        <v>3</v>
      </c>
      <c r="C12" s="309"/>
      <c r="D12" s="309"/>
      <c r="E12" s="309"/>
      <c r="F12" s="309"/>
      <c r="G12" s="309"/>
      <c r="H12" s="309"/>
      <c r="I12" s="309"/>
      <c r="J12" s="309"/>
      <c r="K12" s="310"/>
      <c r="L12" s="303" t="s">
        <v>39</v>
      </c>
      <c r="M12" s="309"/>
      <c r="N12" s="309"/>
      <c r="O12" s="309"/>
      <c r="P12" s="309"/>
      <c r="Q12" s="310"/>
      <c r="R12" s="303" t="s">
        <v>40</v>
      </c>
      <c r="S12" s="309"/>
      <c r="T12" s="309"/>
      <c r="U12" s="309"/>
      <c r="V12" s="309"/>
      <c r="W12" s="309"/>
      <c r="X12" s="310"/>
      <c r="Y12" s="303" t="s">
        <v>641</v>
      </c>
      <c r="Z12" s="309"/>
      <c r="AA12" s="309"/>
      <c r="AB12" s="309"/>
      <c r="AC12" s="309"/>
      <c r="AD12" s="309"/>
      <c r="AE12" s="310"/>
    </row>
    <row r="13" spans="1:31" s="23" customFormat="1" ht="29.25" customHeight="1" x14ac:dyDescent="0.25">
      <c r="B13" s="51" t="s">
        <v>41</v>
      </c>
      <c r="C13" s="326" t="s">
        <v>42</v>
      </c>
      <c r="D13" s="326"/>
      <c r="E13" s="326"/>
      <c r="F13" s="326"/>
      <c r="G13" s="326"/>
      <c r="H13" s="326"/>
      <c r="I13" s="326"/>
      <c r="J13" s="326"/>
      <c r="K13" s="327"/>
      <c r="L13" s="311"/>
      <c r="M13" s="312"/>
      <c r="N13" s="312"/>
      <c r="O13" s="312"/>
      <c r="P13" s="312"/>
      <c r="Q13" s="313"/>
      <c r="R13" s="311"/>
      <c r="S13" s="312"/>
      <c r="T13" s="312"/>
      <c r="U13" s="312"/>
      <c r="V13" s="312"/>
      <c r="W13" s="312"/>
      <c r="X13" s="313"/>
      <c r="Y13" s="311"/>
      <c r="Z13" s="312"/>
      <c r="AA13" s="312"/>
      <c r="AB13" s="312"/>
      <c r="AC13" s="312"/>
      <c r="AD13" s="312"/>
      <c r="AE13" s="313"/>
    </row>
    <row r="14" spans="1:31" s="3" customFormat="1" ht="20.25" customHeight="1" x14ac:dyDescent="0.25">
      <c r="B14" s="321" t="s">
        <v>43</v>
      </c>
      <c r="C14" s="322" t="s">
        <v>44</v>
      </c>
      <c r="D14" s="322" t="s">
        <v>45</v>
      </c>
      <c r="E14" s="322" t="s">
        <v>46</v>
      </c>
      <c r="F14" s="322" t="s">
        <v>47</v>
      </c>
      <c r="G14" s="322" t="s">
        <v>48</v>
      </c>
      <c r="H14" s="322" t="s">
        <v>49</v>
      </c>
      <c r="I14" s="322" t="s">
        <v>50</v>
      </c>
      <c r="J14" s="323" t="s">
        <v>51</v>
      </c>
      <c r="K14" s="324" t="s">
        <v>52</v>
      </c>
      <c r="L14" s="315" t="s">
        <v>53</v>
      </c>
      <c r="M14" s="316"/>
      <c r="N14" s="317" t="s">
        <v>54</v>
      </c>
      <c r="O14" s="318" t="s">
        <v>55</v>
      </c>
      <c r="P14" s="316" t="s">
        <v>56</v>
      </c>
      <c r="Q14" s="319" t="s">
        <v>57</v>
      </c>
      <c r="R14" s="315" t="s">
        <v>53</v>
      </c>
      <c r="S14" s="316"/>
      <c r="T14" s="317" t="s">
        <v>54</v>
      </c>
      <c r="U14" s="318" t="s">
        <v>58</v>
      </c>
      <c r="V14" s="314" t="s">
        <v>59</v>
      </c>
      <c r="W14" s="316" t="s">
        <v>56</v>
      </c>
      <c r="X14" s="319" t="s">
        <v>57</v>
      </c>
      <c r="Y14" s="315" t="s">
        <v>53</v>
      </c>
      <c r="Z14" s="316"/>
      <c r="AA14" s="317" t="s">
        <v>54</v>
      </c>
      <c r="AB14" s="318" t="s">
        <v>58</v>
      </c>
      <c r="AC14" s="314" t="s">
        <v>59</v>
      </c>
      <c r="AD14" s="316" t="s">
        <v>56</v>
      </c>
      <c r="AE14" s="319" t="s">
        <v>57</v>
      </c>
    </row>
    <row r="15" spans="1:31" s="3" customFormat="1" ht="32.25" customHeight="1" x14ac:dyDescent="0.25">
      <c r="B15" s="321"/>
      <c r="C15" s="322"/>
      <c r="D15" s="322"/>
      <c r="E15" s="322"/>
      <c r="F15" s="322"/>
      <c r="G15" s="322"/>
      <c r="H15" s="322"/>
      <c r="I15" s="322"/>
      <c r="J15" s="323"/>
      <c r="K15" s="324"/>
      <c r="L15" s="48" t="s">
        <v>60</v>
      </c>
      <c r="M15" s="49" t="s">
        <v>61</v>
      </c>
      <c r="N15" s="317"/>
      <c r="O15" s="318"/>
      <c r="P15" s="316"/>
      <c r="Q15" s="319"/>
      <c r="R15" s="48" t="s">
        <v>60</v>
      </c>
      <c r="S15" s="49" t="s">
        <v>61</v>
      </c>
      <c r="T15" s="317"/>
      <c r="U15" s="318"/>
      <c r="V15" s="314"/>
      <c r="W15" s="316"/>
      <c r="X15" s="319"/>
      <c r="Y15" s="48" t="s">
        <v>60</v>
      </c>
      <c r="Z15" s="49" t="s">
        <v>61</v>
      </c>
      <c r="AA15" s="317"/>
      <c r="AB15" s="318"/>
      <c r="AC15" s="314"/>
      <c r="AD15" s="316"/>
      <c r="AE15" s="319"/>
    </row>
    <row r="16" spans="1:31" s="3" customFormat="1" ht="83.25" customHeight="1" x14ac:dyDescent="0.25">
      <c r="B16" s="52" t="s">
        <v>62</v>
      </c>
      <c r="C16" s="53" t="s">
        <v>63</v>
      </c>
      <c r="D16" s="53" t="s">
        <v>64</v>
      </c>
      <c r="E16" s="53" t="s">
        <v>65</v>
      </c>
      <c r="F16" s="53" t="s">
        <v>66</v>
      </c>
      <c r="G16" s="53" t="s">
        <v>67</v>
      </c>
      <c r="H16" s="53" t="s">
        <v>68</v>
      </c>
      <c r="I16" s="53" t="s">
        <v>69</v>
      </c>
      <c r="J16" s="54">
        <v>43832</v>
      </c>
      <c r="K16" s="81">
        <v>43861</v>
      </c>
      <c r="L16" s="85" t="s">
        <v>70</v>
      </c>
      <c r="M16" s="55" t="s">
        <v>71</v>
      </c>
      <c r="N16" s="56">
        <v>1</v>
      </c>
      <c r="O16" s="59">
        <v>1</v>
      </c>
      <c r="P16" s="54" t="s">
        <v>72</v>
      </c>
      <c r="Q16" s="63" t="s">
        <v>73</v>
      </c>
      <c r="R16" s="169" t="s">
        <v>74</v>
      </c>
      <c r="S16" s="134" t="s">
        <v>74</v>
      </c>
      <c r="T16" s="135" t="s">
        <v>74</v>
      </c>
      <c r="U16" s="136">
        <v>0</v>
      </c>
      <c r="V16" s="59">
        <f>+U16+O16</f>
        <v>1</v>
      </c>
      <c r="W16" s="145" t="s">
        <v>74</v>
      </c>
      <c r="X16" s="138" t="s">
        <v>570</v>
      </c>
      <c r="Y16" s="169" t="s">
        <v>74</v>
      </c>
      <c r="Z16" s="134" t="s">
        <v>74</v>
      </c>
      <c r="AA16" s="135" t="s">
        <v>74</v>
      </c>
      <c r="AB16" s="136">
        <v>0</v>
      </c>
      <c r="AC16" s="59">
        <f>+AB16+V16</f>
        <v>1</v>
      </c>
      <c r="AD16" s="145" t="s">
        <v>74</v>
      </c>
      <c r="AE16" s="138" t="s">
        <v>570</v>
      </c>
    </row>
    <row r="17" spans="2:31" s="3" customFormat="1" ht="84.75" customHeight="1" x14ac:dyDescent="0.25">
      <c r="B17" s="345" t="s">
        <v>75</v>
      </c>
      <c r="C17" s="60" t="s">
        <v>76</v>
      </c>
      <c r="D17" s="60" t="s">
        <v>77</v>
      </c>
      <c r="E17" s="60" t="s">
        <v>78</v>
      </c>
      <c r="F17" s="60" t="s">
        <v>79</v>
      </c>
      <c r="G17" s="60" t="s">
        <v>67</v>
      </c>
      <c r="H17" s="60" t="s">
        <v>80</v>
      </c>
      <c r="I17" s="60" t="s">
        <v>69</v>
      </c>
      <c r="J17" s="54">
        <v>43864</v>
      </c>
      <c r="K17" s="81">
        <v>43951</v>
      </c>
      <c r="L17" s="85" t="s">
        <v>70</v>
      </c>
      <c r="M17" s="55" t="s">
        <v>71</v>
      </c>
      <c r="N17" s="56">
        <v>1</v>
      </c>
      <c r="O17" s="59">
        <v>1</v>
      </c>
      <c r="P17" s="61" t="s">
        <v>81</v>
      </c>
      <c r="Q17" s="63" t="s">
        <v>82</v>
      </c>
      <c r="R17" s="169" t="s">
        <v>74</v>
      </c>
      <c r="S17" s="134" t="s">
        <v>74</v>
      </c>
      <c r="T17" s="135" t="s">
        <v>74</v>
      </c>
      <c r="U17" s="136">
        <v>0</v>
      </c>
      <c r="V17" s="59">
        <f>+O17+U17</f>
        <v>1</v>
      </c>
      <c r="W17" s="145" t="s">
        <v>74</v>
      </c>
      <c r="X17" s="138" t="s">
        <v>570</v>
      </c>
      <c r="Y17" s="169" t="s">
        <v>74</v>
      </c>
      <c r="Z17" s="134" t="s">
        <v>74</v>
      </c>
      <c r="AA17" s="135" t="s">
        <v>74</v>
      </c>
      <c r="AB17" s="136">
        <v>0</v>
      </c>
      <c r="AC17" s="59">
        <f>+V17+AB17</f>
        <v>1</v>
      </c>
      <c r="AD17" s="145" t="s">
        <v>74</v>
      </c>
      <c r="AE17" s="138" t="s">
        <v>570</v>
      </c>
    </row>
    <row r="18" spans="2:31" s="3" customFormat="1" ht="129.75" customHeight="1" x14ac:dyDescent="0.25">
      <c r="B18" s="345"/>
      <c r="C18" s="60" t="s">
        <v>83</v>
      </c>
      <c r="D18" s="60" t="s">
        <v>84</v>
      </c>
      <c r="E18" s="60" t="s">
        <v>78</v>
      </c>
      <c r="F18" s="60" t="s">
        <v>85</v>
      </c>
      <c r="G18" s="60" t="s">
        <v>67</v>
      </c>
      <c r="H18" s="60" t="s">
        <v>86</v>
      </c>
      <c r="I18" s="60" t="s">
        <v>69</v>
      </c>
      <c r="J18" s="54">
        <v>43864</v>
      </c>
      <c r="K18" s="81">
        <v>44186</v>
      </c>
      <c r="L18" s="85" t="s">
        <v>70</v>
      </c>
      <c r="M18" s="55" t="s">
        <v>71</v>
      </c>
      <c r="N18" s="56">
        <v>1</v>
      </c>
      <c r="O18" s="59">
        <f>+N18/3</f>
        <v>0.33333333333333331</v>
      </c>
      <c r="P18" s="62" t="s">
        <v>87</v>
      </c>
      <c r="Q18" s="63" t="s">
        <v>88</v>
      </c>
      <c r="R18" s="85" t="s">
        <v>70</v>
      </c>
      <c r="S18" s="55" t="s">
        <v>71</v>
      </c>
      <c r="T18" s="56">
        <v>1</v>
      </c>
      <c r="U18" s="57">
        <f>+T18/3</f>
        <v>0.33333333333333331</v>
      </c>
      <c r="V18" s="59">
        <f t="shared" ref="V18:V27" si="0">+U18+O18</f>
        <v>0.66666666666666663</v>
      </c>
      <c r="W18" s="62" t="s">
        <v>89</v>
      </c>
      <c r="X18" s="63" t="s">
        <v>588</v>
      </c>
      <c r="Y18" s="85" t="s">
        <v>70</v>
      </c>
      <c r="Z18" s="55" t="s">
        <v>71</v>
      </c>
      <c r="AA18" s="56">
        <v>1</v>
      </c>
      <c r="AB18" s="57">
        <f>+AA18/3</f>
        <v>0.33333333333333331</v>
      </c>
      <c r="AC18" s="59">
        <f t="shared" ref="AC18:AC27" si="1">+AB18+V18</f>
        <v>1</v>
      </c>
      <c r="AD18" s="61" t="s">
        <v>644</v>
      </c>
      <c r="AE18" s="63" t="s">
        <v>698</v>
      </c>
    </row>
    <row r="19" spans="2:31" s="3" customFormat="1" ht="393" customHeight="1" x14ac:dyDescent="0.25">
      <c r="B19" s="345" t="s">
        <v>90</v>
      </c>
      <c r="C19" s="60" t="s">
        <v>91</v>
      </c>
      <c r="D19" s="60" t="s">
        <v>92</v>
      </c>
      <c r="E19" s="60" t="s">
        <v>78</v>
      </c>
      <c r="F19" s="60" t="s">
        <v>93</v>
      </c>
      <c r="G19" s="60" t="s">
        <v>67</v>
      </c>
      <c r="H19" s="60" t="s">
        <v>94</v>
      </c>
      <c r="I19" s="60" t="s">
        <v>69</v>
      </c>
      <c r="J19" s="64">
        <v>43832</v>
      </c>
      <c r="K19" s="82">
        <v>43861</v>
      </c>
      <c r="L19" s="85" t="s">
        <v>95</v>
      </c>
      <c r="M19" s="55" t="s">
        <v>71</v>
      </c>
      <c r="N19" s="56">
        <v>1</v>
      </c>
      <c r="O19" s="59">
        <v>1</v>
      </c>
      <c r="P19" s="58" t="s">
        <v>96</v>
      </c>
      <c r="Q19" s="63" t="s">
        <v>97</v>
      </c>
      <c r="R19" s="169" t="s">
        <v>74</v>
      </c>
      <c r="S19" s="134" t="s">
        <v>74</v>
      </c>
      <c r="T19" s="135" t="s">
        <v>74</v>
      </c>
      <c r="U19" s="136">
        <v>0</v>
      </c>
      <c r="V19" s="59">
        <f t="shared" si="0"/>
        <v>1</v>
      </c>
      <c r="W19" s="145" t="s">
        <v>74</v>
      </c>
      <c r="X19" s="138" t="s">
        <v>570</v>
      </c>
      <c r="Y19" s="169" t="s">
        <v>74</v>
      </c>
      <c r="Z19" s="134" t="s">
        <v>74</v>
      </c>
      <c r="AA19" s="135" t="s">
        <v>74</v>
      </c>
      <c r="AB19" s="136">
        <v>0</v>
      </c>
      <c r="AC19" s="59">
        <f t="shared" si="1"/>
        <v>1</v>
      </c>
      <c r="AD19" s="145" t="s">
        <v>74</v>
      </c>
      <c r="AE19" s="138" t="s">
        <v>570</v>
      </c>
    </row>
    <row r="20" spans="2:31" s="3" customFormat="1" ht="345" customHeight="1" x14ac:dyDescent="0.25">
      <c r="B20" s="345"/>
      <c r="C20" s="60" t="s">
        <v>98</v>
      </c>
      <c r="D20" s="60" t="s">
        <v>99</v>
      </c>
      <c r="E20" s="60" t="s">
        <v>100</v>
      </c>
      <c r="F20" s="60" t="s">
        <v>101</v>
      </c>
      <c r="G20" s="60" t="s">
        <v>67</v>
      </c>
      <c r="H20" s="60" t="s">
        <v>102</v>
      </c>
      <c r="I20" s="60" t="s">
        <v>103</v>
      </c>
      <c r="J20" s="54">
        <v>43832</v>
      </c>
      <c r="K20" s="81">
        <v>43845</v>
      </c>
      <c r="L20" s="85" t="s">
        <v>70</v>
      </c>
      <c r="M20" s="55" t="s">
        <v>71</v>
      </c>
      <c r="N20" s="56">
        <v>1</v>
      </c>
      <c r="O20" s="59">
        <v>1</v>
      </c>
      <c r="P20" s="58" t="s">
        <v>104</v>
      </c>
      <c r="Q20" s="63" t="s">
        <v>97</v>
      </c>
      <c r="R20" s="169" t="s">
        <v>74</v>
      </c>
      <c r="S20" s="134" t="s">
        <v>74</v>
      </c>
      <c r="T20" s="135" t="s">
        <v>74</v>
      </c>
      <c r="U20" s="136">
        <v>0</v>
      </c>
      <c r="V20" s="59">
        <f t="shared" si="0"/>
        <v>1</v>
      </c>
      <c r="W20" s="145" t="s">
        <v>74</v>
      </c>
      <c r="X20" s="138" t="s">
        <v>570</v>
      </c>
      <c r="Y20" s="169" t="s">
        <v>74</v>
      </c>
      <c r="Z20" s="134" t="s">
        <v>74</v>
      </c>
      <c r="AA20" s="135" t="s">
        <v>74</v>
      </c>
      <c r="AB20" s="136">
        <v>0</v>
      </c>
      <c r="AC20" s="59">
        <f t="shared" si="1"/>
        <v>1</v>
      </c>
      <c r="AD20" s="145" t="s">
        <v>74</v>
      </c>
      <c r="AE20" s="138" t="s">
        <v>570</v>
      </c>
    </row>
    <row r="21" spans="2:31" s="3" customFormat="1" ht="201" customHeight="1" x14ac:dyDescent="0.25">
      <c r="B21" s="345"/>
      <c r="C21" s="60" t="s">
        <v>105</v>
      </c>
      <c r="D21" s="53" t="s">
        <v>106</v>
      </c>
      <c r="E21" s="53" t="s">
        <v>78</v>
      </c>
      <c r="F21" s="60" t="s">
        <v>107</v>
      </c>
      <c r="G21" s="60" t="s">
        <v>67</v>
      </c>
      <c r="H21" s="60" t="s">
        <v>108</v>
      </c>
      <c r="I21" s="60" t="s">
        <v>69</v>
      </c>
      <c r="J21" s="54">
        <v>43845</v>
      </c>
      <c r="K21" s="81">
        <v>43850</v>
      </c>
      <c r="L21" s="85" t="s">
        <v>70</v>
      </c>
      <c r="M21" s="55" t="s">
        <v>71</v>
      </c>
      <c r="N21" s="56">
        <v>1</v>
      </c>
      <c r="O21" s="59">
        <v>1</v>
      </c>
      <c r="P21" s="58" t="s">
        <v>109</v>
      </c>
      <c r="Q21" s="63" t="s">
        <v>97</v>
      </c>
      <c r="R21" s="169" t="s">
        <v>74</v>
      </c>
      <c r="S21" s="134" t="s">
        <v>74</v>
      </c>
      <c r="T21" s="135" t="s">
        <v>74</v>
      </c>
      <c r="U21" s="136">
        <v>0</v>
      </c>
      <c r="V21" s="59">
        <f t="shared" si="0"/>
        <v>1</v>
      </c>
      <c r="W21" s="145" t="s">
        <v>74</v>
      </c>
      <c r="X21" s="138" t="s">
        <v>570</v>
      </c>
      <c r="Y21" s="169" t="s">
        <v>74</v>
      </c>
      <c r="Z21" s="134" t="s">
        <v>74</v>
      </c>
      <c r="AA21" s="135" t="s">
        <v>74</v>
      </c>
      <c r="AB21" s="136">
        <v>0</v>
      </c>
      <c r="AC21" s="59">
        <f t="shared" si="1"/>
        <v>1</v>
      </c>
      <c r="AD21" s="145" t="s">
        <v>74</v>
      </c>
      <c r="AE21" s="138" t="s">
        <v>570</v>
      </c>
    </row>
    <row r="22" spans="2:31" s="3" customFormat="1" ht="111" customHeight="1" x14ac:dyDescent="0.25">
      <c r="B22" s="345"/>
      <c r="C22" s="60" t="s">
        <v>110</v>
      </c>
      <c r="D22" s="53" t="s">
        <v>111</v>
      </c>
      <c r="E22" s="53" t="s">
        <v>100</v>
      </c>
      <c r="F22" s="60" t="s">
        <v>112</v>
      </c>
      <c r="G22" s="60" t="s">
        <v>67</v>
      </c>
      <c r="H22" s="60" t="s">
        <v>113</v>
      </c>
      <c r="I22" s="60" t="s">
        <v>103</v>
      </c>
      <c r="J22" s="54">
        <v>43850</v>
      </c>
      <c r="K22" s="81">
        <v>43861</v>
      </c>
      <c r="L22" s="85" t="s">
        <v>70</v>
      </c>
      <c r="M22" s="55" t="s">
        <v>71</v>
      </c>
      <c r="N22" s="56">
        <v>1</v>
      </c>
      <c r="O22" s="59">
        <v>1</v>
      </c>
      <c r="P22" s="58" t="s">
        <v>114</v>
      </c>
      <c r="Q22" s="63" t="s">
        <v>97</v>
      </c>
      <c r="R22" s="169" t="s">
        <v>74</v>
      </c>
      <c r="S22" s="134" t="s">
        <v>74</v>
      </c>
      <c r="T22" s="135" t="s">
        <v>74</v>
      </c>
      <c r="U22" s="136">
        <v>0</v>
      </c>
      <c r="V22" s="59">
        <f t="shared" si="0"/>
        <v>1</v>
      </c>
      <c r="W22" s="145" t="s">
        <v>74</v>
      </c>
      <c r="X22" s="138" t="s">
        <v>570</v>
      </c>
      <c r="Y22" s="169" t="s">
        <v>74</v>
      </c>
      <c r="Z22" s="134" t="s">
        <v>74</v>
      </c>
      <c r="AA22" s="135" t="s">
        <v>74</v>
      </c>
      <c r="AB22" s="136">
        <v>0</v>
      </c>
      <c r="AC22" s="59">
        <f t="shared" si="1"/>
        <v>1</v>
      </c>
      <c r="AD22" s="145" t="s">
        <v>74</v>
      </c>
      <c r="AE22" s="138" t="s">
        <v>570</v>
      </c>
    </row>
    <row r="23" spans="2:31" s="3" customFormat="1" ht="73.5" customHeight="1" x14ac:dyDescent="0.25">
      <c r="B23" s="345" t="s">
        <v>115</v>
      </c>
      <c r="C23" s="60" t="s">
        <v>116</v>
      </c>
      <c r="D23" s="53" t="s">
        <v>117</v>
      </c>
      <c r="E23" s="53" t="s">
        <v>78</v>
      </c>
      <c r="F23" s="60" t="s">
        <v>118</v>
      </c>
      <c r="G23" s="60" t="s">
        <v>67</v>
      </c>
      <c r="H23" s="60" t="s">
        <v>119</v>
      </c>
      <c r="I23" s="60" t="s">
        <v>69</v>
      </c>
      <c r="J23" s="54">
        <v>43831</v>
      </c>
      <c r="K23" s="81">
        <v>44196</v>
      </c>
      <c r="L23" s="85" t="s">
        <v>70</v>
      </c>
      <c r="M23" s="55" t="s">
        <v>71</v>
      </c>
      <c r="N23" s="56">
        <v>4</v>
      </c>
      <c r="O23" s="59">
        <f>+N23/12</f>
        <v>0.33333333333333331</v>
      </c>
      <c r="P23" s="61" t="s">
        <v>120</v>
      </c>
      <c r="Q23" s="63" t="s">
        <v>121</v>
      </c>
      <c r="R23" s="85" t="s">
        <v>70</v>
      </c>
      <c r="S23" s="55" t="s">
        <v>71</v>
      </c>
      <c r="T23" s="56">
        <v>4</v>
      </c>
      <c r="U23" s="57">
        <f>+T23/12</f>
        <v>0.33333333333333331</v>
      </c>
      <c r="V23" s="59">
        <f t="shared" si="0"/>
        <v>0.66666666666666663</v>
      </c>
      <c r="W23" s="61" t="s">
        <v>606</v>
      </c>
      <c r="X23" s="63" t="s">
        <v>121</v>
      </c>
      <c r="Y23" s="85" t="s">
        <v>70</v>
      </c>
      <c r="Z23" s="55" t="s">
        <v>71</v>
      </c>
      <c r="AA23" s="56">
        <v>4</v>
      </c>
      <c r="AB23" s="57">
        <f>+AA23/12</f>
        <v>0.33333333333333331</v>
      </c>
      <c r="AC23" s="59">
        <f t="shared" si="1"/>
        <v>1</v>
      </c>
      <c r="AD23" s="61" t="s">
        <v>645</v>
      </c>
      <c r="AE23" s="63" t="s">
        <v>697</v>
      </c>
    </row>
    <row r="24" spans="2:31" s="3" customFormat="1" ht="209.25" customHeight="1" x14ac:dyDescent="0.25">
      <c r="B24" s="345"/>
      <c r="C24" s="60" t="s">
        <v>122</v>
      </c>
      <c r="D24" s="53" t="s">
        <v>123</v>
      </c>
      <c r="E24" s="53" t="s">
        <v>78</v>
      </c>
      <c r="F24" s="60" t="s">
        <v>124</v>
      </c>
      <c r="G24" s="60" t="s">
        <v>67</v>
      </c>
      <c r="H24" s="60" t="s">
        <v>125</v>
      </c>
      <c r="I24" s="60" t="s">
        <v>69</v>
      </c>
      <c r="J24" s="54">
        <v>43922</v>
      </c>
      <c r="K24" s="81">
        <v>44186</v>
      </c>
      <c r="L24" s="85" t="s">
        <v>70</v>
      </c>
      <c r="M24" s="55" t="s">
        <v>71</v>
      </c>
      <c r="N24" s="56">
        <v>1</v>
      </c>
      <c r="O24" s="59">
        <f>+N24/3</f>
        <v>0.33333333333333331</v>
      </c>
      <c r="P24" s="61" t="s">
        <v>126</v>
      </c>
      <c r="Q24" s="63" t="s">
        <v>127</v>
      </c>
      <c r="R24" s="85" t="s">
        <v>70</v>
      </c>
      <c r="S24" s="55" t="s">
        <v>71</v>
      </c>
      <c r="T24" s="56">
        <v>1</v>
      </c>
      <c r="U24" s="57">
        <f>+T24/3</f>
        <v>0.33333333333333331</v>
      </c>
      <c r="V24" s="59">
        <f t="shared" si="0"/>
        <v>0.66666666666666663</v>
      </c>
      <c r="W24" s="61" t="s">
        <v>128</v>
      </c>
      <c r="X24" s="63" t="s">
        <v>127</v>
      </c>
      <c r="Y24" s="85" t="s">
        <v>70</v>
      </c>
      <c r="Z24" s="55" t="s">
        <v>71</v>
      </c>
      <c r="AA24" s="56">
        <v>1</v>
      </c>
      <c r="AB24" s="57">
        <f>+AA24/3</f>
        <v>0.33333333333333331</v>
      </c>
      <c r="AC24" s="59">
        <f t="shared" si="1"/>
        <v>1</v>
      </c>
      <c r="AD24" s="61" t="s">
        <v>646</v>
      </c>
      <c r="AE24" s="63" t="s">
        <v>699</v>
      </c>
    </row>
    <row r="25" spans="2:31" s="3" customFormat="1" ht="86.25" customHeight="1" x14ac:dyDescent="0.25">
      <c r="B25" s="345"/>
      <c r="C25" s="60" t="s">
        <v>129</v>
      </c>
      <c r="D25" s="53" t="s">
        <v>130</v>
      </c>
      <c r="E25" s="53" t="s">
        <v>78</v>
      </c>
      <c r="F25" s="60" t="s">
        <v>131</v>
      </c>
      <c r="G25" s="60" t="s">
        <v>67</v>
      </c>
      <c r="H25" s="60" t="s">
        <v>132</v>
      </c>
      <c r="I25" s="60" t="s">
        <v>69</v>
      </c>
      <c r="J25" s="54">
        <v>43832</v>
      </c>
      <c r="K25" s="81">
        <v>43980</v>
      </c>
      <c r="L25" s="169"/>
      <c r="M25" s="134"/>
      <c r="N25" s="135">
        <v>0</v>
      </c>
      <c r="O25" s="59">
        <v>0</v>
      </c>
      <c r="P25" s="137" t="s">
        <v>133</v>
      </c>
      <c r="Q25" s="138" t="s">
        <v>134</v>
      </c>
      <c r="R25" s="85" t="s">
        <v>70</v>
      </c>
      <c r="S25" s="55" t="s">
        <v>135</v>
      </c>
      <c r="T25" s="56">
        <v>1</v>
      </c>
      <c r="U25" s="57">
        <v>1</v>
      </c>
      <c r="V25" s="59">
        <f t="shared" si="0"/>
        <v>1</v>
      </c>
      <c r="W25" s="58" t="s">
        <v>136</v>
      </c>
      <c r="X25" s="63" t="s">
        <v>589</v>
      </c>
      <c r="Y25" s="169" t="s">
        <v>642</v>
      </c>
      <c r="Z25" s="134" t="s">
        <v>642</v>
      </c>
      <c r="AA25" s="135" t="s">
        <v>642</v>
      </c>
      <c r="AB25" s="136">
        <v>0</v>
      </c>
      <c r="AC25" s="59">
        <f t="shared" si="1"/>
        <v>1</v>
      </c>
      <c r="AD25" s="145" t="s">
        <v>642</v>
      </c>
      <c r="AE25" s="138" t="s">
        <v>642</v>
      </c>
    </row>
    <row r="26" spans="2:31" s="3" customFormat="1" ht="87" customHeight="1" x14ac:dyDescent="0.25">
      <c r="B26" s="345" t="s">
        <v>137</v>
      </c>
      <c r="C26" s="60" t="s">
        <v>138</v>
      </c>
      <c r="D26" s="53" t="s">
        <v>139</v>
      </c>
      <c r="E26" s="53" t="s">
        <v>78</v>
      </c>
      <c r="F26" s="60" t="s">
        <v>140</v>
      </c>
      <c r="G26" s="60" t="s">
        <v>67</v>
      </c>
      <c r="H26" s="60" t="s">
        <v>141</v>
      </c>
      <c r="I26" s="60" t="s">
        <v>142</v>
      </c>
      <c r="J26" s="54">
        <v>44074</v>
      </c>
      <c r="K26" s="81">
        <v>44186</v>
      </c>
      <c r="L26" s="169"/>
      <c r="M26" s="134"/>
      <c r="N26" s="135">
        <v>0</v>
      </c>
      <c r="O26" s="59">
        <v>0</v>
      </c>
      <c r="P26" s="137" t="s">
        <v>133</v>
      </c>
      <c r="Q26" s="138" t="s">
        <v>143</v>
      </c>
      <c r="R26" s="169" t="s">
        <v>144</v>
      </c>
      <c r="S26" s="135">
        <v>0</v>
      </c>
      <c r="T26" s="136">
        <v>0</v>
      </c>
      <c r="U26" s="136">
        <v>0</v>
      </c>
      <c r="V26" s="59">
        <f t="shared" si="0"/>
        <v>0</v>
      </c>
      <c r="W26" s="137" t="s">
        <v>143</v>
      </c>
      <c r="X26" s="138" t="s">
        <v>143</v>
      </c>
      <c r="Y26" s="87" t="s">
        <v>70</v>
      </c>
      <c r="Z26" s="66" t="s">
        <v>135</v>
      </c>
      <c r="AA26" s="247">
        <v>1</v>
      </c>
      <c r="AB26" s="67">
        <v>1</v>
      </c>
      <c r="AC26" s="59">
        <f t="shared" si="1"/>
        <v>1</v>
      </c>
      <c r="AD26" s="68" t="s">
        <v>721</v>
      </c>
      <c r="AE26" s="69" t="s">
        <v>699</v>
      </c>
    </row>
    <row r="27" spans="2:31" s="3" customFormat="1" ht="224.25" customHeight="1" thickBot="1" x14ac:dyDescent="0.3">
      <c r="B27" s="346"/>
      <c r="C27" s="70" t="s">
        <v>145</v>
      </c>
      <c r="D27" s="71" t="s">
        <v>146</v>
      </c>
      <c r="E27" s="71" t="s">
        <v>78</v>
      </c>
      <c r="F27" s="70" t="s">
        <v>147</v>
      </c>
      <c r="G27" s="70" t="s">
        <v>67</v>
      </c>
      <c r="H27" s="70" t="s">
        <v>86</v>
      </c>
      <c r="I27" s="70" t="s">
        <v>142</v>
      </c>
      <c r="J27" s="72">
        <v>43863</v>
      </c>
      <c r="K27" s="83">
        <v>44186</v>
      </c>
      <c r="L27" s="86" t="s">
        <v>70</v>
      </c>
      <c r="M27" s="73" t="s">
        <v>71</v>
      </c>
      <c r="N27" s="74">
        <v>1</v>
      </c>
      <c r="O27" s="77">
        <v>0.33</v>
      </c>
      <c r="P27" s="76" t="s">
        <v>607</v>
      </c>
      <c r="Q27" s="79" t="s">
        <v>148</v>
      </c>
      <c r="R27" s="86" t="s">
        <v>70</v>
      </c>
      <c r="S27" s="73" t="s">
        <v>71</v>
      </c>
      <c r="T27" s="74">
        <v>1</v>
      </c>
      <c r="U27" s="75">
        <v>0.33</v>
      </c>
      <c r="V27" s="77">
        <f t="shared" si="0"/>
        <v>0.66</v>
      </c>
      <c r="W27" s="78" t="s">
        <v>149</v>
      </c>
      <c r="X27" s="79" t="s">
        <v>590</v>
      </c>
      <c r="Y27" s="86" t="s">
        <v>70</v>
      </c>
      <c r="Z27" s="73" t="s">
        <v>71</v>
      </c>
      <c r="AA27" s="74">
        <v>1</v>
      </c>
      <c r="AB27" s="75">
        <v>0.34</v>
      </c>
      <c r="AC27" s="77">
        <f t="shared" si="1"/>
        <v>1</v>
      </c>
      <c r="AD27" s="76" t="s">
        <v>643</v>
      </c>
      <c r="AE27" s="69" t="s">
        <v>699</v>
      </c>
    </row>
    <row r="28" spans="2:31" s="3" customFormat="1" ht="13.5" thickBot="1" x14ac:dyDescent="0.3">
      <c r="B28" s="14"/>
      <c r="C28" s="4"/>
      <c r="D28" s="14"/>
      <c r="E28" s="14"/>
      <c r="F28" s="4"/>
      <c r="G28" s="4"/>
      <c r="H28" s="4"/>
      <c r="I28" s="4"/>
      <c r="J28" s="22"/>
      <c r="K28" s="22"/>
      <c r="L28" s="5"/>
      <c r="M28" s="5"/>
      <c r="N28" s="33"/>
      <c r="O28" s="37"/>
      <c r="P28" s="19"/>
      <c r="Q28" s="19"/>
    </row>
    <row r="29" spans="2:31" s="23" customFormat="1" ht="18" customHeight="1" x14ac:dyDescent="0.25">
      <c r="B29" s="303" t="s">
        <v>10</v>
      </c>
      <c r="C29" s="309"/>
      <c r="D29" s="309"/>
      <c r="E29" s="309"/>
      <c r="F29" s="309"/>
      <c r="G29" s="309"/>
      <c r="H29" s="309"/>
      <c r="I29" s="309"/>
      <c r="J29" s="309"/>
      <c r="K29" s="310"/>
      <c r="L29" s="303" t="s">
        <v>39</v>
      </c>
      <c r="M29" s="309"/>
      <c r="N29" s="309"/>
      <c r="O29" s="309"/>
      <c r="P29" s="309"/>
      <c r="Q29" s="310"/>
      <c r="R29" s="303" t="s">
        <v>40</v>
      </c>
      <c r="S29" s="309"/>
      <c r="T29" s="309"/>
      <c r="U29" s="309"/>
      <c r="V29" s="309"/>
      <c r="W29" s="309"/>
      <c r="X29" s="310"/>
      <c r="Y29" s="303" t="s">
        <v>641</v>
      </c>
      <c r="Z29" s="309"/>
      <c r="AA29" s="309"/>
      <c r="AB29" s="309"/>
      <c r="AC29" s="309"/>
      <c r="AD29" s="309"/>
      <c r="AE29" s="310"/>
    </row>
    <row r="30" spans="2:31" s="23" customFormat="1" ht="30" customHeight="1" x14ac:dyDescent="0.25">
      <c r="B30" s="88" t="s">
        <v>41</v>
      </c>
      <c r="C30" s="326" t="s">
        <v>150</v>
      </c>
      <c r="D30" s="326"/>
      <c r="E30" s="326"/>
      <c r="F30" s="326"/>
      <c r="G30" s="326"/>
      <c r="H30" s="326"/>
      <c r="I30" s="326"/>
      <c r="J30" s="326"/>
      <c r="K30" s="327"/>
      <c r="L30" s="311"/>
      <c r="M30" s="312"/>
      <c r="N30" s="312"/>
      <c r="O30" s="312"/>
      <c r="P30" s="312"/>
      <c r="Q30" s="313"/>
      <c r="R30" s="311"/>
      <c r="S30" s="312"/>
      <c r="T30" s="312"/>
      <c r="U30" s="312"/>
      <c r="V30" s="312"/>
      <c r="W30" s="312"/>
      <c r="X30" s="313"/>
      <c r="Y30" s="311"/>
      <c r="Z30" s="312"/>
      <c r="AA30" s="312"/>
      <c r="AB30" s="312"/>
      <c r="AC30" s="312"/>
      <c r="AD30" s="312"/>
      <c r="AE30" s="313"/>
    </row>
    <row r="31" spans="2:31" s="3" customFormat="1" ht="12.75" customHeight="1" x14ac:dyDescent="0.25">
      <c r="B31" s="347" t="s">
        <v>151</v>
      </c>
      <c r="C31" s="348"/>
      <c r="D31" s="348"/>
      <c r="E31" s="348"/>
      <c r="F31" s="348"/>
      <c r="G31" s="89" t="s">
        <v>152</v>
      </c>
      <c r="H31" s="348" t="s">
        <v>153</v>
      </c>
      <c r="I31" s="348"/>
      <c r="J31" s="348"/>
      <c r="K31" s="349"/>
      <c r="L31" s="315" t="s">
        <v>53</v>
      </c>
      <c r="M31" s="316"/>
      <c r="N31" s="317" t="s">
        <v>54</v>
      </c>
      <c r="O31" s="318" t="s">
        <v>55</v>
      </c>
      <c r="P31" s="316" t="s">
        <v>56</v>
      </c>
      <c r="Q31" s="319" t="s">
        <v>57</v>
      </c>
      <c r="R31" s="315" t="s">
        <v>53</v>
      </c>
      <c r="S31" s="316"/>
      <c r="T31" s="317" t="s">
        <v>54</v>
      </c>
      <c r="U31" s="318" t="s">
        <v>55</v>
      </c>
      <c r="V31" s="314" t="s">
        <v>59</v>
      </c>
      <c r="W31" s="316" t="s">
        <v>56</v>
      </c>
      <c r="X31" s="319" t="s">
        <v>57</v>
      </c>
      <c r="Y31" s="315" t="s">
        <v>53</v>
      </c>
      <c r="Z31" s="316"/>
      <c r="AA31" s="317" t="s">
        <v>54</v>
      </c>
      <c r="AB31" s="318" t="s">
        <v>55</v>
      </c>
      <c r="AC31" s="314" t="s">
        <v>59</v>
      </c>
      <c r="AD31" s="316" t="s">
        <v>56</v>
      </c>
      <c r="AE31" s="319" t="s">
        <v>57</v>
      </c>
    </row>
    <row r="32" spans="2:31" s="3" customFormat="1" ht="38.25" x14ac:dyDescent="0.25">
      <c r="B32" s="90" t="s">
        <v>154</v>
      </c>
      <c r="C32" s="91" t="s">
        <v>155</v>
      </c>
      <c r="D32" s="91" t="s">
        <v>156</v>
      </c>
      <c r="E32" s="91" t="s">
        <v>157</v>
      </c>
      <c r="F32" s="91" t="s">
        <v>158</v>
      </c>
      <c r="G32" s="91" t="s">
        <v>159</v>
      </c>
      <c r="H32" s="91" t="s">
        <v>160</v>
      </c>
      <c r="I32" s="91" t="s">
        <v>161</v>
      </c>
      <c r="J32" s="91" t="s">
        <v>162</v>
      </c>
      <c r="K32" s="108" t="s">
        <v>163</v>
      </c>
      <c r="L32" s="48" t="s">
        <v>60</v>
      </c>
      <c r="M32" s="49" t="s">
        <v>61</v>
      </c>
      <c r="N32" s="317"/>
      <c r="O32" s="318"/>
      <c r="P32" s="316"/>
      <c r="Q32" s="319"/>
      <c r="R32" s="48" t="s">
        <v>60</v>
      </c>
      <c r="S32" s="49" t="s">
        <v>61</v>
      </c>
      <c r="T32" s="317"/>
      <c r="U32" s="318"/>
      <c r="V32" s="314"/>
      <c r="W32" s="316"/>
      <c r="X32" s="319"/>
      <c r="Y32" s="48" t="s">
        <v>60</v>
      </c>
      <c r="Z32" s="49" t="s">
        <v>61</v>
      </c>
      <c r="AA32" s="317"/>
      <c r="AB32" s="318"/>
      <c r="AC32" s="314"/>
      <c r="AD32" s="316"/>
      <c r="AE32" s="319"/>
    </row>
    <row r="33" spans="2:31" s="3" customFormat="1" ht="402" customHeight="1" x14ac:dyDescent="0.25">
      <c r="B33" s="350" t="s">
        <v>164</v>
      </c>
      <c r="C33" s="92" t="s">
        <v>165</v>
      </c>
      <c r="D33" s="92" t="s">
        <v>166</v>
      </c>
      <c r="E33" s="92" t="s">
        <v>167</v>
      </c>
      <c r="F33" s="92" t="s">
        <v>168</v>
      </c>
      <c r="G33" s="92" t="s">
        <v>169</v>
      </c>
      <c r="H33" s="93" t="s">
        <v>170</v>
      </c>
      <c r="I33" s="93" t="s">
        <v>171</v>
      </c>
      <c r="J33" s="94">
        <v>43862</v>
      </c>
      <c r="K33" s="109">
        <v>44196</v>
      </c>
      <c r="L33" s="111" t="s">
        <v>95</v>
      </c>
      <c r="M33" s="95" t="s">
        <v>71</v>
      </c>
      <c r="N33" s="96">
        <v>0.2</v>
      </c>
      <c r="O33" s="59">
        <v>0.2</v>
      </c>
      <c r="P33" s="97" t="s">
        <v>638</v>
      </c>
      <c r="Q33" s="112" t="s">
        <v>172</v>
      </c>
      <c r="R33" s="111" t="s">
        <v>70</v>
      </c>
      <c r="S33" s="95" t="s">
        <v>135</v>
      </c>
      <c r="T33" s="96">
        <v>0.45</v>
      </c>
      <c r="U33" s="96">
        <v>0.45</v>
      </c>
      <c r="V33" s="59">
        <f>+U33+O33</f>
        <v>0.65</v>
      </c>
      <c r="W33" s="98" t="s">
        <v>173</v>
      </c>
      <c r="X33" s="99" t="s">
        <v>591</v>
      </c>
      <c r="Y33" s="111" t="s">
        <v>70</v>
      </c>
      <c r="Z33" s="95" t="s">
        <v>135</v>
      </c>
      <c r="AA33" s="96">
        <v>0.35</v>
      </c>
      <c r="AB33" s="96">
        <v>0.35</v>
      </c>
      <c r="AC33" s="59">
        <f>+AB33+V33</f>
        <v>1</v>
      </c>
      <c r="AD33" s="98" t="s">
        <v>647</v>
      </c>
      <c r="AE33" s="99" t="s">
        <v>700</v>
      </c>
    </row>
    <row r="34" spans="2:31" s="3" customFormat="1" ht="396" customHeight="1" thickBot="1" x14ac:dyDescent="0.3">
      <c r="B34" s="351"/>
      <c r="C34" s="100" t="s">
        <v>174</v>
      </c>
      <c r="D34" s="100" t="s">
        <v>166</v>
      </c>
      <c r="E34" s="100" t="s">
        <v>175</v>
      </c>
      <c r="F34" s="100" t="s">
        <v>176</v>
      </c>
      <c r="G34" s="100" t="s">
        <v>177</v>
      </c>
      <c r="H34" s="101" t="s">
        <v>178</v>
      </c>
      <c r="I34" s="101" t="s">
        <v>179</v>
      </c>
      <c r="J34" s="102">
        <v>43862</v>
      </c>
      <c r="K34" s="110">
        <v>44196</v>
      </c>
      <c r="L34" s="113" t="s">
        <v>95</v>
      </c>
      <c r="M34" s="103" t="s">
        <v>71</v>
      </c>
      <c r="N34" s="104">
        <v>0.2</v>
      </c>
      <c r="O34" s="77">
        <v>0.2</v>
      </c>
      <c r="P34" s="105" t="s">
        <v>608</v>
      </c>
      <c r="Q34" s="114" t="s">
        <v>180</v>
      </c>
      <c r="R34" s="113" t="s">
        <v>70</v>
      </c>
      <c r="S34" s="103" t="s">
        <v>135</v>
      </c>
      <c r="T34" s="104">
        <v>0.7</v>
      </c>
      <c r="U34" s="104">
        <v>0.7</v>
      </c>
      <c r="V34" s="77">
        <f>+U34+O34</f>
        <v>0.89999999999999991</v>
      </c>
      <c r="W34" s="106" t="s">
        <v>609</v>
      </c>
      <c r="X34" s="107" t="s">
        <v>592</v>
      </c>
      <c r="Y34" s="113" t="s">
        <v>70</v>
      </c>
      <c r="Z34" s="103" t="s">
        <v>135</v>
      </c>
      <c r="AA34" s="104">
        <v>0.1</v>
      </c>
      <c r="AB34" s="104">
        <v>0.1</v>
      </c>
      <c r="AC34" s="77">
        <f>+AB34+V34</f>
        <v>0.99999999999999989</v>
      </c>
      <c r="AD34" s="106" t="s">
        <v>648</v>
      </c>
      <c r="AE34" s="107" t="s">
        <v>701</v>
      </c>
    </row>
    <row r="35" spans="2:31" s="3" customFormat="1" x14ac:dyDescent="0.25">
      <c r="B35" s="14"/>
      <c r="C35" s="4"/>
      <c r="D35" s="11"/>
      <c r="E35" s="4"/>
      <c r="F35" s="4"/>
      <c r="G35" s="4"/>
      <c r="H35" s="4"/>
      <c r="I35" s="14"/>
      <c r="J35" s="22"/>
      <c r="K35" s="22"/>
      <c r="L35" s="5"/>
      <c r="M35" s="5"/>
      <c r="N35" s="33"/>
      <c r="O35" s="37"/>
      <c r="P35" s="19"/>
      <c r="Q35" s="19"/>
    </row>
    <row r="36" spans="2:31" s="3" customFormat="1" ht="13.5" customHeight="1" thickBot="1" x14ac:dyDescent="0.3">
      <c r="B36" s="344" t="s">
        <v>181</v>
      </c>
      <c r="C36" s="344"/>
      <c r="D36" s="344"/>
      <c r="E36" s="344"/>
      <c r="F36" s="344"/>
      <c r="G36" s="344"/>
      <c r="H36" s="344"/>
      <c r="I36" s="344"/>
      <c r="J36" s="344"/>
      <c r="K36" s="344"/>
      <c r="L36" s="20"/>
      <c r="M36" s="20"/>
      <c r="N36" s="34"/>
      <c r="O36" s="38"/>
    </row>
    <row r="37" spans="2:31" s="23" customFormat="1" ht="18" customHeight="1" x14ac:dyDescent="0.25">
      <c r="B37" s="303" t="s">
        <v>10</v>
      </c>
      <c r="C37" s="309"/>
      <c r="D37" s="309"/>
      <c r="E37" s="309"/>
      <c r="F37" s="309"/>
      <c r="G37" s="309"/>
      <c r="H37" s="309"/>
      <c r="I37" s="309"/>
      <c r="J37" s="309"/>
      <c r="K37" s="310"/>
      <c r="L37" s="303" t="s">
        <v>39</v>
      </c>
      <c r="M37" s="304"/>
      <c r="N37" s="304"/>
      <c r="O37" s="304"/>
      <c r="P37" s="304"/>
      <c r="Q37" s="305"/>
      <c r="R37" s="303" t="s">
        <v>40</v>
      </c>
      <c r="S37" s="304"/>
      <c r="T37" s="304"/>
      <c r="U37" s="304"/>
      <c r="V37" s="304"/>
      <c r="W37" s="304"/>
      <c r="X37" s="305"/>
      <c r="Y37" s="303" t="s">
        <v>641</v>
      </c>
      <c r="Z37" s="304"/>
      <c r="AA37" s="304"/>
      <c r="AB37" s="304"/>
      <c r="AC37" s="304"/>
      <c r="AD37" s="304"/>
      <c r="AE37" s="305"/>
    </row>
    <row r="38" spans="2:31" s="23" customFormat="1" ht="35.25" customHeight="1" x14ac:dyDescent="0.25">
      <c r="B38" s="88" t="s">
        <v>41</v>
      </c>
      <c r="C38" s="326" t="s">
        <v>150</v>
      </c>
      <c r="D38" s="326"/>
      <c r="E38" s="326"/>
      <c r="F38" s="326"/>
      <c r="G38" s="326"/>
      <c r="H38" s="326"/>
      <c r="I38" s="326"/>
      <c r="J38" s="326"/>
      <c r="K38" s="327"/>
      <c r="L38" s="306"/>
      <c r="M38" s="307"/>
      <c r="N38" s="307"/>
      <c r="O38" s="307"/>
      <c r="P38" s="307"/>
      <c r="Q38" s="308"/>
      <c r="R38" s="306"/>
      <c r="S38" s="307"/>
      <c r="T38" s="307"/>
      <c r="U38" s="307"/>
      <c r="V38" s="307"/>
      <c r="W38" s="307"/>
      <c r="X38" s="308"/>
      <c r="Y38" s="306"/>
      <c r="Z38" s="307"/>
      <c r="AA38" s="307"/>
      <c r="AB38" s="307"/>
      <c r="AC38" s="307"/>
      <c r="AD38" s="307"/>
      <c r="AE38" s="308"/>
    </row>
    <row r="39" spans="2:31" s="3" customFormat="1" ht="12.75" customHeight="1" x14ac:dyDescent="0.25">
      <c r="B39" s="343" t="s">
        <v>43</v>
      </c>
      <c r="C39" s="328" t="s">
        <v>44</v>
      </c>
      <c r="D39" s="328" t="s">
        <v>45</v>
      </c>
      <c r="E39" s="328" t="s">
        <v>46</v>
      </c>
      <c r="F39" s="328" t="s">
        <v>47</v>
      </c>
      <c r="G39" s="328" t="s">
        <v>48</v>
      </c>
      <c r="H39" s="328" t="s">
        <v>49</v>
      </c>
      <c r="I39" s="328" t="s">
        <v>50</v>
      </c>
      <c r="J39" s="339" t="s">
        <v>51</v>
      </c>
      <c r="K39" s="340" t="s">
        <v>52</v>
      </c>
      <c r="L39" s="315" t="s">
        <v>53</v>
      </c>
      <c r="M39" s="316"/>
      <c r="N39" s="317" t="s">
        <v>54</v>
      </c>
      <c r="O39" s="318" t="s">
        <v>55</v>
      </c>
      <c r="P39" s="316" t="s">
        <v>56</v>
      </c>
      <c r="Q39" s="319" t="s">
        <v>57</v>
      </c>
      <c r="R39" s="315" t="s">
        <v>53</v>
      </c>
      <c r="S39" s="316"/>
      <c r="T39" s="317" t="s">
        <v>54</v>
      </c>
      <c r="U39" s="318" t="s">
        <v>55</v>
      </c>
      <c r="V39" s="314" t="s">
        <v>59</v>
      </c>
      <c r="W39" s="316" t="s">
        <v>56</v>
      </c>
      <c r="X39" s="319" t="s">
        <v>57</v>
      </c>
      <c r="Y39" s="315" t="s">
        <v>53</v>
      </c>
      <c r="Z39" s="316"/>
      <c r="AA39" s="317" t="s">
        <v>54</v>
      </c>
      <c r="AB39" s="318" t="s">
        <v>55</v>
      </c>
      <c r="AC39" s="314" t="s">
        <v>59</v>
      </c>
      <c r="AD39" s="316" t="s">
        <v>56</v>
      </c>
      <c r="AE39" s="319" t="s">
        <v>57</v>
      </c>
    </row>
    <row r="40" spans="2:31" s="3" customFormat="1" ht="31.5" customHeight="1" x14ac:dyDescent="0.25">
      <c r="B40" s="343"/>
      <c r="C40" s="328"/>
      <c r="D40" s="328"/>
      <c r="E40" s="328"/>
      <c r="F40" s="328"/>
      <c r="G40" s="328"/>
      <c r="H40" s="328"/>
      <c r="I40" s="328"/>
      <c r="J40" s="339"/>
      <c r="K40" s="340"/>
      <c r="L40" s="48" t="s">
        <v>60</v>
      </c>
      <c r="M40" s="49" t="s">
        <v>61</v>
      </c>
      <c r="N40" s="317"/>
      <c r="O40" s="318"/>
      <c r="P40" s="316"/>
      <c r="Q40" s="319"/>
      <c r="R40" s="48" t="s">
        <v>60</v>
      </c>
      <c r="S40" s="49" t="s">
        <v>61</v>
      </c>
      <c r="T40" s="317"/>
      <c r="U40" s="318"/>
      <c r="V40" s="314"/>
      <c r="W40" s="316"/>
      <c r="X40" s="319"/>
      <c r="Y40" s="48" t="s">
        <v>60</v>
      </c>
      <c r="Z40" s="49" t="s">
        <v>61</v>
      </c>
      <c r="AA40" s="317"/>
      <c r="AB40" s="318"/>
      <c r="AC40" s="314"/>
      <c r="AD40" s="316"/>
      <c r="AE40" s="319"/>
    </row>
    <row r="41" spans="2:31" s="3" customFormat="1" ht="165.75" x14ac:dyDescent="0.25">
      <c r="B41" s="341" t="s">
        <v>182</v>
      </c>
      <c r="C41" s="115" t="s">
        <v>183</v>
      </c>
      <c r="D41" s="115" t="s">
        <v>184</v>
      </c>
      <c r="E41" s="115" t="s">
        <v>78</v>
      </c>
      <c r="F41" s="115" t="s">
        <v>185</v>
      </c>
      <c r="G41" s="115" t="s">
        <v>67</v>
      </c>
      <c r="H41" s="115" t="s">
        <v>186</v>
      </c>
      <c r="I41" s="115" t="s">
        <v>681</v>
      </c>
      <c r="J41" s="116">
        <v>43861</v>
      </c>
      <c r="K41" s="129">
        <v>44008</v>
      </c>
      <c r="L41" s="131" t="s">
        <v>70</v>
      </c>
      <c r="M41" s="117" t="s">
        <v>71</v>
      </c>
      <c r="N41" s="118">
        <v>0</v>
      </c>
      <c r="O41" s="59">
        <v>1</v>
      </c>
      <c r="P41" s="119" t="s">
        <v>187</v>
      </c>
      <c r="Q41" s="132" t="s">
        <v>188</v>
      </c>
      <c r="R41" s="169" t="s">
        <v>74</v>
      </c>
      <c r="S41" s="134" t="s">
        <v>74</v>
      </c>
      <c r="T41" s="135" t="s">
        <v>74</v>
      </c>
      <c r="U41" s="136">
        <v>0</v>
      </c>
      <c r="V41" s="59">
        <f>+U41+O41</f>
        <v>1</v>
      </c>
      <c r="W41" s="145" t="s">
        <v>74</v>
      </c>
      <c r="X41" s="138" t="s">
        <v>570</v>
      </c>
      <c r="Y41" s="169" t="s">
        <v>74</v>
      </c>
      <c r="Z41" s="134" t="s">
        <v>74</v>
      </c>
      <c r="AA41" s="135" t="s">
        <v>74</v>
      </c>
      <c r="AB41" s="136">
        <v>0</v>
      </c>
      <c r="AC41" s="59">
        <f>+AB41+V41</f>
        <v>1</v>
      </c>
      <c r="AD41" s="145" t="s">
        <v>74</v>
      </c>
      <c r="AE41" s="138" t="s">
        <v>570</v>
      </c>
    </row>
    <row r="42" spans="2:31" s="3" customFormat="1" ht="220.5" customHeight="1" x14ac:dyDescent="0.25">
      <c r="B42" s="341"/>
      <c r="C42" s="115" t="s">
        <v>189</v>
      </c>
      <c r="D42" s="115" t="s">
        <v>190</v>
      </c>
      <c r="E42" s="115" t="s">
        <v>78</v>
      </c>
      <c r="F42" s="120" t="s">
        <v>191</v>
      </c>
      <c r="G42" s="115" t="s">
        <v>192</v>
      </c>
      <c r="H42" s="115" t="s">
        <v>193</v>
      </c>
      <c r="I42" s="115" t="s">
        <v>681</v>
      </c>
      <c r="J42" s="116">
        <v>44013</v>
      </c>
      <c r="K42" s="129">
        <v>44162</v>
      </c>
      <c r="L42" s="227"/>
      <c r="M42" s="228"/>
      <c r="N42" s="135">
        <v>0</v>
      </c>
      <c r="O42" s="59">
        <v>0</v>
      </c>
      <c r="P42" s="137" t="s">
        <v>133</v>
      </c>
      <c r="Q42" s="138" t="s">
        <v>194</v>
      </c>
      <c r="R42" s="131" t="s">
        <v>70</v>
      </c>
      <c r="S42" s="117" t="s">
        <v>135</v>
      </c>
      <c r="T42" s="56">
        <v>76</v>
      </c>
      <c r="U42" s="57">
        <v>0.76</v>
      </c>
      <c r="V42" s="59">
        <f>+U42+O42</f>
        <v>0.76</v>
      </c>
      <c r="W42" s="58" t="s">
        <v>602</v>
      </c>
      <c r="X42" s="63" t="s">
        <v>593</v>
      </c>
      <c r="Y42" s="131" t="s">
        <v>70</v>
      </c>
      <c r="Z42" s="117" t="s">
        <v>135</v>
      </c>
      <c r="AA42" s="56">
        <v>24</v>
      </c>
      <c r="AB42" s="57">
        <v>0.24</v>
      </c>
      <c r="AC42" s="59">
        <f>+AB42+V42</f>
        <v>1</v>
      </c>
      <c r="AD42" s="58" t="s">
        <v>649</v>
      </c>
      <c r="AE42" s="63" t="s">
        <v>702</v>
      </c>
    </row>
    <row r="43" spans="2:31" s="3" customFormat="1" ht="188.25" customHeight="1" thickBot="1" x14ac:dyDescent="0.3">
      <c r="B43" s="342"/>
      <c r="C43" s="121" t="s">
        <v>195</v>
      </c>
      <c r="D43" s="122" t="s">
        <v>196</v>
      </c>
      <c r="E43" s="121" t="s">
        <v>78</v>
      </c>
      <c r="F43" s="121" t="s">
        <v>197</v>
      </c>
      <c r="G43" s="121" t="s">
        <v>67</v>
      </c>
      <c r="H43" s="121" t="s">
        <v>198</v>
      </c>
      <c r="I43" s="115" t="s">
        <v>681</v>
      </c>
      <c r="J43" s="123">
        <v>44166</v>
      </c>
      <c r="K43" s="130">
        <v>44183</v>
      </c>
      <c r="L43" s="229"/>
      <c r="M43" s="230"/>
      <c r="N43" s="231">
        <v>0</v>
      </c>
      <c r="O43" s="127">
        <v>0</v>
      </c>
      <c r="P43" s="233" t="s">
        <v>133</v>
      </c>
      <c r="Q43" s="184" t="s">
        <v>194</v>
      </c>
      <c r="R43" s="133" t="s">
        <v>135</v>
      </c>
      <c r="S43" s="124" t="s">
        <v>135</v>
      </c>
      <c r="T43" s="125">
        <v>0</v>
      </c>
      <c r="U43" s="126">
        <v>0</v>
      </c>
      <c r="V43" s="127">
        <f>+U43+O43</f>
        <v>0</v>
      </c>
      <c r="W43" s="128" t="s">
        <v>199</v>
      </c>
      <c r="X43" s="79" t="s">
        <v>143</v>
      </c>
      <c r="Y43" s="133" t="s">
        <v>135</v>
      </c>
      <c r="Z43" s="124" t="s">
        <v>135</v>
      </c>
      <c r="AA43" s="125">
        <v>100</v>
      </c>
      <c r="AB43" s="126">
        <v>1</v>
      </c>
      <c r="AC43" s="127">
        <f>+AB43+V43</f>
        <v>1</v>
      </c>
      <c r="AD43" s="128" t="s">
        <v>650</v>
      </c>
      <c r="AE43" s="63" t="s">
        <v>702</v>
      </c>
    </row>
    <row r="44" spans="2:31" s="3" customFormat="1" x14ac:dyDescent="0.25">
      <c r="B44" s="14"/>
      <c r="C44" s="4"/>
      <c r="D44" s="11"/>
      <c r="E44" s="4"/>
      <c r="F44" s="4"/>
      <c r="G44" s="4"/>
      <c r="H44" s="4"/>
      <c r="I44" s="4"/>
      <c r="J44" s="22"/>
      <c r="K44" s="22"/>
      <c r="L44" s="5"/>
      <c r="M44" s="5"/>
      <c r="N44" s="33"/>
      <c r="O44" s="37"/>
      <c r="P44" s="19"/>
      <c r="Q44" s="19"/>
    </row>
    <row r="45" spans="2:31" s="3" customFormat="1" ht="13.5" thickBot="1" x14ac:dyDescent="0.3">
      <c r="B45" s="14"/>
      <c r="C45" s="4"/>
      <c r="D45" s="11"/>
      <c r="E45" s="4"/>
      <c r="F45" s="4"/>
      <c r="G45" s="4"/>
      <c r="H45" s="4"/>
      <c r="I45" s="4"/>
      <c r="J45" s="22"/>
      <c r="K45" s="22"/>
      <c r="L45" s="5"/>
      <c r="M45" s="5"/>
      <c r="N45" s="33"/>
      <c r="O45" s="37"/>
      <c r="P45" s="19"/>
      <c r="Q45" s="19"/>
    </row>
    <row r="46" spans="2:31" s="23" customFormat="1" ht="18" customHeight="1" x14ac:dyDescent="0.25">
      <c r="B46" s="303" t="s">
        <v>18</v>
      </c>
      <c r="C46" s="309"/>
      <c r="D46" s="309"/>
      <c r="E46" s="309"/>
      <c r="F46" s="309"/>
      <c r="G46" s="309"/>
      <c r="H46" s="309"/>
      <c r="I46" s="309"/>
      <c r="J46" s="309"/>
      <c r="K46" s="310"/>
      <c r="L46" s="303" t="s">
        <v>39</v>
      </c>
      <c r="M46" s="309"/>
      <c r="N46" s="309"/>
      <c r="O46" s="309"/>
      <c r="P46" s="309"/>
      <c r="Q46" s="310"/>
      <c r="R46" s="303" t="s">
        <v>40</v>
      </c>
      <c r="S46" s="309"/>
      <c r="T46" s="309"/>
      <c r="U46" s="309"/>
      <c r="V46" s="309"/>
      <c r="W46" s="309"/>
      <c r="X46" s="310"/>
      <c r="Y46" s="303" t="s">
        <v>641</v>
      </c>
      <c r="Z46" s="309"/>
      <c r="AA46" s="309"/>
      <c r="AB46" s="309"/>
      <c r="AC46" s="309"/>
      <c r="AD46" s="309"/>
      <c r="AE46" s="310"/>
    </row>
    <row r="47" spans="2:31" s="23" customFormat="1" ht="31.5" customHeight="1" x14ac:dyDescent="0.25">
      <c r="B47" s="51" t="s">
        <v>41</v>
      </c>
      <c r="C47" s="326" t="s">
        <v>200</v>
      </c>
      <c r="D47" s="326"/>
      <c r="E47" s="326"/>
      <c r="F47" s="326"/>
      <c r="G47" s="326"/>
      <c r="H47" s="326"/>
      <c r="I47" s="326"/>
      <c r="J47" s="326"/>
      <c r="K47" s="327"/>
      <c r="L47" s="311"/>
      <c r="M47" s="312"/>
      <c r="N47" s="312"/>
      <c r="O47" s="312"/>
      <c r="P47" s="312"/>
      <c r="Q47" s="313"/>
      <c r="R47" s="311"/>
      <c r="S47" s="312"/>
      <c r="T47" s="312"/>
      <c r="U47" s="312"/>
      <c r="V47" s="312"/>
      <c r="W47" s="312"/>
      <c r="X47" s="313"/>
      <c r="Y47" s="311"/>
      <c r="Z47" s="312"/>
      <c r="AA47" s="312"/>
      <c r="AB47" s="312"/>
      <c r="AC47" s="312"/>
      <c r="AD47" s="312"/>
      <c r="AE47" s="313"/>
    </row>
    <row r="48" spans="2:31" s="3" customFormat="1" ht="12.75" customHeight="1" x14ac:dyDescent="0.25">
      <c r="B48" s="321" t="s">
        <v>43</v>
      </c>
      <c r="C48" s="322" t="s">
        <v>44</v>
      </c>
      <c r="D48" s="322" t="s">
        <v>45</v>
      </c>
      <c r="E48" s="322" t="s">
        <v>46</v>
      </c>
      <c r="F48" s="322" t="s">
        <v>47</v>
      </c>
      <c r="G48" s="322" t="s">
        <v>48</v>
      </c>
      <c r="H48" s="322" t="s">
        <v>49</v>
      </c>
      <c r="I48" s="322" t="s">
        <v>50</v>
      </c>
      <c r="J48" s="323" t="s">
        <v>51</v>
      </c>
      <c r="K48" s="324" t="s">
        <v>52</v>
      </c>
      <c r="L48" s="315" t="s">
        <v>53</v>
      </c>
      <c r="M48" s="316"/>
      <c r="N48" s="317" t="s">
        <v>54</v>
      </c>
      <c r="O48" s="318" t="s">
        <v>55</v>
      </c>
      <c r="P48" s="316" t="s">
        <v>56</v>
      </c>
      <c r="Q48" s="319" t="s">
        <v>57</v>
      </c>
      <c r="R48" s="315" t="s">
        <v>53</v>
      </c>
      <c r="S48" s="316"/>
      <c r="T48" s="317" t="s">
        <v>54</v>
      </c>
      <c r="U48" s="318" t="s">
        <v>55</v>
      </c>
      <c r="V48" s="314" t="s">
        <v>59</v>
      </c>
      <c r="W48" s="316" t="s">
        <v>56</v>
      </c>
      <c r="X48" s="319" t="s">
        <v>57</v>
      </c>
      <c r="Y48" s="315" t="s">
        <v>53</v>
      </c>
      <c r="Z48" s="316"/>
      <c r="AA48" s="317" t="s">
        <v>54</v>
      </c>
      <c r="AB48" s="318" t="s">
        <v>55</v>
      </c>
      <c r="AC48" s="314" t="s">
        <v>59</v>
      </c>
      <c r="AD48" s="316" t="s">
        <v>56</v>
      </c>
      <c r="AE48" s="319" t="s">
        <v>57</v>
      </c>
    </row>
    <row r="49" spans="2:31" s="3" customFormat="1" ht="33.75" customHeight="1" x14ac:dyDescent="0.25">
      <c r="B49" s="321"/>
      <c r="C49" s="322"/>
      <c r="D49" s="322"/>
      <c r="E49" s="322"/>
      <c r="F49" s="322"/>
      <c r="G49" s="322"/>
      <c r="H49" s="322"/>
      <c r="I49" s="322"/>
      <c r="J49" s="323"/>
      <c r="K49" s="324"/>
      <c r="L49" s="48" t="s">
        <v>60</v>
      </c>
      <c r="M49" s="49" t="s">
        <v>61</v>
      </c>
      <c r="N49" s="317"/>
      <c r="O49" s="318"/>
      <c r="P49" s="316"/>
      <c r="Q49" s="319"/>
      <c r="R49" s="48" t="s">
        <v>60</v>
      </c>
      <c r="S49" s="49" t="s">
        <v>61</v>
      </c>
      <c r="T49" s="317"/>
      <c r="U49" s="318"/>
      <c r="V49" s="314"/>
      <c r="W49" s="316"/>
      <c r="X49" s="319"/>
      <c r="Y49" s="48" t="s">
        <v>60</v>
      </c>
      <c r="Z49" s="49" t="s">
        <v>61</v>
      </c>
      <c r="AA49" s="317"/>
      <c r="AB49" s="318"/>
      <c r="AC49" s="314"/>
      <c r="AD49" s="316"/>
      <c r="AE49" s="319"/>
    </row>
    <row r="50" spans="2:31" s="3" customFormat="1" ht="122.25" customHeight="1" x14ac:dyDescent="0.25">
      <c r="B50" s="330" t="s">
        <v>201</v>
      </c>
      <c r="C50" s="53" t="s">
        <v>202</v>
      </c>
      <c r="D50" s="53" t="s">
        <v>203</v>
      </c>
      <c r="E50" s="53" t="s">
        <v>204</v>
      </c>
      <c r="F50" s="53" t="s">
        <v>205</v>
      </c>
      <c r="G50" s="53" t="s">
        <v>67</v>
      </c>
      <c r="H50" s="53" t="s">
        <v>206</v>
      </c>
      <c r="I50" s="53" t="s">
        <v>682</v>
      </c>
      <c r="J50" s="54">
        <v>43831</v>
      </c>
      <c r="K50" s="81">
        <v>44196</v>
      </c>
      <c r="L50" s="169" t="s">
        <v>71</v>
      </c>
      <c r="M50" s="134" t="s">
        <v>71</v>
      </c>
      <c r="N50" s="135">
        <v>0</v>
      </c>
      <c r="O50" s="59">
        <v>0</v>
      </c>
      <c r="P50" s="137" t="s">
        <v>133</v>
      </c>
      <c r="Q50" s="138" t="s">
        <v>207</v>
      </c>
      <c r="R50" s="85" t="s">
        <v>70</v>
      </c>
      <c r="S50" s="55" t="s">
        <v>135</v>
      </c>
      <c r="T50" s="56">
        <v>1</v>
      </c>
      <c r="U50" s="57">
        <v>0.5</v>
      </c>
      <c r="V50" s="59">
        <f t="shared" ref="V50:V72" si="2">+U50+O50</f>
        <v>0.5</v>
      </c>
      <c r="W50" s="58" t="s">
        <v>208</v>
      </c>
      <c r="X50" s="63" t="s">
        <v>610</v>
      </c>
      <c r="Y50" s="85" t="s">
        <v>70</v>
      </c>
      <c r="Z50" s="55" t="s">
        <v>135</v>
      </c>
      <c r="AA50" s="56">
        <v>1</v>
      </c>
      <c r="AB50" s="57">
        <v>0.5</v>
      </c>
      <c r="AC50" s="59">
        <f t="shared" ref="AC50:AC72" si="3">+AB50+V50</f>
        <v>1</v>
      </c>
      <c r="AD50" s="58" t="s">
        <v>651</v>
      </c>
      <c r="AE50" s="63" t="s">
        <v>703</v>
      </c>
    </row>
    <row r="51" spans="2:31" s="3" customFormat="1" ht="87" customHeight="1" x14ac:dyDescent="0.25">
      <c r="B51" s="330"/>
      <c r="C51" s="53" t="s">
        <v>209</v>
      </c>
      <c r="D51" s="53" t="s">
        <v>210</v>
      </c>
      <c r="E51" s="53" t="s">
        <v>204</v>
      </c>
      <c r="F51" s="53" t="s">
        <v>211</v>
      </c>
      <c r="G51" s="53" t="s">
        <v>67</v>
      </c>
      <c r="H51" s="53" t="s">
        <v>211</v>
      </c>
      <c r="I51" s="53" t="s">
        <v>212</v>
      </c>
      <c r="J51" s="54">
        <v>43845</v>
      </c>
      <c r="K51" s="81">
        <v>44043</v>
      </c>
      <c r="L51" s="169" t="s">
        <v>71</v>
      </c>
      <c r="M51" s="134" t="s">
        <v>71</v>
      </c>
      <c r="N51" s="135">
        <v>0</v>
      </c>
      <c r="O51" s="59">
        <v>0</v>
      </c>
      <c r="P51" s="137" t="s">
        <v>133</v>
      </c>
      <c r="Q51" s="138" t="s">
        <v>213</v>
      </c>
      <c r="R51" s="87" t="s">
        <v>70</v>
      </c>
      <c r="S51" s="65" t="s">
        <v>135</v>
      </c>
      <c r="T51" s="66">
        <v>1</v>
      </c>
      <c r="U51" s="67">
        <v>1</v>
      </c>
      <c r="V51" s="59">
        <f t="shared" si="2"/>
        <v>1</v>
      </c>
      <c r="W51" s="68" t="s">
        <v>214</v>
      </c>
      <c r="X51" s="69" t="s">
        <v>571</v>
      </c>
      <c r="Y51" s="169" t="s">
        <v>642</v>
      </c>
      <c r="Z51" s="134" t="s">
        <v>642</v>
      </c>
      <c r="AA51" s="135" t="s">
        <v>642</v>
      </c>
      <c r="AB51" s="136">
        <v>0</v>
      </c>
      <c r="AC51" s="59">
        <f t="shared" si="3"/>
        <v>1</v>
      </c>
      <c r="AD51" s="137" t="s">
        <v>642</v>
      </c>
      <c r="AE51" s="138" t="s">
        <v>642</v>
      </c>
    </row>
    <row r="52" spans="2:31" s="3" customFormat="1" ht="90" customHeight="1" x14ac:dyDescent="0.25">
      <c r="B52" s="330"/>
      <c r="C52" s="53" t="s">
        <v>215</v>
      </c>
      <c r="D52" s="53" t="s">
        <v>216</v>
      </c>
      <c r="E52" s="53" t="s">
        <v>65</v>
      </c>
      <c r="F52" s="53" t="s">
        <v>217</v>
      </c>
      <c r="G52" s="53" t="s">
        <v>67</v>
      </c>
      <c r="H52" s="53" t="s">
        <v>218</v>
      </c>
      <c r="I52" s="53" t="s">
        <v>219</v>
      </c>
      <c r="J52" s="54">
        <v>43845</v>
      </c>
      <c r="K52" s="81">
        <v>44043</v>
      </c>
      <c r="L52" s="169" t="s">
        <v>71</v>
      </c>
      <c r="M52" s="134" t="s">
        <v>71</v>
      </c>
      <c r="N52" s="135">
        <v>0</v>
      </c>
      <c r="O52" s="59">
        <v>0</v>
      </c>
      <c r="P52" s="137" t="s">
        <v>133</v>
      </c>
      <c r="Q52" s="138" t="s">
        <v>213</v>
      </c>
      <c r="R52" s="87" t="s">
        <v>70</v>
      </c>
      <c r="S52" s="65" t="s">
        <v>135</v>
      </c>
      <c r="T52" s="66">
        <v>1</v>
      </c>
      <c r="U52" s="67">
        <v>1</v>
      </c>
      <c r="V52" s="59">
        <f t="shared" si="2"/>
        <v>1</v>
      </c>
      <c r="W52" s="68" t="s">
        <v>611</v>
      </c>
      <c r="X52" s="69" t="s">
        <v>571</v>
      </c>
      <c r="Y52" s="169" t="s">
        <v>642</v>
      </c>
      <c r="Z52" s="134" t="s">
        <v>642</v>
      </c>
      <c r="AA52" s="135" t="s">
        <v>642</v>
      </c>
      <c r="AB52" s="136">
        <v>0</v>
      </c>
      <c r="AC52" s="59">
        <f t="shared" si="3"/>
        <v>1</v>
      </c>
      <c r="AD52" s="137" t="s">
        <v>642</v>
      </c>
      <c r="AE52" s="138" t="s">
        <v>642</v>
      </c>
    </row>
    <row r="53" spans="2:31" s="3" customFormat="1" ht="148.5" customHeight="1" x14ac:dyDescent="0.25">
      <c r="B53" s="330"/>
      <c r="C53" s="139" t="s">
        <v>220</v>
      </c>
      <c r="D53" s="60" t="s">
        <v>221</v>
      </c>
      <c r="E53" s="139" t="s">
        <v>204</v>
      </c>
      <c r="F53" s="60" t="s">
        <v>222</v>
      </c>
      <c r="G53" s="139" t="s">
        <v>67</v>
      </c>
      <c r="H53" s="139" t="s">
        <v>223</v>
      </c>
      <c r="I53" s="139" t="s">
        <v>212</v>
      </c>
      <c r="J53" s="54">
        <v>43845</v>
      </c>
      <c r="K53" s="81">
        <v>44185</v>
      </c>
      <c r="L53" s="85" t="s">
        <v>70</v>
      </c>
      <c r="M53" s="55" t="s">
        <v>71</v>
      </c>
      <c r="N53" s="140">
        <v>48</v>
      </c>
      <c r="O53" s="142">
        <f>+(N53*1)/50</f>
        <v>0.96</v>
      </c>
      <c r="P53" s="58" t="s">
        <v>603</v>
      </c>
      <c r="Q53" s="63" t="s">
        <v>224</v>
      </c>
      <c r="R53" s="87" t="s">
        <v>225</v>
      </c>
      <c r="S53" s="65" t="s">
        <v>135</v>
      </c>
      <c r="T53" s="66">
        <v>0</v>
      </c>
      <c r="U53" s="141">
        <f>+T53/50</f>
        <v>0</v>
      </c>
      <c r="V53" s="142">
        <f t="shared" si="2"/>
        <v>0.96</v>
      </c>
      <c r="W53" s="68" t="s">
        <v>225</v>
      </c>
      <c r="X53" s="69" t="s">
        <v>572</v>
      </c>
      <c r="Y53" s="87" t="s">
        <v>70</v>
      </c>
      <c r="Z53" s="65" t="s">
        <v>135</v>
      </c>
      <c r="AA53" s="66">
        <v>2</v>
      </c>
      <c r="AB53" s="57">
        <v>0.04</v>
      </c>
      <c r="AC53" s="142">
        <f t="shared" si="3"/>
        <v>1</v>
      </c>
      <c r="AD53" s="68" t="s">
        <v>652</v>
      </c>
      <c r="AE53" s="69" t="s">
        <v>699</v>
      </c>
    </row>
    <row r="54" spans="2:31" s="3" customFormat="1" ht="225" customHeight="1" x14ac:dyDescent="0.25">
      <c r="B54" s="330"/>
      <c r="C54" s="139" t="s">
        <v>226</v>
      </c>
      <c r="D54" s="60" t="s">
        <v>227</v>
      </c>
      <c r="E54" s="139" t="s">
        <v>204</v>
      </c>
      <c r="F54" s="60" t="s">
        <v>228</v>
      </c>
      <c r="G54" s="139" t="s">
        <v>67</v>
      </c>
      <c r="H54" s="139" t="s">
        <v>229</v>
      </c>
      <c r="I54" s="139" t="s">
        <v>219</v>
      </c>
      <c r="J54" s="54">
        <v>43922</v>
      </c>
      <c r="K54" s="81">
        <v>44185</v>
      </c>
      <c r="L54" s="85" t="s">
        <v>70</v>
      </c>
      <c r="M54" s="55" t="s">
        <v>71</v>
      </c>
      <c r="N54" s="56">
        <v>12</v>
      </c>
      <c r="O54" s="59">
        <f>+(N54*1)/40</f>
        <v>0.3</v>
      </c>
      <c r="P54" s="58" t="s">
        <v>612</v>
      </c>
      <c r="Q54" s="63" t="s">
        <v>230</v>
      </c>
      <c r="R54" s="85" t="s">
        <v>70</v>
      </c>
      <c r="S54" s="55" t="s">
        <v>135</v>
      </c>
      <c r="T54" s="56">
        <v>12</v>
      </c>
      <c r="U54" s="57">
        <f>+T54/40</f>
        <v>0.3</v>
      </c>
      <c r="V54" s="59">
        <f t="shared" si="2"/>
        <v>0.6</v>
      </c>
      <c r="W54" s="58" t="s">
        <v>613</v>
      </c>
      <c r="X54" s="63" t="s">
        <v>230</v>
      </c>
      <c r="Y54" s="85" t="s">
        <v>70</v>
      </c>
      <c r="Z54" s="55" t="s">
        <v>135</v>
      </c>
      <c r="AA54" s="56">
        <v>16</v>
      </c>
      <c r="AB54" s="57">
        <f>+AA54/40</f>
        <v>0.4</v>
      </c>
      <c r="AC54" s="59">
        <f t="shared" si="3"/>
        <v>1</v>
      </c>
      <c r="AD54" s="58" t="s">
        <v>653</v>
      </c>
      <c r="AE54" s="63" t="s">
        <v>704</v>
      </c>
    </row>
    <row r="55" spans="2:31" s="3" customFormat="1" ht="192.75" customHeight="1" x14ac:dyDescent="0.25">
      <c r="B55" s="330" t="s">
        <v>231</v>
      </c>
      <c r="C55" s="139" t="s">
        <v>232</v>
      </c>
      <c r="D55" s="143" t="s">
        <v>233</v>
      </c>
      <c r="E55" s="144" t="s">
        <v>204</v>
      </c>
      <c r="F55" s="143" t="s">
        <v>234</v>
      </c>
      <c r="G55" s="139" t="s">
        <v>67</v>
      </c>
      <c r="H55" s="144" t="s">
        <v>235</v>
      </c>
      <c r="I55" s="144" t="s">
        <v>236</v>
      </c>
      <c r="J55" s="64">
        <v>43831</v>
      </c>
      <c r="K55" s="82">
        <v>44074</v>
      </c>
      <c r="L55" s="87" t="s">
        <v>70</v>
      </c>
      <c r="M55" s="55" t="s">
        <v>71</v>
      </c>
      <c r="N55" s="66">
        <v>1</v>
      </c>
      <c r="O55" s="59">
        <f>+N55/2</f>
        <v>0.5</v>
      </c>
      <c r="P55" s="68" t="s">
        <v>237</v>
      </c>
      <c r="Q55" s="63" t="s">
        <v>238</v>
      </c>
      <c r="R55" s="85" t="s">
        <v>70</v>
      </c>
      <c r="S55" s="55" t="s">
        <v>135</v>
      </c>
      <c r="T55" s="56">
        <v>1</v>
      </c>
      <c r="U55" s="57">
        <v>0.5</v>
      </c>
      <c r="V55" s="59">
        <f t="shared" si="2"/>
        <v>1</v>
      </c>
      <c r="W55" s="234" t="s">
        <v>239</v>
      </c>
      <c r="X55" s="63" t="s">
        <v>573</v>
      </c>
      <c r="Y55" s="169" t="s">
        <v>642</v>
      </c>
      <c r="Z55" s="134" t="s">
        <v>642</v>
      </c>
      <c r="AA55" s="135" t="s">
        <v>642</v>
      </c>
      <c r="AB55" s="136">
        <v>0</v>
      </c>
      <c r="AC55" s="59">
        <f t="shared" si="3"/>
        <v>1</v>
      </c>
      <c r="AD55" s="137" t="s">
        <v>642</v>
      </c>
      <c r="AE55" s="138" t="s">
        <v>642</v>
      </c>
    </row>
    <row r="56" spans="2:31" s="3" customFormat="1" ht="81.75" customHeight="1" x14ac:dyDescent="0.25">
      <c r="B56" s="330"/>
      <c r="C56" s="139" t="s">
        <v>240</v>
      </c>
      <c r="D56" s="60" t="s">
        <v>241</v>
      </c>
      <c r="E56" s="139" t="s">
        <v>78</v>
      </c>
      <c r="F56" s="60" t="s">
        <v>242</v>
      </c>
      <c r="G56" s="139" t="s">
        <v>67</v>
      </c>
      <c r="H56" s="139" t="s">
        <v>243</v>
      </c>
      <c r="I56" s="139" t="s">
        <v>683</v>
      </c>
      <c r="J56" s="54">
        <v>43983</v>
      </c>
      <c r="K56" s="81">
        <v>44185</v>
      </c>
      <c r="L56" s="169"/>
      <c r="M56" s="134" t="s">
        <v>71</v>
      </c>
      <c r="N56" s="135">
        <v>0</v>
      </c>
      <c r="O56" s="59">
        <v>0</v>
      </c>
      <c r="P56" s="137" t="s">
        <v>133</v>
      </c>
      <c r="Q56" s="138" t="s">
        <v>213</v>
      </c>
      <c r="R56" s="85" t="s">
        <v>70</v>
      </c>
      <c r="S56" s="55" t="s">
        <v>135</v>
      </c>
      <c r="T56" s="56">
        <v>1</v>
      </c>
      <c r="U56" s="57">
        <v>1</v>
      </c>
      <c r="V56" s="59">
        <f t="shared" si="2"/>
        <v>1</v>
      </c>
      <c r="W56" s="58" t="s">
        <v>614</v>
      </c>
      <c r="X56" s="63" t="s">
        <v>574</v>
      </c>
      <c r="Y56" s="169" t="s">
        <v>642</v>
      </c>
      <c r="Z56" s="134" t="s">
        <v>642</v>
      </c>
      <c r="AA56" s="135" t="s">
        <v>642</v>
      </c>
      <c r="AB56" s="136">
        <v>0</v>
      </c>
      <c r="AC56" s="59">
        <f t="shared" si="3"/>
        <v>1</v>
      </c>
      <c r="AD56" s="137" t="s">
        <v>642</v>
      </c>
      <c r="AE56" s="138" t="s">
        <v>642</v>
      </c>
    </row>
    <row r="57" spans="2:31" s="3" customFormat="1" ht="63.75" x14ac:dyDescent="0.25">
      <c r="B57" s="330"/>
      <c r="C57" s="139" t="s">
        <v>244</v>
      </c>
      <c r="D57" s="53" t="s">
        <v>245</v>
      </c>
      <c r="E57" s="53" t="s">
        <v>78</v>
      </c>
      <c r="F57" s="60" t="s">
        <v>246</v>
      </c>
      <c r="G57" s="139" t="s">
        <v>67</v>
      </c>
      <c r="H57" s="139" t="s">
        <v>247</v>
      </c>
      <c r="I57" s="139" t="s">
        <v>683</v>
      </c>
      <c r="J57" s="54">
        <v>43983</v>
      </c>
      <c r="K57" s="81">
        <v>44185</v>
      </c>
      <c r="L57" s="169"/>
      <c r="M57" s="134" t="s">
        <v>71</v>
      </c>
      <c r="N57" s="135">
        <v>0</v>
      </c>
      <c r="O57" s="59">
        <v>0</v>
      </c>
      <c r="P57" s="137" t="s">
        <v>133</v>
      </c>
      <c r="Q57" s="138" t="s">
        <v>213</v>
      </c>
      <c r="R57" s="85" t="s">
        <v>70</v>
      </c>
      <c r="S57" s="55" t="s">
        <v>135</v>
      </c>
      <c r="T57" s="56">
        <v>1</v>
      </c>
      <c r="U57" s="57">
        <v>1</v>
      </c>
      <c r="V57" s="59">
        <f t="shared" si="2"/>
        <v>1</v>
      </c>
      <c r="W57" s="58" t="s">
        <v>248</v>
      </c>
      <c r="X57" s="63" t="s">
        <v>571</v>
      </c>
      <c r="Y57" s="169" t="s">
        <v>642</v>
      </c>
      <c r="Z57" s="134" t="s">
        <v>642</v>
      </c>
      <c r="AA57" s="135" t="s">
        <v>642</v>
      </c>
      <c r="AB57" s="136">
        <v>0</v>
      </c>
      <c r="AC57" s="59">
        <f t="shared" si="3"/>
        <v>1</v>
      </c>
      <c r="AD57" s="137" t="s">
        <v>642</v>
      </c>
      <c r="AE57" s="138" t="s">
        <v>642</v>
      </c>
    </row>
    <row r="58" spans="2:31" s="3" customFormat="1" ht="60.75" customHeight="1" x14ac:dyDescent="0.25">
      <c r="B58" s="330"/>
      <c r="C58" s="139" t="s">
        <v>249</v>
      </c>
      <c r="D58" s="53" t="s">
        <v>250</v>
      </c>
      <c r="E58" s="53" t="s">
        <v>78</v>
      </c>
      <c r="F58" s="60" t="s">
        <v>251</v>
      </c>
      <c r="G58" s="139" t="s">
        <v>192</v>
      </c>
      <c r="H58" s="139" t="s">
        <v>252</v>
      </c>
      <c r="I58" s="139" t="s">
        <v>683</v>
      </c>
      <c r="J58" s="54">
        <v>43983</v>
      </c>
      <c r="K58" s="81">
        <v>44185</v>
      </c>
      <c r="L58" s="169"/>
      <c r="M58" s="134" t="s">
        <v>71</v>
      </c>
      <c r="N58" s="135">
        <v>0</v>
      </c>
      <c r="O58" s="59">
        <v>0</v>
      </c>
      <c r="P58" s="137" t="s">
        <v>133</v>
      </c>
      <c r="Q58" s="138" t="s">
        <v>213</v>
      </c>
      <c r="R58" s="85" t="s">
        <v>70</v>
      </c>
      <c r="S58" s="55" t="s">
        <v>135</v>
      </c>
      <c r="T58" s="56">
        <v>1</v>
      </c>
      <c r="U58" s="57">
        <v>1</v>
      </c>
      <c r="V58" s="59">
        <f t="shared" si="2"/>
        <v>1</v>
      </c>
      <c r="W58" s="58" t="s">
        <v>253</v>
      </c>
      <c r="X58" s="63" t="s">
        <v>571</v>
      </c>
      <c r="Y58" s="169" t="s">
        <v>642</v>
      </c>
      <c r="Z58" s="134" t="s">
        <v>642</v>
      </c>
      <c r="AA58" s="135" t="s">
        <v>642</v>
      </c>
      <c r="AB58" s="136">
        <v>0</v>
      </c>
      <c r="AC58" s="59">
        <f t="shared" si="3"/>
        <v>1</v>
      </c>
      <c r="AD58" s="137" t="s">
        <v>642</v>
      </c>
      <c r="AE58" s="138" t="s">
        <v>642</v>
      </c>
    </row>
    <row r="59" spans="2:31" s="3" customFormat="1" ht="109.5" customHeight="1" x14ac:dyDescent="0.25">
      <c r="B59" s="330"/>
      <c r="C59" s="139" t="s">
        <v>254</v>
      </c>
      <c r="D59" s="53" t="s">
        <v>255</v>
      </c>
      <c r="E59" s="53" t="s">
        <v>204</v>
      </c>
      <c r="F59" s="60" t="s">
        <v>256</v>
      </c>
      <c r="G59" s="139" t="s">
        <v>67</v>
      </c>
      <c r="H59" s="139" t="s">
        <v>257</v>
      </c>
      <c r="I59" s="139" t="s">
        <v>683</v>
      </c>
      <c r="J59" s="54">
        <v>43983</v>
      </c>
      <c r="K59" s="81">
        <v>44185</v>
      </c>
      <c r="L59" s="169"/>
      <c r="M59" s="134" t="s">
        <v>71</v>
      </c>
      <c r="N59" s="135">
        <v>0</v>
      </c>
      <c r="O59" s="59">
        <v>0</v>
      </c>
      <c r="P59" s="137" t="s">
        <v>133</v>
      </c>
      <c r="Q59" s="138" t="s">
        <v>213</v>
      </c>
      <c r="R59" s="85" t="s">
        <v>70</v>
      </c>
      <c r="S59" s="55" t="s">
        <v>135</v>
      </c>
      <c r="T59" s="56">
        <v>1</v>
      </c>
      <c r="U59" s="57">
        <v>1</v>
      </c>
      <c r="V59" s="59">
        <f t="shared" si="2"/>
        <v>1</v>
      </c>
      <c r="W59" s="58" t="s">
        <v>258</v>
      </c>
      <c r="X59" s="63" t="s">
        <v>571</v>
      </c>
      <c r="Y59" s="169" t="s">
        <v>642</v>
      </c>
      <c r="Z59" s="134" t="s">
        <v>642</v>
      </c>
      <c r="AA59" s="135" t="s">
        <v>642</v>
      </c>
      <c r="AB59" s="136">
        <v>0</v>
      </c>
      <c r="AC59" s="59">
        <f t="shared" si="3"/>
        <v>1</v>
      </c>
      <c r="AD59" s="137" t="s">
        <v>642</v>
      </c>
      <c r="AE59" s="138" t="s">
        <v>642</v>
      </c>
    </row>
    <row r="60" spans="2:31" s="3" customFormat="1" ht="124.5" customHeight="1" x14ac:dyDescent="0.25">
      <c r="B60" s="330"/>
      <c r="C60" s="139" t="s">
        <v>259</v>
      </c>
      <c r="D60" s="53" t="s">
        <v>260</v>
      </c>
      <c r="E60" s="53" t="s">
        <v>204</v>
      </c>
      <c r="F60" s="60" t="s">
        <v>261</v>
      </c>
      <c r="G60" s="139" t="s">
        <v>67</v>
      </c>
      <c r="H60" s="139" t="s">
        <v>262</v>
      </c>
      <c r="I60" s="139" t="s">
        <v>212</v>
      </c>
      <c r="J60" s="54">
        <v>43983</v>
      </c>
      <c r="K60" s="81">
        <v>44185</v>
      </c>
      <c r="L60" s="169"/>
      <c r="M60" s="134" t="s">
        <v>71</v>
      </c>
      <c r="N60" s="135">
        <v>0</v>
      </c>
      <c r="O60" s="59">
        <v>0</v>
      </c>
      <c r="P60" s="137" t="s">
        <v>133</v>
      </c>
      <c r="Q60" s="138" t="s">
        <v>213</v>
      </c>
      <c r="R60" s="85" t="s">
        <v>70</v>
      </c>
      <c r="S60" s="55" t="s">
        <v>135</v>
      </c>
      <c r="T60" s="56">
        <v>1</v>
      </c>
      <c r="U60" s="57">
        <v>1</v>
      </c>
      <c r="V60" s="59">
        <f t="shared" si="2"/>
        <v>1</v>
      </c>
      <c r="W60" s="58" t="s">
        <v>263</v>
      </c>
      <c r="X60" s="63" t="s">
        <v>575</v>
      </c>
      <c r="Y60" s="169" t="s">
        <v>642</v>
      </c>
      <c r="Z60" s="134" t="s">
        <v>642</v>
      </c>
      <c r="AA60" s="135" t="s">
        <v>642</v>
      </c>
      <c r="AB60" s="136">
        <v>0</v>
      </c>
      <c r="AC60" s="59">
        <f t="shared" si="3"/>
        <v>1</v>
      </c>
      <c r="AD60" s="137" t="s">
        <v>642</v>
      </c>
      <c r="AE60" s="138" t="s">
        <v>642</v>
      </c>
    </row>
    <row r="61" spans="2:31" s="3" customFormat="1" ht="81" customHeight="1" x14ac:dyDescent="0.25">
      <c r="B61" s="330"/>
      <c r="C61" s="139" t="s">
        <v>264</v>
      </c>
      <c r="D61" s="53" t="s">
        <v>265</v>
      </c>
      <c r="E61" s="53" t="s">
        <v>204</v>
      </c>
      <c r="F61" s="60" t="s">
        <v>266</v>
      </c>
      <c r="G61" s="139" t="s">
        <v>67</v>
      </c>
      <c r="H61" s="139" t="s">
        <v>267</v>
      </c>
      <c r="I61" s="139" t="s">
        <v>212</v>
      </c>
      <c r="J61" s="54">
        <v>43983</v>
      </c>
      <c r="K61" s="81">
        <v>44185</v>
      </c>
      <c r="L61" s="169"/>
      <c r="M61" s="134" t="s">
        <v>71</v>
      </c>
      <c r="N61" s="135">
        <v>0</v>
      </c>
      <c r="O61" s="59">
        <v>0</v>
      </c>
      <c r="P61" s="137" t="s">
        <v>133</v>
      </c>
      <c r="Q61" s="138" t="s">
        <v>213</v>
      </c>
      <c r="R61" s="169" t="s">
        <v>268</v>
      </c>
      <c r="S61" s="134" t="s">
        <v>135</v>
      </c>
      <c r="T61" s="135">
        <v>0</v>
      </c>
      <c r="U61" s="136">
        <v>0</v>
      </c>
      <c r="V61" s="59">
        <f t="shared" si="2"/>
        <v>0</v>
      </c>
      <c r="W61" s="137" t="s">
        <v>269</v>
      </c>
      <c r="X61" s="138" t="s">
        <v>576</v>
      </c>
      <c r="Y61" s="85" t="s">
        <v>70</v>
      </c>
      <c r="Z61" s="55" t="s">
        <v>135</v>
      </c>
      <c r="AA61" s="56">
        <v>1</v>
      </c>
      <c r="AB61" s="57">
        <v>1</v>
      </c>
      <c r="AC61" s="59">
        <f t="shared" si="3"/>
        <v>1</v>
      </c>
      <c r="AD61" s="248" t="s">
        <v>654</v>
      </c>
      <c r="AE61" s="63" t="s">
        <v>705</v>
      </c>
    </row>
    <row r="62" spans="2:31" s="3" customFormat="1" ht="83.25" customHeight="1" x14ac:dyDescent="0.25">
      <c r="B62" s="330"/>
      <c r="C62" s="139" t="s">
        <v>270</v>
      </c>
      <c r="D62" s="53" t="s">
        <v>271</v>
      </c>
      <c r="E62" s="53" t="s">
        <v>272</v>
      </c>
      <c r="F62" s="60" t="s">
        <v>273</v>
      </c>
      <c r="G62" s="139" t="s">
        <v>67</v>
      </c>
      <c r="H62" s="139" t="s">
        <v>274</v>
      </c>
      <c r="I62" s="139" t="s">
        <v>212</v>
      </c>
      <c r="J62" s="54">
        <v>43983</v>
      </c>
      <c r="K62" s="81">
        <v>44185</v>
      </c>
      <c r="L62" s="169"/>
      <c r="M62" s="134" t="s">
        <v>71</v>
      </c>
      <c r="N62" s="135">
        <v>0</v>
      </c>
      <c r="O62" s="59">
        <v>0</v>
      </c>
      <c r="P62" s="137" t="s">
        <v>133</v>
      </c>
      <c r="Q62" s="138" t="s">
        <v>213</v>
      </c>
      <c r="R62" s="169" t="s">
        <v>268</v>
      </c>
      <c r="S62" s="134" t="s">
        <v>135</v>
      </c>
      <c r="T62" s="135">
        <v>0</v>
      </c>
      <c r="U62" s="136">
        <v>0</v>
      </c>
      <c r="V62" s="59">
        <f t="shared" si="2"/>
        <v>0</v>
      </c>
      <c r="W62" s="137" t="s">
        <v>269</v>
      </c>
      <c r="X62" s="138" t="s">
        <v>576</v>
      </c>
      <c r="Y62" s="85" t="s">
        <v>70</v>
      </c>
      <c r="Z62" s="55" t="s">
        <v>135</v>
      </c>
      <c r="AA62" s="56">
        <v>1</v>
      </c>
      <c r="AB62" s="57">
        <v>1</v>
      </c>
      <c r="AC62" s="59">
        <f t="shared" si="3"/>
        <v>1</v>
      </c>
      <c r="AD62" s="58" t="s">
        <v>655</v>
      </c>
      <c r="AE62" s="63" t="s">
        <v>705</v>
      </c>
    </row>
    <row r="63" spans="2:31" s="3" customFormat="1" ht="199.5" customHeight="1" x14ac:dyDescent="0.25">
      <c r="B63" s="330"/>
      <c r="C63" s="139" t="s">
        <v>275</v>
      </c>
      <c r="D63" s="53" t="s">
        <v>276</v>
      </c>
      <c r="E63" s="53" t="s">
        <v>272</v>
      </c>
      <c r="F63" s="60" t="s">
        <v>277</v>
      </c>
      <c r="G63" s="139" t="s">
        <v>67</v>
      </c>
      <c r="H63" s="139" t="s">
        <v>278</v>
      </c>
      <c r="I63" s="139" t="s">
        <v>212</v>
      </c>
      <c r="J63" s="54">
        <v>43845</v>
      </c>
      <c r="K63" s="81">
        <v>44185</v>
      </c>
      <c r="L63" s="85" t="s">
        <v>70</v>
      </c>
      <c r="M63" s="55" t="s">
        <v>71</v>
      </c>
      <c r="N63" s="56">
        <v>2</v>
      </c>
      <c r="O63" s="59">
        <f>+(N63*1)/6</f>
        <v>0.33333333333333331</v>
      </c>
      <c r="P63" s="58" t="s">
        <v>615</v>
      </c>
      <c r="Q63" s="63" t="s">
        <v>616</v>
      </c>
      <c r="R63" s="85" t="s">
        <v>70</v>
      </c>
      <c r="S63" s="55" t="s">
        <v>135</v>
      </c>
      <c r="T63" s="56">
        <v>1</v>
      </c>
      <c r="U63" s="57">
        <f>+T63/6</f>
        <v>0.16666666666666666</v>
      </c>
      <c r="V63" s="59">
        <f t="shared" si="2"/>
        <v>0.5</v>
      </c>
      <c r="W63" s="58" t="s">
        <v>279</v>
      </c>
      <c r="X63" s="63" t="s">
        <v>617</v>
      </c>
      <c r="Y63" s="85" t="s">
        <v>70</v>
      </c>
      <c r="Z63" s="55" t="s">
        <v>135</v>
      </c>
      <c r="AA63" s="56">
        <v>3</v>
      </c>
      <c r="AB63" s="57">
        <f>+AA63/6</f>
        <v>0.5</v>
      </c>
      <c r="AC63" s="59">
        <f t="shared" si="3"/>
        <v>1</v>
      </c>
      <c r="AD63" s="58" t="s">
        <v>656</v>
      </c>
      <c r="AE63" s="63" t="s">
        <v>699</v>
      </c>
    </row>
    <row r="64" spans="2:31" s="3" customFormat="1" ht="126" customHeight="1" x14ac:dyDescent="0.25">
      <c r="B64" s="330"/>
      <c r="C64" s="139" t="s">
        <v>280</v>
      </c>
      <c r="D64" s="53" t="s">
        <v>281</v>
      </c>
      <c r="E64" s="53" t="s">
        <v>65</v>
      </c>
      <c r="F64" s="60" t="s">
        <v>282</v>
      </c>
      <c r="G64" s="139" t="s">
        <v>67</v>
      </c>
      <c r="H64" s="139" t="s">
        <v>283</v>
      </c>
      <c r="I64" s="139" t="s">
        <v>284</v>
      </c>
      <c r="J64" s="54">
        <v>43832</v>
      </c>
      <c r="K64" s="81">
        <v>43920</v>
      </c>
      <c r="L64" s="85" t="s">
        <v>70</v>
      </c>
      <c r="M64" s="55" t="s">
        <v>71</v>
      </c>
      <c r="N64" s="56">
        <v>1</v>
      </c>
      <c r="O64" s="59">
        <v>1</v>
      </c>
      <c r="P64" s="58" t="s">
        <v>285</v>
      </c>
      <c r="Q64" s="63" t="s">
        <v>286</v>
      </c>
      <c r="R64" s="169" t="s">
        <v>74</v>
      </c>
      <c r="S64" s="134" t="s">
        <v>74</v>
      </c>
      <c r="T64" s="135" t="s">
        <v>74</v>
      </c>
      <c r="U64" s="136">
        <v>0</v>
      </c>
      <c r="V64" s="59">
        <f t="shared" si="2"/>
        <v>1</v>
      </c>
      <c r="W64" s="145" t="s">
        <v>74</v>
      </c>
      <c r="X64" s="138" t="s">
        <v>570</v>
      </c>
      <c r="Y64" s="169" t="s">
        <v>74</v>
      </c>
      <c r="Z64" s="134" t="s">
        <v>74</v>
      </c>
      <c r="AA64" s="135" t="s">
        <v>74</v>
      </c>
      <c r="AB64" s="136">
        <v>0</v>
      </c>
      <c r="AC64" s="59">
        <f t="shared" si="3"/>
        <v>1</v>
      </c>
      <c r="AD64" s="145" t="s">
        <v>74</v>
      </c>
      <c r="AE64" s="138" t="s">
        <v>570</v>
      </c>
    </row>
    <row r="65" spans="2:31" s="3" customFormat="1" ht="156" customHeight="1" x14ac:dyDescent="0.25">
      <c r="B65" s="330"/>
      <c r="C65" s="139" t="s">
        <v>287</v>
      </c>
      <c r="D65" s="53" t="s">
        <v>288</v>
      </c>
      <c r="E65" s="53" t="s">
        <v>65</v>
      </c>
      <c r="F65" s="60" t="s">
        <v>289</v>
      </c>
      <c r="G65" s="139" t="s">
        <v>67</v>
      </c>
      <c r="H65" s="139" t="s">
        <v>290</v>
      </c>
      <c r="I65" s="139" t="s">
        <v>284</v>
      </c>
      <c r="J65" s="54">
        <v>43997</v>
      </c>
      <c r="K65" s="81">
        <v>44188</v>
      </c>
      <c r="L65" s="169"/>
      <c r="M65" s="134" t="s">
        <v>71</v>
      </c>
      <c r="N65" s="135">
        <v>0</v>
      </c>
      <c r="O65" s="59">
        <v>0</v>
      </c>
      <c r="P65" s="137" t="s">
        <v>133</v>
      </c>
      <c r="Q65" s="138" t="s">
        <v>213</v>
      </c>
      <c r="R65" s="85" t="s">
        <v>70</v>
      </c>
      <c r="S65" s="55" t="s">
        <v>135</v>
      </c>
      <c r="T65" s="56">
        <v>1</v>
      </c>
      <c r="U65" s="57">
        <v>0.5</v>
      </c>
      <c r="V65" s="59">
        <f t="shared" si="2"/>
        <v>0.5</v>
      </c>
      <c r="W65" s="58" t="s">
        <v>291</v>
      </c>
      <c r="X65" s="63" t="s">
        <v>594</v>
      </c>
      <c r="Y65" s="85" t="s">
        <v>70</v>
      </c>
      <c r="Z65" s="55" t="s">
        <v>135</v>
      </c>
      <c r="AA65" s="56">
        <v>1</v>
      </c>
      <c r="AB65" s="57">
        <v>0.5</v>
      </c>
      <c r="AC65" s="59">
        <f t="shared" si="3"/>
        <v>1</v>
      </c>
      <c r="AD65" s="58" t="s">
        <v>657</v>
      </c>
      <c r="AE65" s="63" t="s">
        <v>699</v>
      </c>
    </row>
    <row r="66" spans="2:31" s="3" customFormat="1" ht="409.6" customHeight="1" x14ac:dyDescent="0.25">
      <c r="B66" s="330"/>
      <c r="C66" s="139" t="s">
        <v>292</v>
      </c>
      <c r="D66" s="53" t="s">
        <v>293</v>
      </c>
      <c r="E66" s="53" t="s">
        <v>78</v>
      </c>
      <c r="F66" s="60" t="s">
        <v>294</v>
      </c>
      <c r="G66" s="139" t="s">
        <v>67</v>
      </c>
      <c r="H66" s="139" t="s">
        <v>295</v>
      </c>
      <c r="I66" s="139" t="s">
        <v>296</v>
      </c>
      <c r="J66" s="54">
        <v>43953</v>
      </c>
      <c r="K66" s="81">
        <v>44042</v>
      </c>
      <c r="L66" s="169"/>
      <c r="M66" s="134" t="s">
        <v>71</v>
      </c>
      <c r="N66" s="135">
        <v>0</v>
      </c>
      <c r="O66" s="59">
        <v>0</v>
      </c>
      <c r="P66" s="137" t="s">
        <v>133</v>
      </c>
      <c r="Q66" s="138" t="s">
        <v>213</v>
      </c>
      <c r="R66" s="85" t="s">
        <v>70</v>
      </c>
      <c r="S66" s="55" t="s">
        <v>135</v>
      </c>
      <c r="T66" s="56">
        <v>1</v>
      </c>
      <c r="U66" s="57">
        <v>1</v>
      </c>
      <c r="V66" s="59">
        <f t="shared" si="2"/>
        <v>1</v>
      </c>
      <c r="W66" s="58" t="s">
        <v>297</v>
      </c>
      <c r="X66" s="63" t="s">
        <v>577</v>
      </c>
      <c r="Y66" s="169" t="s">
        <v>642</v>
      </c>
      <c r="Z66" s="134" t="s">
        <v>642</v>
      </c>
      <c r="AA66" s="135" t="s">
        <v>642</v>
      </c>
      <c r="AB66" s="136">
        <v>0</v>
      </c>
      <c r="AC66" s="59">
        <f t="shared" si="3"/>
        <v>1</v>
      </c>
      <c r="AD66" s="137" t="s">
        <v>642</v>
      </c>
      <c r="AE66" s="138" t="s">
        <v>642</v>
      </c>
    </row>
    <row r="67" spans="2:31" s="3" customFormat="1" ht="84.75" customHeight="1" x14ac:dyDescent="0.25">
      <c r="B67" s="330" t="s">
        <v>298</v>
      </c>
      <c r="C67" s="139" t="s">
        <v>299</v>
      </c>
      <c r="D67" s="53" t="s">
        <v>300</v>
      </c>
      <c r="E67" s="53" t="s">
        <v>301</v>
      </c>
      <c r="F67" s="60" t="s">
        <v>302</v>
      </c>
      <c r="G67" s="139" t="s">
        <v>67</v>
      </c>
      <c r="H67" s="139" t="s">
        <v>303</v>
      </c>
      <c r="I67" s="139" t="s">
        <v>212</v>
      </c>
      <c r="J67" s="54">
        <v>43845</v>
      </c>
      <c r="K67" s="81">
        <v>44185</v>
      </c>
      <c r="L67" s="85" t="s">
        <v>70</v>
      </c>
      <c r="M67" s="55" t="s">
        <v>71</v>
      </c>
      <c r="N67" s="56">
        <v>8</v>
      </c>
      <c r="O67" s="59">
        <f>+(N67*1)/10</f>
        <v>0.8</v>
      </c>
      <c r="P67" s="58" t="s">
        <v>304</v>
      </c>
      <c r="Q67" s="63" t="s">
        <v>305</v>
      </c>
      <c r="R67" s="85" t="s">
        <v>70</v>
      </c>
      <c r="S67" s="55" t="s">
        <v>135</v>
      </c>
      <c r="T67" s="56">
        <v>2</v>
      </c>
      <c r="U67" s="57">
        <f>+T67/10</f>
        <v>0.2</v>
      </c>
      <c r="V67" s="59">
        <f t="shared" si="2"/>
        <v>1</v>
      </c>
      <c r="W67" s="58" t="s">
        <v>306</v>
      </c>
      <c r="X67" s="63" t="s">
        <v>578</v>
      </c>
      <c r="Y67" s="169" t="s">
        <v>642</v>
      </c>
      <c r="Z67" s="134" t="s">
        <v>642</v>
      </c>
      <c r="AA67" s="135" t="s">
        <v>642</v>
      </c>
      <c r="AB67" s="136">
        <v>0</v>
      </c>
      <c r="AC67" s="59">
        <f t="shared" si="3"/>
        <v>1</v>
      </c>
      <c r="AD67" s="137" t="s">
        <v>642</v>
      </c>
      <c r="AE67" s="138" t="s">
        <v>642</v>
      </c>
    </row>
    <row r="68" spans="2:31" s="3" customFormat="1" ht="87.75" customHeight="1" x14ac:dyDescent="0.25">
      <c r="B68" s="330"/>
      <c r="C68" s="139" t="s">
        <v>307</v>
      </c>
      <c r="D68" s="53" t="s">
        <v>308</v>
      </c>
      <c r="E68" s="53" t="s">
        <v>204</v>
      </c>
      <c r="F68" s="60" t="s">
        <v>309</v>
      </c>
      <c r="G68" s="139" t="s">
        <v>67</v>
      </c>
      <c r="H68" s="139" t="s">
        <v>310</v>
      </c>
      <c r="I68" s="139" t="s">
        <v>212</v>
      </c>
      <c r="J68" s="54">
        <v>43845</v>
      </c>
      <c r="K68" s="81">
        <v>44196</v>
      </c>
      <c r="L68" s="85" t="s">
        <v>70</v>
      </c>
      <c r="M68" s="55" t="s">
        <v>71</v>
      </c>
      <c r="N68" s="56">
        <v>5</v>
      </c>
      <c r="O68" s="59">
        <f>+(N68*1)/15</f>
        <v>0.33333333333333331</v>
      </c>
      <c r="P68" s="58" t="s">
        <v>311</v>
      </c>
      <c r="Q68" s="63" t="s">
        <v>312</v>
      </c>
      <c r="R68" s="85" t="s">
        <v>70</v>
      </c>
      <c r="S68" s="55" t="s">
        <v>135</v>
      </c>
      <c r="T68" s="66">
        <v>7</v>
      </c>
      <c r="U68" s="57">
        <f>+T68/15</f>
        <v>0.46666666666666667</v>
      </c>
      <c r="V68" s="59">
        <f t="shared" si="2"/>
        <v>0.8</v>
      </c>
      <c r="W68" s="58" t="s">
        <v>585</v>
      </c>
      <c r="X68" s="69" t="s">
        <v>312</v>
      </c>
      <c r="Y68" s="85" t="s">
        <v>70</v>
      </c>
      <c r="Z68" s="55" t="s">
        <v>135</v>
      </c>
      <c r="AA68" s="66">
        <v>3</v>
      </c>
      <c r="AB68" s="57">
        <v>0.2</v>
      </c>
      <c r="AC68" s="59">
        <f t="shared" si="3"/>
        <v>1</v>
      </c>
      <c r="AD68" s="58" t="s">
        <v>658</v>
      </c>
      <c r="AE68" s="69" t="s">
        <v>722</v>
      </c>
    </row>
    <row r="69" spans="2:31" s="3" customFormat="1" ht="210" customHeight="1" x14ac:dyDescent="0.25">
      <c r="B69" s="330"/>
      <c r="C69" s="146" t="s">
        <v>313</v>
      </c>
      <c r="D69" s="53" t="s">
        <v>314</v>
      </c>
      <c r="E69" s="147" t="s">
        <v>315</v>
      </c>
      <c r="F69" s="148" t="s">
        <v>316</v>
      </c>
      <c r="G69" s="139" t="s">
        <v>67</v>
      </c>
      <c r="H69" s="146" t="s">
        <v>317</v>
      </c>
      <c r="I69" s="146" t="s">
        <v>684</v>
      </c>
      <c r="J69" s="149">
        <v>43831</v>
      </c>
      <c r="K69" s="165">
        <v>44185</v>
      </c>
      <c r="L69" s="168" t="s">
        <v>70</v>
      </c>
      <c r="M69" s="150" t="s">
        <v>71</v>
      </c>
      <c r="N69" s="151">
        <v>1</v>
      </c>
      <c r="O69" s="157">
        <f>+(N69*1)/3</f>
        <v>0.33333333333333331</v>
      </c>
      <c r="P69" s="153" t="s">
        <v>618</v>
      </c>
      <c r="Q69" s="63" t="s">
        <v>318</v>
      </c>
      <c r="R69" s="168" t="s">
        <v>70</v>
      </c>
      <c r="S69" s="150" t="s">
        <v>135</v>
      </c>
      <c r="T69" s="151">
        <v>2</v>
      </c>
      <c r="U69" s="152">
        <f>+T69/3</f>
        <v>0.66666666666666663</v>
      </c>
      <c r="V69" s="157">
        <f t="shared" si="2"/>
        <v>1</v>
      </c>
      <c r="W69" s="153" t="s">
        <v>640</v>
      </c>
      <c r="X69" s="63" t="s">
        <v>619</v>
      </c>
      <c r="Y69" s="170" t="s">
        <v>642</v>
      </c>
      <c r="Z69" s="154" t="s">
        <v>642</v>
      </c>
      <c r="AA69" s="155" t="s">
        <v>642</v>
      </c>
      <c r="AB69" s="156">
        <v>0</v>
      </c>
      <c r="AC69" s="157">
        <f t="shared" si="3"/>
        <v>1</v>
      </c>
      <c r="AD69" s="158" t="s">
        <v>642</v>
      </c>
      <c r="AE69" s="138" t="s">
        <v>642</v>
      </c>
    </row>
    <row r="70" spans="2:31" s="3" customFormat="1" ht="86.25" customHeight="1" x14ac:dyDescent="0.25">
      <c r="B70" s="330" t="s">
        <v>319</v>
      </c>
      <c r="C70" s="139" t="s">
        <v>320</v>
      </c>
      <c r="D70" s="53" t="s">
        <v>321</v>
      </c>
      <c r="E70" s="53" t="s">
        <v>322</v>
      </c>
      <c r="F70" s="139" t="s">
        <v>323</v>
      </c>
      <c r="G70" s="139" t="s">
        <v>67</v>
      </c>
      <c r="H70" s="139" t="s">
        <v>324</v>
      </c>
      <c r="I70" s="139" t="s">
        <v>685</v>
      </c>
      <c r="J70" s="54">
        <v>43983</v>
      </c>
      <c r="K70" s="165">
        <v>44196</v>
      </c>
      <c r="L70" s="170"/>
      <c r="M70" s="154" t="s">
        <v>71</v>
      </c>
      <c r="N70" s="155">
        <v>0</v>
      </c>
      <c r="O70" s="157">
        <v>0</v>
      </c>
      <c r="P70" s="158" t="s">
        <v>133</v>
      </c>
      <c r="Q70" s="187" t="s">
        <v>213</v>
      </c>
      <c r="R70" s="170" t="s">
        <v>268</v>
      </c>
      <c r="S70" s="154" t="s">
        <v>135</v>
      </c>
      <c r="T70" s="155">
        <v>0</v>
      </c>
      <c r="U70" s="156">
        <v>0</v>
      </c>
      <c r="V70" s="157">
        <f t="shared" si="2"/>
        <v>0</v>
      </c>
      <c r="W70" s="158" t="s">
        <v>325</v>
      </c>
      <c r="X70" s="138" t="s">
        <v>576</v>
      </c>
      <c r="Y70" s="171" t="s">
        <v>70</v>
      </c>
      <c r="Z70" s="159" t="s">
        <v>135</v>
      </c>
      <c r="AA70" s="160">
        <v>1</v>
      </c>
      <c r="AB70" s="161">
        <v>1</v>
      </c>
      <c r="AC70" s="157">
        <f t="shared" si="3"/>
        <v>1</v>
      </c>
      <c r="AD70" s="162" t="s">
        <v>659</v>
      </c>
      <c r="AE70" s="69" t="s">
        <v>706</v>
      </c>
    </row>
    <row r="71" spans="2:31" s="3" customFormat="1" ht="75" customHeight="1" x14ac:dyDescent="0.25">
      <c r="B71" s="330"/>
      <c r="C71" s="139" t="s">
        <v>326</v>
      </c>
      <c r="D71" s="53" t="s">
        <v>327</v>
      </c>
      <c r="E71" s="53" t="s">
        <v>322</v>
      </c>
      <c r="F71" s="60" t="s">
        <v>328</v>
      </c>
      <c r="G71" s="139" t="s">
        <v>67</v>
      </c>
      <c r="H71" s="139" t="s">
        <v>329</v>
      </c>
      <c r="I71" s="139" t="s">
        <v>219</v>
      </c>
      <c r="J71" s="54">
        <v>43983</v>
      </c>
      <c r="K71" s="165">
        <v>44196</v>
      </c>
      <c r="L71" s="170"/>
      <c r="M71" s="154" t="s">
        <v>71</v>
      </c>
      <c r="N71" s="155">
        <v>0</v>
      </c>
      <c r="O71" s="157">
        <v>0</v>
      </c>
      <c r="P71" s="158" t="s">
        <v>133</v>
      </c>
      <c r="Q71" s="187" t="s">
        <v>213</v>
      </c>
      <c r="R71" s="170" t="s">
        <v>268</v>
      </c>
      <c r="S71" s="154" t="s">
        <v>135</v>
      </c>
      <c r="T71" s="155">
        <v>0</v>
      </c>
      <c r="U71" s="156">
        <v>0</v>
      </c>
      <c r="V71" s="157">
        <f t="shared" si="2"/>
        <v>0</v>
      </c>
      <c r="W71" s="158" t="s">
        <v>325</v>
      </c>
      <c r="X71" s="138" t="s">
        <v>576</v>
      </c>
      <c r="Y71" s="171" t="s">
        <v>70</v>
      </c>
      <c r="Z71" s="159" t="s">
        <v>135</v>
      </c>
      <c r="AA71" s="160">
        <v>1</v>
      </c>
      <c r="AB71" s="161">
        <v>1</v>
      </c>
      <c r="AC71" s="157">
        <f t="shared" si="3"/>
        <v>1</v>
      </c>
      <c r="AD71" s="162" t="s">
        <v>660</v>
      </c>
      <c r="AE71" s="69" t="s">
        <v>699</v>
      </c>
    </row>
    <row r="72" spans="2:31" s="3" customFormat="1" ht="57.75" customHeight="1" thickBot="1" x14ac:dyDescent="0.3">
      <c r="B72" s="331"/>
      <c r="C72" s="163" t="s">
        <v>330</v>
      </c>
      <c r="D72" s="71" t="s">
        <v>331</v>
      </c>
      <c r="E72" s="71" t="s">
        <v>315</v>
      </c>
      <c r="F72" s="163" t="s">
        <v>332</v>
      </c>
      <c r="G72" s="163" t="s">
        <v>67</v>
      </c>
      <c r="H72" s="163" t="s">
        <v>333</v>
      </c>
      <c r="I72" s="163" t="s">
        <v>684</v>
      </c>
      <c r="J72" s="164">
        <v>43831</v>
      </c>
      <c r="K72" s="166">
        <v>44196</v>
      </c>
      <c r="L72" s="229"/>
      <c r="M72" s="230" t="s">
        <v>71</v>
      </c>
      <c r="N72" s="231">
        <v>0</v>
      </c>
      <c r="O72" s="127">
        <v>0</v>
      </c>
      <c r="P72" s="233" t="s">
        <v>133</v>
      </c>
      <c r="Q72" s="235" t="s">
        <v>213</v>
      </c>
      <c r="R72" s="229" t="s">
        <v>268</v>
      </c>
      <c r="S72" s="230" t="s">
        <v>135</v>
      </c>
      <c r="T72" s="231">
        <v>0</v>
      </c>
      <c r="U72" s="232">
        <v>0</v>
      </c>
      <c r="V72" s="127">
        <f t="shared" si="2"/>
        <v>0</v>
      </c>
      <c r="W72" s="233" t="s">
        <v>325</v>
      </c>
      <c r="X72" s="184" t="s">
        <v>576</v>
      </c>
      <c r="Y72" s="133" t="s">
        <v>70</v>
      </c>
      <c r="Z72" s="124" t="s">
        <v>135</v>
      </c>
      <c r="AA72" s="125">
        <v>1</v>
      </c>
      <c r="AB72" s="126">
        <v>1</v>
      </c>
      <c r="AC72" s="127">
        <f t="shared" si="3"/>
        <v>1</v>
      </c>
      <c r="AD72" s="245" t="s">
        <v>661</v>
      </c>
      <c r="AE72" s="69" t="s">
        <v>699</v>
      </c>
    </row>
    <row r="73" spans="2:31" s="3" customFormat="1" x14ac:dyDescent="0.25">
      <c r="B73" s="14"/>
      <c r="C73" s="4"/>
      <c r="D73" s="14"/>
      <c r="E73" s="14"/>
      <c r="F73" s="4"/>
      <c r="G73" s="4"/>
      <c r="H73" s="4"/>
      <c r="I73" s="4"/>
      <c r="J73" s="22"/>
      <c r="K73" s="22"/>
      <c r="L73" s="5"/>
      <c r="M73" s="5"/>
      <c r="N73" s="33"/>
      <c r="O73" s="37"/>
      <c r="P73" s="19"/>
      <c r="Q73" s="19"/>
      <c r="R73" s="14"/>
      <c r="S73" s="14"/>
      <c r="T73" s="14"/>
      <c r="U73" s="14"/>
      <c r="V73" s="14"/>
      <c r="W73" s="14"/>
      <c r="X73" s="14"/>
      <c r="Y73" s="14"/>
      <c r="Z73" s="14"/>
      <c r="AA73" s="14"/>
      <c r="AB73" s="14"/>
      <c r="AC73" s="14"/>
      <c r="AD73" s="14"/>
      <c r="AE73" s="14"/>
    </row>
    <row r="74" spans="2:31" s="3" customFormat="1" ht="13.5" thickBot="1" x14ac:dyDescent="0.3">
      <c r="B74" s="14"/>
      <c r="C74" s="4"/>
      <c r="D74" s="14"/>
      <c r="E74" s="14"/>
      <c r="F74" s="4"/>
      <c r="G74" s="4"/>
      <c r="H74" s="4"/>
      <c r="I74" s="4"/>
      <c r="J74" s="22"/>
      <c r="K74" s="22"/>
      <c r="L74" s="5"/>
      <c r="M74" s="5"/>
      <c r="N74" s="33"/>
      <c r="O74" s="37"/>
      <c r="P74" s="19"/>
      <c r="Q74" s="19"/>
      <c r="R74" s="14"/>
      <c r="S74" s="14"/>
      <c r="T74" s="14"/>
      <c r="U74" s="14"/>
      <c r="V74" s="14"/>
      <c r="W74" s="14"/>
      <c r="X74" s="14"/>
      <c r="Y74" s="14"/>
      <c r="Z74" s="14"/>
      <c r="AA74" s="14"/>
      <c r="AB74" s="14"/>
      <c r="AC74" s="14"/>
      <c r="AD74" s="14"/>
      <c r="AE74" s="14"/>
    </row>
    <row r="75" spans="2:31" s="23" customFormat="1" ht="18" customHeight="1" x14ac:dyDescent="0.25">
      <c r="B75" s="303" t="s">
        <v>334</v>
      </c>
      <c r="C75" s="309"/>
      <c r="D75" s="309"/>
      <c r="E75" s="309"/>
      <c r="F75" s="309"/>
      <c r="G75" s="309"/>
      <c r="H75" s="309"/>
      <c r="I75" s="309"/>
      <c r="J75" s="309"/>
      <c r="K75" s="310"/>
      <c r="L75" s="303" t="s">
        <v>39</v>
      </c>
      <c r="M75" s="309"/>
      <c r="N75" s="309"/>
      <c r="O75" s="309"/>
      <c r="P75" s="309"/>
      <c r="Q75" s="310"/>
      <c r="R75" s="303" t="s">
        <v>40</v>
      </c>
      <c r="S75" s="309"/>
      <c r="T75" s="309"/>
      <c r="U75" s="309"/>
      <c r="V75" s="309"/>
      <c r="W75" s="309"/>
      <c r="X75" s="310"/>
      <c r="Y75" s="303" t="s">
        <v>641</v>
      </c>
      <c r="Z75" s="309"/>
      <c r="AA75" s="309"/>
      <c r="AB75" s="309"/>
      <c r="AC75" s="309"/>
      <c r="AD75" s="309"/>
      <c r="AE75" s="310"/>
    </row>
    <row r="76" spans="2:31" s="23" customFormat="1" ht="39" customHeight="1" x14ac:dyDescent="0.25">
      <c r="B76" s="88" t="s">
        <v>41</v>
      </c>
      <c r="C76" s="326" t="s">
        <v>335</v>
      </c>
      <c r="D76" s="326"/>
      <c r="E76" s="326"/>
      <c r="F76" s="326"/>
      <c r="G76" s="326"/>
      <c r="H76" s="326"/>
      <c r="I76" s="326"/>
      <c r="J76" s="326"/>
      <c r="K76" s="327"/>
      <c r="L76" s="311"/>
      <c r="M76" s="312"/>
      <c r="N76" s="312"/>
      <c r="O76" s="312"/>
      <c r="P76" s="312"/>
      <c r="Q76" s="313"/>
      <c r="R76" s="311"/>
      <c r="S76" s="312"/>
      <c r="T76" s="312"/>
      <c r="U76" s="312"/>
      <c r="V76" s="312"/>
      <c r="W76" s="312"/>
      <c r="X76" s="313"/>
      <c r="Y76" s="311"/>
      <c r="Z76" s="312"/>
      <c r="AA76" s="312"/>
      <c r="AB76" s="312"/>
      <c r="AC76" s="312"/>
      <c r="AD76" s="312"/>
      <c r="AE76" s="313"/>
    </row>
    <row r="77" spans="2:31" s="3" customFormat="1" ht="12.75" customHeight="1" x14ac:dyDescent="0.25">
      <c r="B77" s="321" t="s">
        <v>43</v>
      </c>
      <c r="C77" s="322" t="s">
        <v>44</v>
      </c>
      <c r="D77" s="322" t="s">
        <v>45</v>
      </c>
      <c r="E77" s="322" t="s">
        <v>46</v>
      </c>
      <c r="F77" s="322" t="s">
        <v>47</v>
      </c>
      <c r="G77" s="322" t="s">
        <v>48</v>
      </c>
      <c r="H77" s="322" t="s">
        <v>49</v>
      </c>
      <c r="I77" s="322" t="s">
        <v>50</v>
      </c>
      <c r="J77" s="323" t="s">
        <v>51</v>
      </c>
      <c r="K77" s="324" t="s">
        <v>52</v>
      </c>
      <c r="L77" s="315" t="s">
        <v>53</v>
      </c>
      <c r="M77" s="316"/>
      <c r="N77" s="317" t="s">
        <v>54</v>
      </c>
      <c r="O77" s="318" t="s">
        <v>55</v>
      </c>
      <c r="P77" s="316" t="s">
        <v>56</v>
      </c>
      <c r="Q77" s="319" t="s">
        <v>57</v>
      </c>
      <c r="R77" s="315" t="s">
        <v>53</v>
      </c>
      <c r="S77" s="316"/>
      <c r="T77" s="317" t="s">
        <v>54</v>
      </c>
      <c r="U77" s="318" t="s">
        <v>55</v>
      </c>
      <c r="V77" s="314" t="s">
        <v>59</v>
      </c>
      <c r="W77" s="316" t="s">
        <v>56</v>
      </c>
      <c r="X77" s="319" t="s">
        <v>57</v>
      </c>
      <c r="Y77" s="315" t="s">
        <v>53</v>
      </c>
      <c r="Z77" s="316"/>
      <c r="AA77" s="317" t="s">
        <v>54</v>
      </c>
      <c r="AB77" s="318" t="s">
        <v>55</v>
      </c>
      <c r="AC77" s="314" t="s">
        <v>59</v>
      </c>
      <c r="AD77" s="316" t="s">
        <v>56</v>
      </c>
      <c r="AE77" s="319" t="s">
        <v>57</v>
      </c>
    </row>
    <row r="78" spans="2:31" s="3" customFormat="1" ht="30.75" customHeight="1" x14ac:dyDescent="0.25">
      <c r="B78" s="321"/>
      <c r="C78" s="322"/>
      <c r="D78" s="322"/>
      <c r="E78" s="322"/>
      <c r="F78" s="322"/>
      <c r="G78" s="322"/>
      <c r="H78" s="322"/>
      <c r="I78" s="322"/>
      <c r="J78" s="323"/>
      <c r="K78" s="324"/>
      <c r="L78" s="48" t="s">
        <v>60</v>
      </c>
      <c r="M78" s="49" t="s">
        <v>61</v>
      </c>
      <c r="N78" s="317"/>
      <c r="O78" s="318"/>
      <c r="P78" s="316"/>
      <c r="Q78" s="319"/>
      <c r="R78" s="48" t="s">
        <v>60</v>
      </c>
      <c r="S78" s="49" t="s">
        <v>61</v>
      </c>
      <c r="T78" s="317"/>
      <c r="U78" s="318"/>
      <c r="V78" s="314"/>
      <c r="W78" s="316"/>
      <c r="X78" s="319"/>
      <c r="Y78" s="48" t="s">
        <v>60</v>
      </c>
      <c r="Z78" s="49" t="s">
        <v>61</v>
      </c>
      <c r="AA78" s="317"/>
      <c r="AB78" s="318"/>
      <c r="AC78" s="314"/>
      <c r="AD78" s="316"/>
      <c r="AE78" s="319"/>
    </row>
    <row r="79" spans="2:31" s="3" customFormat="1" ht="117" customHeight="1" x14ac:dyDescent="0.25">
      <c r="B79" s="330" t="s">
        <v>336</v>
      </c>
      <c r="C79" s="53" t="s">
        <v>337</v>
      </c>
      <c r="D79" s="53" t="s">
        <v>338</v>
      </c>
      <c r="E79" s="53" t="s">
        <v>65</v>
      </c>
      <c r="F79" s="53" t="s">
        <v>339</v>
      </c>
      <c r="G79" s="53" t="s">
        <v>67</v>
      </c>
      <c r="H79" s="53" t="s">
        <v>340</v>
      </c>
      <c r="I79" s="53" t="s">
        <v>686</v>
      </c>
      <c r="J79" s="54">
        <v>43864</v>
      </c>
      <c r="K79" s="81">
        <v>44186</v>
      </c>
      <c r="L79" s="169"/>
      <c r="M79" s="134" t="s">
        <v>71</v>
      </c>
      <c r="N79" s="135">
        <v>0</v>
      </c>
      <c r="O79" s="59">
        <v>0</v>
      </c>
      <c r="P79" s="137" t="s">
        <v>620</v>
      </c>
      <c r="Q79" s="138" t="s">
        <v>213</v>
      </c>
      <c r="R79" s="169" t="s">
        <v>70</v>
      </c>
      <c r="S79" s="134" t="s">
        <v>135</v>
      </c>
      <c r="T79" s="135">
        <v>0</v>
      </c>
      <c r="U79" s="136">
        <f>+T79/4</f>
        <v>0</v>
      </c>
      <c r="V79" s="59">
        <f>+U79+O79</f>
        <v>0</v>
      </c>
      <c r="W79" s="137" t="s">
        <v>341</v>
      </c>
      <c r="X79" s="138" t="s">
        <v>213</v>
      </c>
      <c r="Y79" s="85" t="s">
        <v>70</v>
      </c>
      <c r="Z79" s="55" t="s">
        <v>135</v>
      </c>
      <c r="AA79" s="56">
        <v>100</v>
      </c>
      <c r="AB79" s="57">
        <v>1</v>
      </c>
      <c r="AC79" s="59">
        <f>+AB79+V79</f>
        <v>1</v>
      </c>
      <c r="AD79" s="58" t="s">
        <v>662</v>
      </c>
      <c r="AE79" s="63" t="s">
        <v>707</v>
      </c>
    </row>
    <row r="80" spans="2:31" s="3" customFormat="1" ht="121.5" customHeight="1" x14ac:dyDescent="0.25">
      <c r="B80" s="330"/>
      <c r="C80" s="53" t="s">
        <v>342</v>
      </c>
      <c r="D80" s="53" t="s">
        <v>343</v>
      </c>
      <c r="E80" s="53" t="s">
        <v>78</v>
      </c>
      <c r="F80" s="53" t="s">
        <v>344</v>
      </c>
      <c r="G80" s="53" t="s">
        <v>67</v>
      </c>
      <c r="H80" s="53" t="s">
        <v>345</v>
      </c>
      <c r="I80" s="53" t="s">
        <v>687</v>
      </c>
      <c r="J80" s="54">
        <v>43864</v>
      </c>
      <c r="K80" s="81">
        <v>44074</v>
      </c>
      <c r="L80" s="85" t="s">
        <v>70</v>
      </c>
      <c r="M80" s="55" t="s">
        <v>71</v>
      </c>
      <c r="N80" s="56">
        <v>1</v>
      </c>
      <c r="O80" s="59">
        <f>+(N80/2)</f>
        <v>0.5</v>
      </c>
      <c r="P80" s="58" t="s">
        <v>346</v>
      </c>
      <c r="Q80" s="63" t="s">
        <v>347</v>
      </c>
      <c r="R80" s="85" t="s">
        <v>70</v>
      </c>
      <c r="S80" s="55" t="s">
        <v>135</v>
      </c>
      <c r="T80" s="56">
        <v>1</v>
      </c>
      <c r="U80" s="57">
        <v>0.5</v>
      </c>
      <c r="V80" s="59">
        <f t="shared" ref="V80:V92" si="4">+U80+O80</f>
        <v>1</v>
      </c>
      <c r="W80" s="58" t="s">
        <v>621</v>
      </c>
      <c r="X80" s="63" t="s">
        <v>595</v>
      </c>
      <c r="Y80" s="169" t="s">
        <v>642</v>
      </c>
      <c r="Z80" s="134" t="s">
        <v>642</v>
      </c>
      <c r="AA80" s="135" t="s">
        <v>642</v>
      </c>
      <c r="AB80" s="136">
        <v>0</v>
      </c>
      <c r="AC80" s="59">
        <f t="shared" ref="AC80:AC92" si="5">+AB80+V80</f>
        <v>1</v>
      </c>
      <c r="AD80" s="137" t="s">
        <v>642</v>
      </c>
      <c r="AE80" s="138" t="s">
        <v>642</v>
      </c>
    </row>
    <row r="81" spans="2:31" s="3" customFormat="1" ht="63.75" x14ac:dyDescent="0.25">
      <c r="B81" s="330"/>
      <c r="C81" s="53" t="s">
        <v>348</v>
      </c>
      <c r="D81" s="53" t="s">
        <v>349</v>
      </c>
      <c r="E81" s="53" t="s">
        <v>65</v>
      </c>
      <c r="F81" s="53" t="s">
        <v>350</v>
      </c>
      <c r="G81" s="53" t="s">
        <v>67</v>
      </c>
      <c r="H81" s="53" t="s">
        <v>351</v>
      </c>
      <c r="I81" s="53" t="s">
        <v>688</v>
      </c>
      <c r="J81" s="54">
        <v>43864</v>
      </c>
      <c r="K81" s="81">
        <v>44074</v>
      </c>
      <c r="L81" s="169"/>
      <c r="M81" s="134" t="s">
        <v>71</v>
      </c>
      <c r="N81" s="135">
        <v>0</v>
      </c>
      <c r="O81" s="59">
        <v>0</v>
      </c>
      <c r="P81" s="137" t="s">
        <v>133</v>
      </c>
      <c r="Q81" s="138" t="s">
        <v>213</v>
      </c>
      <c r="R81" s="85" t="s">
        <v>70</v>
      </c>
      <c r="S81" s="55" t="s">
        <v>135</v>
      </c>
      <c r="T81" s="56">
        <v>100</v>
      </c>
      <c r="U81" s="57">
        <v>1</v>
      </c>
      <c r="V81" s="59">
        <f t="shared" si="4"/>
        <v>1</v>
      </c>
      <c r="W81" s="58" t="s">
        <v>352</v>
      </c>
      <c r="X81" s="63" t="s">
        <v>596</v>
      </c>
      <c r="Y81" s="169" t="s">
        <v>642</v>
      </c>
      <c r="Z81" s="134" t="s">
        <v>642</v>
      </c>
      <c r="AA81" s="135" t="s">
        <v>642</v>
      </c>
      <c r="AB81" s="136">
        <v>0</v>
      </c>
      <c r="AC81" s="59">
        <f t="shared" si="5"/>
        <v>1</v>
      </c>
      <c r="AD81" s="137" t="s">
        <v>642</v>
      </c>
      <c r="AE81" s="138" t="s">
        <v>642</v>
      </c>
    </row>
    <row r="82" spans="2:31" s="3" customFormat="1" ht="88.5" customHeight="1" x14ac:dyDescent="0.25">
      <c r="B82" s="330" t="s">
        <v>353</v>
      </c>
      <c r="C82" s="53" t="s">
        <v>354</v>
      </c>
      <c r="D82" s="53" t="s">
        <v>355</v>
      </c>
      <c r="E82" s="53" t="s">
        <v>78</v>
      </c>
      <c r="F82" s="53" t="s">
        <v>356</v>
      </c>
      <c r="G82" s="53" t="s">
        <v>67</v>
      </c>
      <c r="H82" s="53" t="s">
        <v>317</v>
      </c>
      <c r="I82" s="53" t="s">
        <v>687</v>
      </c>
      <c r="J82" s="54">
        <v>43864</v>
      </c>
      <c r="K82" s="81">
        <v>44165</v>
      </c>
      <c r="L82" s="85" t="s">
        <v>70</v>
      </c>
      <c r="M82" s="55" t="s">
        <v>71</v>
      </c>
      <c r="N82" s="56">
        <v>1</v>
      </c>
      <c r="O82" s="59">
        <f>+N82/3</f>
        <v>0.33333333333333331</v>
      </c>
      <c r="P82" s="58" t="s">
        <v>357</v>
      </c>
      <c r="Q82" s="63" t="s">
        <v>347</v>
      </c>
      <c r="R82" s="87" t="s">
        <v>358</v>
      </c>
      <c r="S82" s="65" t="s">
        <v>135</v>
      </c>
      <c r="T82" s="66">
        <v>0</v>
      </c>
      <c r="U82" s="67">
        <v>0</v>
      </c>
      <c r="V82" s="59">
        <f t="shared" si="4"/>
        <v>0.33333333333333331</v>
      </c>
      <c r="W82" s="68" t="s">
        <v>622</v>
      </c>
      <c r="X82" s="69" t="s">
        <v>576</v>
      </c>
      <c r="Y82" s="87" t="s">
        <v>70</v>
      </c>
      <c r="Z82" s="65" t="s">
        <v>135</v>
      </c>
      <c r="AA82" s="66">
        <v>2</v>
      </c>
      <c r="AB82" s="67">
        <v>0.67</v>
      </c>
      <c r="AC82" s="59">
        <f t="shared" si="5"/>
        <v>1.0033333333333334</v>
      </c>
      <c r="AD82" s="68" t="s">
        <v>663</v>
      </c>
      <c r="AE82" s="69" t="s">
        <v>723</v>
      </c>
    </row>
    <row r="83" spans="2:31" s="3" customFormat="1" ht="194.25" customHeight="1" x14ac:dyDescent="0.25">
      <c r="B83" s="330"/>
      <c r="C83" s="139" t="s">
        <v>359</v>
      </c>
      <c r="D83" s="53" t="s">
        <v>360</v>
      </c>
      <c r="E83" s="53" t="s">
        <v>361</v>
      </c>
      <c r="F83" s="172" t="s">
        <v>362</v>
      </c>
      <c r="G83" s="139" t="s">
        <v>67</v>
      </c>
      <c r="H83" s="139" t="s">
        <v>363</v>
      </c>
      <c r="I83" s="139" t="s">
        <v>364</v>
      </c>
      <c r="J83" s="54">
        <v>43862</v>
      </c>
      <c r="K83" s="81">
        <v>44185</v>
      </c>
      <c r="L83" s="85" t="s">
        <v>70</v>
      </c>
      <c r="M83" s="55" t="s">
        <v>71</v>
      </c>
      <c r="N83" s="56">
        <v>31925</v>
      </c>
      <c r="O83" s="59">
        <f>+(N83*1)/430000</f>
        <v>7.4244186046511632E-2</v>
      </c>
      <c r="P83" s="58" t="s">
        <v>365</v>
      </c>
      <c r="Q83" s="63" t="s">
        <v>366</v>
      </c>
      <c r="R83" s="85" t="s">
        <v>70</v>
      </c>
      <c r="S83" s="55" t="s">
        <v>135</v>
      </c>
      <c r="T83" s="56">
        <v>256908</v>
      </c>
      <c r="U83" s="57">
        <f>+T83/430000</f>
        <v>0.59746046511627904</v>
      </c>
      <c r="V83" s="59">
        <f t="shared" si="4"/>
        <v>0.67170465116279066</v>
      </c>
      <c r="W83" s="58" t="s">
        <v>623</v>
      </c>
      <c r="X83" s="63" t="s">
        <v>366</v>
      </c>
      <c r="Y83" s="85" t="s">
        <v>70</v>
      </c>
      <c r="Z83" s="55" t="s">
        <v>135</v>
      </c>
      <c r="AA83" s="56">
        <v>522104</v>
      </c>
      <c r="AB83" s="57">
        <v>0.33</v>
      </c>
      <c r="AC83" s="59">
        <f t="shared" si="5"/>
        <v>1.0017046511627907</v>
      </c>
      <c r="AD83" s="58" t="s">
        <v>664</v>
      </c>
      <c r="AE83" s="63" t="s">
        <v>708</v>
      </c>
    </row>
    <row r="84" spans="2:31" s="3" customFormat="1" ht="161.25" customHeight="1" x14ac:dyDescent="0.2">
      <c r="B84" s="52" t="s">
        <v>367</v>
      </c>
      <c r="C84" s="139" t="s">
        <v>368</v>
      </c>
      <c r="D84" s="53" t="s">
        <v>369</v>
      </c>
      <c r="E84" s="53" t="s">
        <v>78</v>
      </c>
      <c r="F84" s="139" t="s">
        <v>370</v>
      </c>
      <c r="G84" s="139" t="s">
        <v>67</v>
      </c>
      <c r="H84" s="139" t="s">
        <v>345</v>
      </c>
      <c r="I84" s="139" t="s">
        <v>684</v>
      </c>
      <c r="J84" s="54">
        <v>43955</v>
      </c>
      <c r="K84" s="185" t="s">
        <v>371</v>
      </c>
      <c r="L84" s="169"/>
      <c r="M84" s="134" t="s">
        <v>71</v>
      </c>
      <c r="N84" s="135">
        <v>0</v>
      </c>
      <c r="O84" s="59">
        <v>0</v>
      </c>
      <c r="P84" s="137" t="s">
        <v>133</v>
      </c>
      <c r="Q84" s="138" t="s">
        <v>213</v>
      </c>
      <c r="R84" s="85" t="s">
        <v>70</v>
      </c>
      <c r="S84" s="55" t="s">
        <v>135</v>
      </c>
      <c r="T84" s="56">
        <v>2</v>
      </c>
      <c r="U84" s="57">
        <f>+T84/2</f>
        <v>1</v>
      </c>
      <c r="V84" s="59">
        <f t="shared" si="4"/>
        <v>1</v>
      </c>
      <c r="W84" s="58" t="s">
        <v>372</v>
      </c>
      <c r="X84" s="63" t="s">
        <v>579</v>
      </c>
      <c r="Y84" s="169" t="s">
        <v>642</v>
      </c>
      <c r="Z84" s="134" t="s">
        <v>642</v>
      </c>
      <c r="AA84" s="135" t="s">
        <v>642</v>
      </c>
      <c r="AB84" s="136">
        <v>0</v>
      </c>
      <c r="AC84" s="59">
        <f t="shared" si="5"/>
        <v>1</v>
      </c>
      <c r="AD84" s="137" t="s">
        <v>642</v>
      </c>
      <c r="AE84" s="138" t="s">
        <v>642</v>
      </c>
    </row>
    <row r="85" spans="2:31" s="3" customFormat="1" ht="92.25" customHeight="1" x14ac:dyDescent="0.25">
      <c r="B85" s="330" t="s">
        <v>373</v>
      </c>
      <c r="C85" s="139" t="s">
        <v>374</v>
      </c>
      <c r="D85" s="53" t="s">
        <v>375</v>
      </c>
      <c r="E85" s="53" t="s">
        <v>78</v>
      </c>
      <c r="F85" s="139" t="s">
        <v>376</v>
      </c>
      <c r="G85" s="139" t="s">
        <v>67</v>
      </c>
      <c r="H85" s="139" t="s">
        <v>377</v>
      </c>
      <c r="I85" s="139" t="s">
        <v>687</v>
      </c>
      <c r="J85" s="54">
        <v>43832</v>
      </c>
      <c r="K85" s="81">
        <v>44165</v>
      </c>
      <c r="L85" s="85" t="s">
        <v>70</v>
      </c>
      <c r="M85" s="55" t="s">
        <v>71</v>
      </c>
      <c r="N85" s="56">
        <v>1</v>
      </c>
      <c r="O85" s="59">
        <f>+(N85*1)/3</f>
        <v>0.33333333333333331</v>
      </c>
      <c r="P85" s="58" t="s">
        <v>378</v>
      </c>
      <c r="Q85" s="63" t="s">
        <v>379</v>
      </c>
      <c r="R85" s="85" t="s">
        <v>70</v>
      </c>
      <c r="S85" s="55" t="s">
        <v>135</v>
      </c>
      <c r="T85" s="56">
        <v>1</v>
      </c>
      <c r="U85" s="57">
        <v>0.33</v>
      </c>
      <c r="V85" s="59">
        <f t="shared" si="4"/>
        <v>0.66333333333333333</v>
      </c>
      <c r="W85" s="58" t="s">
        <v>380</v>
      </c>
      <c r="X85" s="63" t="s">
        <v>379</v>
      </c>
      <c r="Y85" s="85" t="s">
        <v>70</v>
      </c>
      <c r="Z85" s="55" t="s">
        <v>135</v>
      </c>
      <c r="AA85" s="56">
        <v>1</v>
      </c>
      <c r="AB85" s="57">
        <v>0.34</v>
      </c>
      <c r="AC85" s="59">
        <f t="shared" si="5"/>
        <v>1.0033333333333334</v>
      </c>
      <c r="AD85" s="58" t="s">
        <v>665</v>
      </c>
      <c r="AE85" s="63" t="s">
        <v>709</v>
      </c>
    </row>
    <row r="86" spans="2:31" s="3" customFormat="1" ht="142.5" customHeight="1" x14ac:dyDescent="0.25">
      <c r="B86" s="330"/>
      <c r="C86" s="146" t="s">
        <v>381</v>
      </c>
      <c r="D86" s="147" t="s">
        <v>382</v>
      </c>
      <c r="E86" s="147" t="s">
        <v>65</v>
      </c>
      <c r="F86" s="146" t="s">
        <v>383</v>
      </c>
      <c r="G86" s="139" t="s">
        <v>67</v>
      </c>
      <c r="H86" s="146" t="s">
        <v>351</v>
      </c>
      <c r="I86" s="146" t="s">
        <v>284</v>
      </c>
      <c r="J86" s="149">
        <v>43832</v>
      </c>
      <c r="K86" s="165">
        <v>44073</v>
      </c>
      <c r="L86" s="170"/>
      <c r="M86" s="154" t="s">
        <v>71</v>
      </c>
      <c r="N86" s="155">
        <v>0</v>
      </c>
      <c r="O86" s="157">
        <v>0</v>
      </c>
      <c r="P86" s="158" t="s">
        <v>133</v>
      </c>
      <c r="Q86" s="187" t="s">
        <v>213</v>
      </c>
      <c r="R86" s="168" t="s">
        <v>70</v>
      </c>
      <c r="S86" s="150" t="s">
        <v>135</v>
      </c>
      <c r="T86" s="151">
        <v>1</v>
      </c>
      <c r="U86" s="152">
        <v>1</v>
      </c>
      <c r="V86" s="157">
        <f t="shared" si="4"/>
        <v>1</v>
      </c>
      <c r="W86" s="153" t="s">
        <v>384</v>
      </c>
      <c r="X86" s="212" t="s">
        <v>624</v>
      </c>
      <c r="Y86" s="169" t="s">
        <v>642</v>
      </c>
      <c r="Z86" s="134" t="s">
        <v>642</v>
      </c>
      <c r="AA86" s="135" t="s">
        <v>642</v>
      </c>
      <c r="AB86" s="136">
        <v>0</v>
      </c>
      <c r="AC86" s="157">
        <f t="shared" si="5"/>
        <v>1</v>
      </c>
      <c r="AD86" s="137" t="s">
        <v>642</v>
      </c>
      <c r="AE86" s="138" t="s">
        <v>642</v>
      </c>
    </row>
    <row r="87" spans="2:31" s="3" customFormat="1" ht="152.25" customHeight="1" x14ac:dyDescent="0.25">
      <c r="B87" s="330"/>
      <c r="C87" s="146" t="s">
        <v>385</v>
      </c>
      <c r="D87" s="147" t="s">
        <v>386</v>
      </c>
      <c r="E87" s="147" t="s">
        <v>65</v>
      </c>
      <c r="F87" s="146" t="s">
        <v>387</v>
      </c>
      <c r="G87" s="139" t="s">
        <v>67</v>
      </c>
      <c r="H87" s="146" t="s">
        <v>388</v>
      </c>
      <c r="I87" s="146" t="s">
        <v>284</v>
      </c>
      <c r="J87" s="149">
        <v>43832</v>
      </c>
      <c r="K87" s="165">
        <v>44135</v>
      </c>
      <c r="L87" s="170"/>
      <c r="M87" s="154" t="s">
        <v>71</v>
      </c>
      <c r="N87" s="155">
        <v>0</v>
      </c>
      <c r="O87" s="157">
        <v>0</v>
      </c>
      <c r="P87" s="158" t="s">
        <v>133</v>
      </c>
      <c r="Q87" s="187" t="s">
        <v>213</v>
      </c>
      <c r="R87" s="168" t="s">
        <v>70</v>
      </c>
      <c r="S87" s="150" t="s">
        <v>135</v>
      </c>
      <c r="T87" s="151">
        <v>3</v>
      </c>
      <c r="U87" s="152">
        <f>+T87/3</f>
        <v>1</v>
      </c>
      <c r="V87" s="157">
        <f t="shared" si="4"/>
        <v>1</v>
      </c>
      <c r="W87" s="153" t="s">
        <v>389</v>
      </c>
      <c r="X87" s="212" t="s">
        <v>580</v>
      </c>
      <c r="Y87" s="169" t="s">
        <v>642</v>
      </c>
      <c r="Z87" s="134" t="s">
        <v>642</v>
      </c>
      <c r="AA87" s="135" t="s">
        <v>642</v>
      </c>
      <c r="AB87" s="136">
        <v>0</v>
      </c>
      <c r="AC87" s="157">
        <f t="shared" si="5"/>
        <v>1</v>
      </c>
      <c r="AD87" s="137" t="s">
        <v>642</v>
      </c>
      <c r="AE87" s="138" t="s">
        <v>642</v>
      </c>
    </row>
    <row r="88" spans="2:31" s="3" customFormat="1" ht="114.75" customHeight="1" x14ac:dyDescent="0.25">
      <c r="B88" s="330"/>
      <c r="C88" s="139" t="s">
        <v>390</v>
      </c>
      <c r="D88" s="147" t="s">
        <v>391</v>
      </c>
      <c r="E88" s="147" t="s">
        <v>65</v>
      </c>
      <c r="F88" s="146" t="s">
        <v>392</v>
      </c>
      <c r="G88" s="139" t="s">
        <v>67</v>
      </c>
      <c r="H88" s="146" t="s">
        <v>393</v>
      </c>
      <c r="I88" s="146" t="s">
        <v>284</v>
      </c>
      <c r="J88" s="149">
        <v>43832</v>
      </c>
      <c r="K88" s="165">
        <v>43983</v>
      </c>
      <c r="L88" s="170"/>
      <c r="M88" s="154" t="s">
        <v>71</v>
      </c>
      <c r="N88" s="155">
        <v>0</v>
      </c>
      <c r="O88" s="157">
        <v>0</v>
      </c>
      <c r="P88" s="158" t="s">
        <v>133</v>
      </c>
      <c r="Q88" s="187" t="s">
        <v>213</v>
      </c>
      <c r="R88" s="168" t="s">
        <v>70</v>
      </c>
      <c r="S88" s="150" t="s">
        <v>135</v>
      </c>
      <c r="T88" s="151">
        <v>1</v>
      </c>
      <c r="U88" s="152">
        <v>1</v>
      </c>
      <c r="V88" s="157">
        <f t="shared" si="4"/>
        <v>1</v>
      </c>
      <c r="W88" s="236" t="s">
        <v>625</v>
      </c>
      <c r="X88" s="212" t="s">
        <v>581</v>
      </c>
      <c r="Y88" s="169" t="s">
        <v>642</v>
      </c>
      <c r="Z88" s="134" t="s">
        <v>642</v>
      </c>
      <c r="AA88" s="135" t="s">
        <v>642</v>
      </c>
      <c r="AB88" s="136">
        <v>0</v>
      </c>
      <c r="AC88" s="157">
        <f t="shared" si="5"/>
        <v>1</v>
      </c>
      <c r="AD88" s="137" t="s">
        <v>642</v>
      </c>
      <c r="AE88" s="138" t="s">
        <v>642</v>
      </c>
    </row>
    <row r="89" spans="2:31" s="3" customFormat="1" ht="150.75" customHeight="1" x14ac:dyDescent="0.25">
      <c r="B89" s="330"/>
      <c r="C89" s="139" t="s">
        <v>394</v>
      </c>
      <c r="D89" s="174" t="s">
        <v>395</v>
      </c>
      <c r="E89" s="175" t="s">
        <v>65</v>
      </c>
      <c r="F89" s="175" t="s">
        <v>396</v>
      </c>
      <c r="G89" s="139" t="s">
        <v>67</v>
      </c>
      <c r="H89" s="175" t="s">
        <v>397</v>
      </c>
      <c r="I89" s="175" t="s">
        <v>687</v>
      </c>
      <c r="J89" s="176">
        <v>43953</v>
      </c>
      <c r="K89" s="186">
        <v>44134</v>
      </c>
      <c r="L89" s="188"/>
      <c r="M89" s="154" t="s">
        <v>71</v>
      </c>
      <c r="N89" s="177">
        <v>0</v>
      </c>
      <c r="O89" s="178">
        <v>0</v>
      </c>
      <c r="P89" s="173" t="s">
        <v>133</v>
      </c>
      <c r="Q89" s="187" t="s">
        <v>213</v>
      </c>
      <c r="R89" s="237" t="s">
        <v>70</v>
      </c>
      <c r="S89" s="150" t="s">
        <v>135</v>
      </c>
      <c r="T89" s="238">
        <v>1</v>
      </c>
      <c r="U89" s="239">
        <v>1</v>
      </c>
      <c r="V89" s="178">
        <f t="shared" si="4"/>
        <v>1</v>
      </c>
      <c r="W89" s="236" t="s">
        <v>626</v>
      </c>
      <c r="X89" s="212" t="s">
        <v>597</v>
      </c>
      <c r="Y89" s="169" t="s">
        <v>642</v>
      </c>
      <c r="Z89" s="134" t="s">
        <v>642</v>
      </c>
      <c r="AA89" s="135" t="s">
        <v>642</v>
      </c>
      <c r="AB89" s="136">
        <v>0</v>
      </c>
      <c r="AC89" s="178">
        <f t="shared" si="5"/>
        <v>1</v>
      </c>
      <c r="AD89" s="137" t="s">
        <v>642</v>
      </c>
      <c r="AE89" s="138" t="s">
        <v>642</v>
      </c>
    </row>
    <row r="90" spans="2:31" s="3" customFormat="1" ht="172.5" customHeight="1" x14ac:dyDescent="0.25">
      <c r="B90" s="330" t="s">
        <v>398</v>
      </c>
      <c r="C90" s="139" t="s">
        <v>399</v>
      </c>
      <c r="D90" s="179" t="s">
        <v>400</v>
      </c>
      <c r="E90" s="179" t="s">
        <v>401</v>
      </c>
      <c r="F90" s="144" t="s">
        <v>402</v>
      </c>
      <c r="G90" s="139" t="s">
        <v>67</v>
      </c>
      <c r="H90" s="144" t="s">
        <v>403</v>
      </c>
      <c r="I90" s="175" t="s">
        <v>687</v>
      </c>
      <c r="J90" s="64">
        <v>43832</v>
      </c>
      <c r="K90" s="82">
        <v>43951</v>
      </c>
      <c r="L90" s="87" t="s">
        <v>70</v>
      </c>
      <c r="M90" s="65" t="s">
        <v>71</v>
      </c>
      <c r="N90" s="66">
        <v>1</v>
      </c>
      <c r="O90" s="59">
        <v>1</v>
      </c>
      <c r="P90" s="58" t="s">
        <v>404</v>
      </c>
      <c r="Q90" s="69" t="s">
        <v>405</v>
      </c>
      <c r="R90" s="169" t="s">
        <v>74</v>
      </c>
      <c r="S90" s="134" t="s">
        <v>74</v>
      </c>
      <c r="T90" s="135" t="s">
        <v>74</v>
      </c>
      <c r="U90" s="136">
        <v>0</v>
      </c>
      <c r="V90" s="59">
        <f t="shared" si="4"/>
        <v>1</v>
      </c>
      <c r="W90" s="145" t="s">
        <v>74</v>
      </c>
      <c r="X90" s="138" t="s">
        <v>570</v>
      </c>
      <c r="Y90" s="169" t="s">
        <v>642</v>
      </c>
      <c r="Z90" s="134" t="s">
        <v>642</v>
      </c>
      <c r="AA90" s="135" t="s">
        <v>642</v>
      </c>
      <c r="AB90" s="136">
        <v>0</v>
      </c>
      <c r="AC90" s="59">
        <f t="shared" si="5"/>
        <v>1</v>
      </c>
      <c r="AD90" s="137" t="s">
        <v>642</v>
      </c>
      <c r="AE90" s="138" t="s">
        <v>642</v>
      </c>
    </row>
    <row r="91" spans="2:31" s="3" customFormat="1" ht="145.5" customHeight="1" x14ac:dyDescent="0.25">
      <c r="B91" s="330"/>
      <c r="C91" s="139" t="s">
        <v>406</v>
      </c>
      <c r="D91" s="53" t="s">
        <v>407</v>
      </c>
      <c r="E91" s="53" t="s">
        <v>78</v>
      </c>
      <c r="F91" s="60" t="s">
        <v>408</v>
      </c>
      <c r="G91" s="139" t="s">
        <v>67</v>
      </c>
      <c r="H91" s="139" t="s">
        <v>409</v>
      </c>
      <c r="I91" s="175" t="s">
        <v>687</v>
      </c>
      <c r="J91" s="54">
        <v>43832</v>
      </c>
      <c r="K91" s="81">
        <v>44045</v>
      </c>
      <c r="L91" s="169"/>
      <c r="M91" s="134" t="s">
        <v>71</v>
      </c>
      <c r="N91" s="135">
        <v>0</v>
      </c>
      <c r="O91" s="59">
        <v>0</v>
      </c>
      <c r="P91" s="137" t="s">
        <v>133</v>
      </c>
      <c r="Q91" s="138" t="s">
        <v>213</v>
      </c>
      <c r="R91" s="85" t="s">
        <v>70</v>
      </c>
      <c r="S91" s="55" t="s">
        <v>135</v>
      </c>
      <c r="T91" s="56">
        <v>1</v>
      </c>
      <c r="U91" s="57">
        <v>1</v>
      </c>
      <c r="V91" s="59">
        <f t="shared" si="4"/>
        <v>1</v>
      </c>
      <c r="W91" s="58" t="s">
        <v>627</v>
      </c>
      <c r="X91" s="63" t="s">
        <v>571</v>
      </c>
      <c r="Y91" s="169" t="s">
        <v>642</v>
      </c>
      <c r="Z91" s="134" t="s">
        <v>642</v>
      </c>
      <c r="AA91" s="135" t="s">
        <v>642</v>
      </c>
      <c r="AB91" s="136">
        <v>0</v>
      </c>
      <c r="AC91" s="59">
        <f t="shared" si="5"/>
        <v>1</v>
      </c>
      <c r="AD91" s="137" t="s">
        <v>642</v>
      </c>
      <c r="AE91" s="138" t="s">
        <v>642</v>
      </c>
    </row>
    <row r="92" spans="2:31" s="3" customFormat="1" ht="184.5" customHeight="1" thickBot="1" x14ac:dyDescent="0.3">
      <c r="B92" s="331"/>
      <c r="C92" s="163" t="s">
        <v>410</v>
      </c>
      <c r="D92" s="71" t="s">
        <v>411</v>
      </c>
      <c r="E92" s="71" t="s">
        <v>78</v>
      </c>
      <c r="F92" s="70" t="s">
        <v>412</v>
      </c>
      <c r="G92" s="163" t="s">
        <v>67</v>
      </c>
      <c r="H92" s="163" t="s">
        <v>413</v>
      </c>
      <c r="I92" s="163" t="s">
        <v>687</v>
      </c>
      <c r="J92" s="72">
        <v>43832</v>
      </c>
      <c r="K92" s="83">
        <v>44045</v>
      </c>
      <c r="L92" s="189"/>
      <c r="M92" s="180" t="s">
        <v>71</v>
      </c>
      <c r="N92" s="181">
        <v>0</v>
      </c>
      <c r="O92" s="77">
        <v>0</v>
      </c>
      <c r="P92" s="183" t="s">
        <v>133</v>
      </c>
      <c r="Q92" s="184" t="s">
        <v>213</v>
      </c>
      <c r="R92" s="213" t="s">
        <v>70</v>
      </c>
      <c r="S92" s="214" t="s">
        <v>135</v>
      </c>
      <c r="T92" s="215">
        <v>1</v>
      </c>
      <c r="U92" s="216">
        <v>1</v>
      </c>
      <c r="V92" s="77">
        <f t="shared" si="4"/>
        <v>1</v>
      </c>
      <c r="W92" s="78" t="s">
        <v>628</v>
      </c>
      <c r="X92" s="217" t="s">
        <v>571</v>
      </c>
      <c r="Y92" s="189" t="s">
        <v>642</v>
      </c>
      <c r="Z92" s="180" t="s">
        <v>642</v>
      </c>
      <c r="AA92" s="181" t="s">
        <v>642</v>
      </c>
      <c r="AB92" s="182">
        <v>0</v>
      </c>
      <c r="AC92" s="77">
        <f t="shared" si="5"/>
        <v>1</v>
      </c>
      <c r="AD92" s="183" t="s">
        <v>642</v>
      </c>
      <c r="AE92" s="184" t="s">
        <v>642</v>
      </c>
    </row>
    <row r="93" spans="2:31" s="3" customFormat="1" x14ac:dyDescent="0.25">
      <c r="B93" s="14"/>
      <c r="C93" s="4"/>
      <c r="D93" s="14"/>
      <c r="E93" s="14"/>
      <c r="F93" s="4"/>
      <c r="G93" s="4"/>
      <c r="H93" s="4"/>
      <c r="I93" s="4"/>
      <c r="J93" s="22"/>
      <c r="K93" s="22"/>
      <c r="L93" s="5"/>
      <c r="M93" s="5"/>
      <c r="N93" s="33"/>
      <c r="O93" s="37"/>
      <c r="P93" s="19"/>
      <c r="Q93" s="19"/>
      <c r="R93" s="14"/>
      <c r="S93" s="14"/>
      <c r="T93" s="14"/>
      <c r="U93" s="14"/>
      <c r="V93" s="14"/>
      <c r="W93" s="14"/>
      <c r="X93" s="14"/>
      <c r="Y93" s="14"/>
      <c r="Z93" s="14"/>
      <c r="AA93" s="14"/>
      <c r="AB93" s="14"/>
      <c r="AC93" s="14"/>
      <c r="AD93" s="14"/>
      <c r="AE93" s="14"/>
    </row>
    <row r="94" spans="2:31" s="23" customFormat="1" ht="22.5" customHeight="1" thickBot="1" x14ac:dyDescent="0.3">
      <c r="B94" s="25"/>
      <c r="C94" s="26"/>
      <c r="D94" s="25"/>
      <c r="E94" s="25"/>
      <c r="F94" s="26"/>
      <c r="G94" s="26"/>
      <c r="H94" s="26"/>
      <c r="I94" s="26"/>
      <c r="J94" s="27"/>
      <c r="K94" s="27"/>
      <c r="L94" s="29"/>
      <c r="M94" s="29"/>
      <c r="N94" s="35"/>
      <c r="O94" s="39"/>
      <c r="P94" s="28"/>
      <c r="Q94" s="28"/>
      <c r="R94" s="25"/>
      <c r="S94" s="25"/>
      <c r="T94" s="25"/>
      <c r="U94" s="25"/>
      <c r="V94" s="25"/>
      <c r="W94" s="25"/>
      <c r="X94" s="25"/>
      <c r="Y94" s="25"/>
      <c r="Z94" s="25"/>
      <c r="AA94" s="25"/>
      <c r="AB94" s="25"/>
      <c r="AC94" s="25"/>
      <c r="AD94" s="25"/>
      <c r="AE94" s="25"/>
    </row>
    <row r="95" spans="2:31" s="23" customFormat="1" ht="18" customHeight="1" x14ac:dyDescent="0.25">
      <c r="B95" s="303" t="s">
        <v>29</v>
      </c>
      <c r="C95" s="309"/>
      <c r="D95" s="309"/>
      <c r="E95" s="309"/>
      <c r="F95" s="309"/>
      <c r="G95" s="309"/>
      <c r="H95" s="309"/>
      <c r="I95" s="309"/>
      <c r="J95" s="309"/>
      <c r="K95" s="310"/>
      <c r="L95" s="303" t="s">
        <v>39</v>
      </c>
      <c r="M95" s="309"/>
      <c r="N95" s="309"/>
      <c r="O95" s="309"/>
      <c r="P95" s="309"/>
      <c r="Q95" s="310"/>
      <c r="R95" s="303" t="s">
        <v>40</v>
      </c>
      <c r="S95" s="309"/>
      <c r="T95" s="309"/>
      <c r="U95" s="309"/>
      <c r="V95" s="309"/>
      <c r="W95" s="309"/>
      <c r="X95" s="310"/>
      <c r="Y95" s="303" t="s">
        <v>641</v>
      </c>
      <c r="Z95" s="309"/>
      <c r="AA95" s="309"/>
      <c r="AB95" s="309"/>
      <c r="AC95" s="309"/>
      <c r="AD95" s="309"/>
      <c r="AE95" s="310"/>
    </row>
    <row r="96" spans="2:31" s="23" customFormat="1" ht="29.25" customHeight="1" x14ac:dyDescent="0.25">
      <c r="B96" s="88" t="s">
        <v>41</v>
      </c>
      <c r="C96" s="326" t="s">
        <v>414</v>
      </c>
      <c r="D96" s="326"/>
      <c r="E96" s="326"/>
      <c r="F96" s="326"/>
      <c r="G96" s="326"/>
      <c r="H96" s="326"/>
      <c r="I96" s="326"/>
      <c r="J96" s="326"/>
      <c r="K96" s="327"/>
      <c r="L96" s="311"/>
      <c r="M96" s="312"/>
      <c r="N96" s="312"/>
      <c r="O96" s="312"/>
      <c r="P96" s="312"/>
      <c r="Q96" s="313"/>
      <c r="R96" s="311"/>
      <c r="S96" s="312"/>
      <c r="T96" s="312"/>
      <c r="U96" s="312"/>
      <c r="V96" s="312"/>
      <c r="W96" s="312"/>
      <c r="X96" s="313"/>
      <c r="Y96" s="311"/>
      <c r="Z96" s="312"/>
      <c r="AA96" s="312"/>
      <c r="AB96" s="312"/>
      <c r="AC96" s="312"/>
      <c r="AD96" s="312"/>
      <c r="AE96" s="313"/>
    </row>
    <row r="97" spans="2:31" s="3" customFormat="1" ht="12.75" customHeight="1" x14ac:dyDescent="0.25">
      <c r="B97" s="321" t="s">
        <v>43</v>
      </c>
      <c r="C97" s="322" t="s">
        <v>44</v>
      </c>
      <c r="D97" s="322" t="s">
        <v>45</v>
      </c>
      <c r="E97" s="322" t="s">
        <v>46</v>
      </c>
      <c r="F97" s="322" t="s">
        <v>47</v>
      </c>
      <c r="G97" s="322" t="s">
        <v>48</v>
      </c>
      <c r="H97" s="322" t="s">
        <v>49</v>
      </c>
      <c r="I97" s="322" t="s">
        <v>50</v>
      </c>
      <c r="J97" s="323" t="s">
        <v>51</v>
      </c>
      <c r="K97" s="324" t="s">
        <v>52</v>
      </c>
      <c r="L97" s="315" t="s">
        <v>53</v>
      </c>
      <c r="M97" s="316"/>
      <c r="N97" s="317" t="s">
        <v>54</v>
      </c>
      <c r="O97" s="318" t="s">
        <v>55</v>
      </c>
      <c r="P97" s="316" t="s">
        <v>56</v>
      </c>
      <c r="Q97" s="319" t="s">
        <v>57</v>
      </c>
      <c r="R97" s="315" t="s">
        <v>53</v>
      </c>
      <c r="S97" s="316"/>
      <c r="T97" s="317" t="s">
        <v>54</v>
      </c>
      <c r="U97" s="318" t="s">
        <v>55</v>
      </c>
      <c r="V97" s="314" t="s">
        <v>59</v>
      </c>
      <c r="W97" s="316" t="s">
        <v>56</v>
      </c>
      <c r="X97" s="319" t="s">
        <v>57</v>
      </c>
      <c r="Y97" s="315" t="s">
        <v>53</v>
      </c>
      <c r="Z97" s="316"/>
      <c r="AA97" s="317" t="s">
        <v>54</v>
      </c>
      <c r="AB97" s="318" t="s">
        <v>55</v>
      </c>
      <c r="AC97" s="314" t="s">
        <v>59</v>
      </c>
      <c r="AD97" s="316" t="s">
        <v>56</v>
      </c>
      <c r="AE97" s="319" t="s">
        <v>57</v>
      </c>
    </row>
    <row r="98" spans="2:31" s="3" customFormat="1" ht="30.75" customHeight="1" x14ac:dyDescent="0.25">
      <c r="B98" s="321"/>
      <c r="C98" s="322"/>
      <c r="D98" s="322"/>
      <c r="E98" s="322"/>
      <c r="F98" s="322"/>
      <c r="G98" s="322"/>
      <c r="H98" s="322"/>
      <c r="I98" s="322"/>
      <c r="J98" s="323"/>
      <c r="K98" s="324"/>
      <c r="L98" s="48" t="s">
        <v>60</v>
      </c>
      <c r="M98" s="49" t="s">
        <v>61</v>
      </c>
      <c r="N98" s="317"/>
      <c r="O98" s="318"/>
      <c r="P98" s="316"/>
      <c r="Q98" s="319"/>
      <c r="R98" s="48" t="s">
        <v>60</v>
      </c>
      <c r="S98" s="49" t="s">
        <v>61</v>
      </c>
      <c r="T98" s="317"/>
      <c r="U98" s="318"/>
      <c r="V98" s="314"/>
      <c r="W98" s="316"/>
      <c r="X98" s="319"/>
      <c r="Y98" s="48" t="s">
        <v>60</v>
      </c>
      <c r="Z98" s="49" t="s">
        <v>61</v>
      </c>
      <c r="AA98" s="317"/>
      <c r="AB98" s="318"/>
      <c r="AC98" s="314"/>
      <c r="AD98" s="316"/>
      <c r="AE98" s="319"/>
    </row>
    <row r="99" spans="2:31" s="3" customFormat="1" ht="143.25" customHeight="1" x14ac:dyDescent="0.25">
      <c r="B99" s="330" t="s">
        <v>415</v>
      </c>
      <c r="C99" s="139" t="s">
        <v>416</v>
      </c>
      <c r="D99" s="60" t="s">
        <v>417</v>
      </c>
      <c r="E99" s="139" t="s">
        <v>204</v>
      </c>
      <c r="F99" s="139" t="s">
        <v>418</v>
      </c>
      <c r="G99" s="139" t="s">
        <v>67</v>
      </c>
      <c r="H99" s="139" t="s">
        <v>419</v>
      </c>
      <c r="I99" s="139" t="s">
        <v>420</v>
      </c>
      <c r="J99" s="54">
        <v>43832</v>
      </c>
      <c r="K99" s="81">
        <v>44185</v>
      </c>
      <c r="L99" s="169"/>
      <c r="M99" s="134" t="s">
        <v>71</v>
      </c>
      <c r="N99" s="135">
        <v>0</v>
      </c>
      <c r="O99" s="59">
        <v>0</v>
      </c>
      <c r="P99" s="137" t="s">
        <v>133</v>
      </c>
      <c r="Q99" s="138" t="s">
        <v>213</v>
      </c>
      <c r="R99" s="85" t="s">
        <v>70</v>
      </c>
      <c r="S99" s="55" t="s">
        <v>135</v>
      </c>
      <c r="T99" s="56">
        <v>1</v>
      </c>
      <c r="U99" s="57">
        <v>0.5</v>
      </c>
      <c r="V99" s="59">
        <f t="shared" ref="V99:V116" si="6">+U99+O99</f>
        <v>0.5</v>
      </c>
      <c r="W99" s="58" t="s">
        <v>421</v>
      </c>
      <c r="X99" s="63" t="s">
        <v>598</v>
      </c>
      <c r="Y99" s="85" t="s">
        <v>70</v>
      </c>
      <c r="Z99" s="55" t="s">
        <v>135</v>
      </c>
      <c r="AA99" s="56">
        <v>1</v>
      </c>
      <c r="AB99" s="57">
        <v>0.5</v>
      </c>
      <c r="AC99" s="59">
        <f t="shared" ref="AC99:AC116" si="7">+AB99+V99</f>
        <v>1</v>
      </c>
      <c r="AD99" s="58" t="s">
        <v>666</v>
      </c>
      <c r="AE99" s="63" t="s">
        <v>710</v>
      </c>
    </row>
    <row r="100" spans="2:31" s="3" customFormat="1" ht="131.25" customHeight="1" x14ac:dyDescent="0.25">
      <c r="B100" s="330"/>
      <c r="C100" s="53" t="s">
        <v>422</v>
      </c>
      <c r="D100" s="190" t="s">
        <v>203</v>
      </c>
      <c r="E100" s="53" t="s">
        <v>204</v>
      </c>
      <c r="F100" s="53" t="s">
        <v>205</v>
      </c>
      <c r="G100" s="53" t="s">
        <v>67</v>
      </c>
      <c r="H100" s="53" t="s">
        <v>423</v>
      </c>
      <c r="I100" s="53" t="s">
        <v>424</v>
      </c>
      <c r="J100" s="54">
        <v>43831</v>
      </c>
      <c r="K100" s="81">
        <v>44183</v>
      </c>
      <c r="L100" s="169"/>
      <c r="M100" s="134" t="s">
        <v>71</v>
      </c>
      <c r="N100" s="135">
        <v>0</v>
      </c>
      <c r="O100" s="59">
        <v>0</v>
      </c>
      <c r="P100" s="137" t="s">
        <v>133</v>
      </c>
      <c r="Q100" s="138" t="s">
        <v>213</v>
      </c>
      <c r="R100" s="85" t="s">
        <v>70</v>
      </c>
      <c r="S100" s="55" t="s">
        <v>135</v>
      </c>
      <c r="T100" s="56">
        <v>1</v>
      </c>
      <c r="U100" s="57">
        <v>0.5</v>
      </c>
      <c r="V100" s="59">
        <f t="shared" si="6"/>
        <v>0.5</v>
      </c>
      <c r="W100" s="58" t="s">
        <v>425</v>
      </c>
      <c r="X100" s="63" t="s">
        <v>582</v>
      </c>
      <c r="Y100" s="85" t="s">
        <v>70</v>
      </c>
      <c r="Z100" s="55" t="s">
        <v>135</v>
      </c>
      <c r="AA100" s="56">
        <v>1</v>
      </c>
      <c r="AB100" s="57">
        <v>0.5</v>
      </c>
      <c r="AC100" s="59">
        <f t="shared" si="7"/>
        <v>1</v>
      </c>
      <c r="AD100" s="58" t="s">
        <v>667</v>
      </c>
      <c r="AE100" s="63" t="s">
        <v>711</v>
      </c>
    </row>
    <row r="101" spans="2:31" s="3" customFormat="1" ht="170.25" customHeight="1" x14ac:dyDescent="0.25">
      <c r="B101" s="330"/>
      <c r="C101" s="53" t="s">
        <v>426</v>
      </c>
      <c r="D101" s="53" t="s">
        <v>427</v>
      </c>
      <c r="E101" s="53" t="s">
        <v>65</v>
      </c>
      <c r="F101" s="53" t="s">
        <v>428</v>
      </c>
      <c r="G101" s="53" t="s">
        <v>67</v>
      </c>
      <c r="H101" s="53" t="s">
        <v>86</v>
      </c>
      <c r="I101" s="53" t="s">
        <v>689</v>
      </c>
      <c r="J101" s="54">
        <v>43831</v>
      </c>
      <c r="K101" s="81">
        <v>44196</v>
      </c>
      <c r="L101" s="85" t="s">
        <v>70</v>
      </c>
      <c r="M101" s="55" t="s">
        <v>71</v>
      </c>
      <c r="N101" s="56">
        <v>1</v>
      </c>
      <c r="O101" s="59">
        <f>+(N101*1)/3</f>
        <v>0.33333333333333331</v>
      </c>
      <c r="P101" s="68" t="s">
        <v>429</v>
      </c>
      <c r="Q101" s="63" t="s">
        <v>430</v>
      </c>
      <c r="R101" s="85" t="s">
        <v>70</v>
      </c>
      <c r="S101" s="55" t="s">
        <v>135</v>
      </c>
      <c r="T101" s="56">
        <v>1</v>
      </c>
      <c r="U101" s="57">
        <v>0.33</v>
      </c>
      <c r="V101" s="59">
        <f t="shared" si="6"/>
        <v>0.66333333333333333</v>
      </c>
      <c r="W101" s="58" t="s">
        <v>431</v>
      </c>
      <c r="X101" s="63" t="s">
        <v>430</v>
      </c>
      <c r="Y101" s="85" t="s">
        <v>70</v>
      </c>
      <c r="Z101" s="55" t="s">
        <v>135</v>
      </c>
      <c r="AA101" s="56">
        <v>1</v>
      </c>
      <c r="AB101" s="57">
        <v>0.34</v>
      </c>
      <c r="AC101" s="59">
        <f t="shared" si="7"/>
        <v>1.0033333333333334</v>
      </c>
      <c r="AD101" s="58" t="s">
        <v>668</v>
      </c>
      <c r="AE101" s="69" t="s">
        <v>712</v>
      </c>
    </row>
    <row r="102" spans="2:31" s="3" customFormat="1" ht="409.6" customHeight="1" x14ac:dyDescent="0.25">
      <c r="B102" s="330"/>
      <c r="C102" s="53" t="s">
        <v>432</v>
      </c>
      <c r="D102" s="53" t="s">
        <v>433</v>
      </c>
      <c r="E102" s="53" t="s">
        <v>434</v>
      </c>
      <c r="F102" s="53" t="s">
        <v>435</v>
      </c>
      <c r="G102" s="53" t="s">
        <v>67</v>
      </c>
      <c r="H102" s="53" t="s">
        <v>436</v>
      </c>
      <c r="I102" s="53" t="s">
        <v>437</v>
      </c>
      <c r="J102" s="54">
        <v>43862</v>
      </c>
      <c r="K102" s="81">
        <v>44185</v>
      </c>
      <c r="L102" s="85" t="s">
        <v>70</v>
      </c>
      <c r="M102" s="55" t="s">
        <v>71</v>
      </c>
      <c r="N102" s="56">
        <v>5</v>
      </c>
      <c r="O102" s="59">
        <f>+(N102*1)/9</f>
        <v>0.55555555555555558</v>
      </c>
      <c r="P102" s="68" t="s">
        <v>438</v>
      </c>
      <c r="Q102" s="63" t="s">
        <v>439</v>
      </c>
      <c r="R102" s="85" t="s">
        <v>70</v>
      </c>
      <c r="S102" s="55" t="s">
        <v>135</v>
      </c>
      <c r="T102" s="56">
        <v>5</v>
      </c>
      <c r="U102" s="57">
        <v>0.44</v>
      </c>
      <c r="V102" s="59">
        <f t="shared" si="6"/>
        <v>0.99555555555555553</v>
      </c>
      <c r="W102" s="58" t="s">
        <v>629</v>
      </c>
      <c r="X102" s="63" t="s">
        <v>583</v>
      </c>
      <c r="Y102" s="169" t="s">
        <v>642</v>
      </c>
      <c r="Z102" s="134" t="s">
        <v>642</v>
      </c>
      <c r="AA102" s="135" t="s">
        <v>642</v>
      </c>
      <c r="AB102" s="136">
        <v>0</v>
      </c>
      <c r="AC102" s="59">
        <f t="shared" si="7"/>
        <v>0.99555555555555553</v>
      </c>
      <c r="AD102" s="135" t="s">
        <v>642</v>
      </c>
      <c r="AE102" s="138" t="s">
        <v>642</v>
      </c>
    </row>
    <row r="103" spans="2:31" s="3" customFormat="1" ht="91.5" customHeight="1" x14ac:dyDescent="0.25">
      <c r="B103" s="330"/>
      <c r="C103" s="53" t="s">
        <v>440</v>
      </c>
      <c r="D103" s="191" t="s">
        <v>441</v>
      </c>
      <c r="E103" s="192" t="s">
        <v>434</v>
      </c>
      <c r="F103" s="192" t="s">
        <v>442</v>
      </c>
      <c r="G103" s="53" t="s">
        <v>67</v>
      </c>
      <c r="H103" s="192" t="s">
        <v>443</v>
      </c>
      <c r="I103" s="192" t="s">
        <v>444</v>
      </c>
      <c r="J103" s="54">
        <v>43862</v>
      </c>
      <c r="K103" s="81">
        <v>44185</v>
      </c>
      <c r="L103" s="85" t="s">
        <v>70</v>
      </c>
      <c r="M103" s="55" t="s">
        <v>71</v>
      </c>
      <c r="N103" s="56">
        <v>12</v>
      </c>
      <c r="O103" s="59">
        <v>1</v>
      </c>
      <c r="P103" s="68" t="s">
        <v>445</v>
      </c>
      <c r="Q103" s="63" t="s">
        <v>446</v>
      </c>
      <c r="R103" s="169" t="s">
        <v>74</v>
      </c>
      <c r="S103" s="134" t="s">
        <v>74</v>
      </c>
      <c r="T103" s="135" t="s">
        <v>74</v>
      </c>
      <c r="U103" s="136">
        <v>0</v>
      </c>
      <c r="V103" s="59">
        <f t="shared" si="6"/>
        <v>1</v>
      </c>
      <c r="W103" s="135" t="s">
        <v>74</v>
      </c>
      <c r="X103" s="138" t="s">
        <v>570</v>
      </c>
      <c r="Y103" s="169" t="s">
        <v>642</v>
      </c>
      <c r="Z103" s="134" t="s">
        <v>642</v>
      </c>
      <c r="AA103" s="135" t="s">
        <v>642</v>
      </c>
      <c r="AB103" s="136">
        <v>0</v>
      </c>
      <c r="AC103" s="59">
        <f t="shared" si="7"/>
        <v>1</v>
      </c>
      <c r="AD103" s="135" t="s">
        <v>642</v>
      </c>
      <c r="AE103" s="138" t="s">
        <v>642</v>
      </c>
    </row>
    <row r="104" spans="2:31" s="3" customFormat="1" ht="90" customHeight="1" x14ac:dyDescent="0.25">
      <c r="B104" s="330"/>
      <c r="C104" s="139" t="s">
        <v>447</v>
      </c>
      <c r="D104" s="192" t="s">
        <v>448</v>
      </c>
      <c r="E104" s="193" t="s">
        <v>434</v>
      </c>
      <c r="F104" s="193" t="s">
        <v>449</v>
      </c>
      <c r="G104" s="139" t="s">
        <v>67</v>
      </c>
      <c r="H104" s="193" t="s">
        <v>443</v>
      </c>
      <c r="I104" s="193" t="s">
        <v>444</v>
      </c>
      <c r="J104" s="54">
        <v>43862</v>
      </c>
      <c r="K104" s="81">
        <v>44185</v>
      </c>
      <c r="L104" s="85" t="s">
        <v>70</v>
      </c>
      <c r="M104" s="55" t="s">
        <v>71</v>
      </c>
      <c r="N104" s="56">
        <v>12</v>
      </c>
      <c r="O104" s="59">
        <v>1</v>
      </c>
      <c r="P104" s="68" t="s">
        <v>450</v>
      </c>
      <c r="Q104" s="63" t="s">
        <v>446</v>
      </c>
      <c r="R104" s="169" t="s">
        <v>74</v>
      </c>
      <c r="S104" s="134" t="s">
        <v>74</v>
      </c>
      <c r="T104" s="135" t="s">
        <v>74</v>
      </c>
      <c r="U104" s="136">
        <v>0</v>
      </c>
      <c r="V104" s="59">
        <f t="shared" si="6"/>
        <v>1</v>
      </c>
      <c r="W104" s="135" t="s">
        <v>74</v>
      </c>
      <c r="X104" s="138" t="s">
        <v>570</v>
      </c>
      <c r="Y104" s="169" t="s">
        <v>642</v>
      </c>
      <c r="Z104" s="134" t="s">
        <v>642</v>
      </c>
      <c r="AA104" s="135" t="s">
        <v>642</v>
      </c>
      <c r="AB104" s="136">
        <v>0</v>
      </c>
      <c r="AC104" s="59">
        <f t="shared" si="7"/>
        <v>1</v>
      </c>
      <c r="AD104" s="135" t="s">
        <v>642</v>
      </c>
      <c r="AE104" s="138" t="s">
        <v>642</v>
      </c>
    </row>
    <row r="105" spans="2:31" s="3" customFormat="1" ht="97.5" customHeight="1" x14ac:dyDescent="0.25">
      <c r="B105" s="330"/>
      <c r="C105" s="194" t="s">
        <v>451</v>
      </c>
      <c r="D105" s="195" t="s">
        <v>452</v>
      </c>
      <c r="E105" s="195" t="s">
        <v>65</v>
      </c>
      <c r="F105" s="196" t="s">
        <v>453</v>
      </c>
      <c r="G105" s="196" t="s">
        <v>192</v>
      </c>
      <c r="H105" s="196" t="s">
        <v>454</v>
      </c>
      <c r="I105" s="196" t="s">
        <v>690</v>
      </c>
      <c r="J105" s="197">
        <v>43988</v>
      </c>
      <c r="K105" s="210">
        <v>44185</v>
      </c>
      <c r="L105" s="170"/>
      <c r="M105" s="154" t="s">
        <v>71</v>
      </c>
      <c r="N105" s="155">
        <v>0</v>
      </c>
      <c r="O105" s="157">
        <v>0</v>
      </c>
      <c r="P105" s="158" t="s">
        <v>133</v>
      </c>
      <c r="Q105" s="187" t="s">
        <v>213</v>
      </c>
      <c r="R105" s="170" t="s">
        <v>144</v>
      </c>
      <c r="S105" s="154" t="s">
        <v>135</v>
      </c>
      <c r="T105" s="155">
        <v>0</v>
      </c>
      <c r="U105" s="156">
        <v>0</v>
      </c>
      <c r="V105" s="157">
        <f t="shared" si="6"/>
        <v>0</v>
      </c>
      <c r="W105" s="158" t="s">
        <v>144</v>
      </c>
      <c r="X105" s="138" t="s">
        <v>576</v>
      </c>
      <c r="Y105" s="171" t="s">
        <v>70</v>
      </c>
      <c r="Z105" s="159" t="s">
        <v>135</v>
      </c>
      <c r="AA105" s="160">
        <v>100</v>
      </c>
      <c r="AB105" s="161">
        <v>1</v>
      </c>
      <c r="AC105" s="157">
        <f t="shared" si="7"/>
        <v>1</v>
      </c>
      <c r="AD105" s="162" t="s">
        <v>669</v>
      </c>
      <c r="AE105" s="69" t="s">
        <v>713</v>
      </c>
    </row>
    <row r="106" spans="2:31" s="3" customFormat="1" ht="113.25" customHeight="1" x14ac:dyDescent="0.25">
      <c r="B106" s="330"/>
      <c r="C106" s="194" t="s">
        <v>455</v>
      </c>
      <c r="D106" s="198" t="s">
        <v>456</v>
      </c>
      <c r="E106" s="198" t="s">
        <v>65</v>
      </c>
      <c r="F106" s="199" t="s">
        <v>457</v>
      </c>
      <c r="G106" s="139" t="s">
        <v>67</v>
      </c>
      <c r="H106" s="199" t="s">
        <v>458</v>
      </c>
      <c r="I106" s="199" t="s">
        <v>219</v>
      </c>
      <c r="J106" s="64">
        <v>43832</v>
      </c>
      <c r="K106" s="82">
        <v>43900</v>
      </c>
      <c r="L106" s="87" t="s">
        <v>70</v>
      </c>
      <c r="M106" s="65" t="s">
        <v>71</v>
      </c>
      <c r="N106" s="66">
        <v>1</v>
      </c>
      <c r="O106" s="59">
        <v>1</v>
      </c>
      <c r="P106" s="68" t="s">
        <v>630</v>
      </c>
      <c r="Q106" s="69" t="s">
        <v>459</v>
      </c>
      <c r="R106" s="169" t="s">
        <v>74</v>
      </c>
      <c r="S106" s="134" t="s">
        <v>74</v>
      </c>
      <c r="T106" s="135" t="s">
        <v>74</v>
      </c>
      <c r="U106" s="136">
        <v>0</v>
      </c>
      <c r="V106" s="59">
        <f t="shared" si="6"/>
        <v>1</v>
      </c>
      <c r="W106" s="145" t="s">
        <v>74</v>
      </c>
      <c r="X106" s="138" t="s">
        <v>570</v>
      </c>
      <c r="Y106" s="169" t="s">
        <v>74</v>
      </c>
      <c r="Z106" s="134" t="s">
        <v>74</v>
      </c>
      <c r="AA106" s="134" t="s">
        <v>74</v>
      </c>
      <c r="AB106" s="136">
        <v>0</v>
      </c>
      <c r="AC106" s="59">
        <f t="shared" si="7"/>
        <v>1</v>
      </c>
      <c r="AD106" s="134" t="s">
        <v>74</v>
      </c>
      <c r="AE106" s="218" t="s">
        <v>74</v>
      </c>
    </row>
    <row r="107" spans="2:31" s="3" customFormat="1" ht="59.25" customHeight="1" x14ac:dyDescent="0.25">
      <c r="B107" s="330"/>
      <c r="C107" s="139" t="s">
        <v>460</v>
      </c>
      <c r="D107" s="191" t="s">
        <v>461</v>
      </c>
      <c r="E107" s="191" t="s">
        <v>434</v>
      </c>
      <c r="F107" s="200" t="s">
        <v>462</v>
      </c>
      <c r="G107" s="139" t="s">
        <v>67</v>
      </c>
      <c r="H107" s="200" t="s">
        <v>463</v>
      </c>
      <c r="I107" s="200" t="s">
        <v>444</v>
      </c>
      <c r="J107" s="149">
        <v>43862</v>
      </c>
      <c r="K107" s="165">
        <v>44185</v>
      </c>
      <c r="L107" s="168" t="s">
        <v>70</v>
      </c>
      <c r="M107" s="150"/>
      <c r="N107" s="151">
        <v>192</v>
      </c>
      <c r="O107" s="157">
        <v>1</v>
      </c>
      <c r="P107" s="162" t="s">
        <v>464</v>
      </c>
      <c r="Q107" s="212" t="s">
        <v>446</v>
      </c>
      <c r="R107" s="169" t="s">
        <v>74</v>
      </c>
      <c r="S107" s="134" t="s">
        <v>74</v>
      </c>
      <c r="T107" s="135" t="s">
        <v>74</v>
      </c>
      <c r="U107" s="136">
        <v>0</v>
      </c>
      <c r="V107" s="59">
        <f t="shared" si="6"/>
        <v>1</v>
      </c>
      <c r="W107" s="145" t="s">
        <v>74</v>
      </c>
      <c r="X107" s="138" t="s">
        <v>570</v>
      </c>
      <c r="Y107" s="169" t="s">
        <v>74</v>
      </c>
      <c r="Z107" s="134" t="s">
        <v>74</v>
      </c>
      <c r="AA107" s="134" t="s">
        <v>74</v>
      </c>
      <c r="AB107" s="136">
        <v>0</v>
      </c>
      <c r="AC107" s="59">
        <f t="shared" si="7"/>
        <v>1</v>
      </c>
      <c r="AD107" s="134" t="s">
        <v>74</v>
      </c>
      <c r="AE107" s="218" t="s">
        <v>74</v>
      </c>
    </row>
    <row r="108" spans="2:31" s="3" customFormat="1" ht="64.5" customHeight="1" x14ac:dyDescent="0.25">
      <c r="B108" s="330"/>
      <c r="C108" s="139" t="s">
        <v>465</v>
      </c>
      <c r="D108" s="179" t="s">
        <v>466</v>
      </c>
      <c r="E108" s="179" t="s">
        <v>434</v>
      </c>
      <c r="F108" s="144" t="s">
        <v>467</v>
      </c>
      <c r="G108" s="201" t="s">
        <v>192</v>
      </c>
      <c r="H108" s="144" t="s">
        <v>468</v>
      </c>
      <c r="I108" s="144" t="s">
        <v>691</v>
      </c>
      <c r="J108" s="64">
        <v>43878</v>
      </c>
      <c r="K108" s="82">
        <v>44152</v>
      </c>
      <c r="L108" s="169"/>
      <c r="M108" s="134" t="s">
        <v>71</v>
      </c>
      <c r="N108" s="135">
        <v>0</v>
      </c>
      <c r="O108" s="59">
        <v>0</v>
      </c>
      <c r="P108" s="137" t="s">
        <v>133</v>
      </c>
      <c r="Q108" s="138" t="s">
        <v>213</v>
      </c>
      <c r="R108" s="85" t="s">
        <v>70</v>
      </c>
      <c r="S108" s="55" t="s">
        <v>135</v>
      </c>
      <c r="T108" s="56">
        <v>100</v>
      </c>
      <c r="U108" s="57">
        <v>1</v>
      </c>
      <c r="V108" s="59">
        <f t="shared" si="6"/>
        <v>1</v>
      </c>
      <c r="W108" s="58" t="s">
        <v>631</v>
      </c>
      <c r="X108" s="63" t="s">
        <v>571</v>
      </c>
      <c r="Y108" s="169" t="s">
        <v>642</v>
      </c>
      <c r="Z108" s="134" t="s">
        <v>642</v>
      </c>
      <c r="AA108" s="135" t="s">
        <v>642</v>
      </c>
      <c r="AB108" s="136">
        <v>0</v>
      </c>
      <c r="AC108" s="59">
        <f t="shared" si="7"/>
        <v>1</v>
      </c>
      <c r="AD108" s="135" t="s">
        <v>642</v>
      </c>
      <c r="AE108" s="138" t="s">
        <v>642</v>
      </c>
    </row>
    <row r="109" spans="2:31" s="3" customFormat="1" ht="109.5" customHeight="1" x14ac:dyDescent="0.25">
      <c r="B109" s="330" t="s">
        <v>469</v>
      </c>
      <c r="C109" s="139" t="s">
        <v>470</v>
      </c>
      <c r="D109" s="179" t="s">
        <v>471</v>
      </c>
      <c r="E109" s="179" t="s">
        <v>434</v>
      </c>
      <c r="F109" s="144" t="s">
        <v>472</v>
      </c>
      <c r="G109" s="139" t="s">
        <v>67</v>
      </c>
      <c r="H109" s="144" t="s">
        <v>351</v>
      </c>
      <c r="I109" s="144" t="s">
        <v>692</v>
      </c>
      <c r="J109" s="64">
        <v>43832</v>
      </c>
      <c r="K109" s="82" t="s">
        <v>473</v>
      </c>
      <c r="L109" s="85" t="s">
        <v>70</v>
      </c>
      <c r="M109" s="55" t="s">
        <v>71</v>
      </c>
      <c r="N109" s="56">
        <v>1</v>
      </c>
      <c r="O109" s="59">
        <v>1</v>
      </c>
      <c r="P109" s="58" t="s">
        <v>474</v>
      </c>
      <c r="Q109" s="63" t="s">
        <v>475</v>
      </c>
      <c r="R109" s="169" t="s">
        <v>74</v>
      </c>
      <c r="S109" s="134" t="s">
        <v>74</v>
      </c>
      <c r="T109" s="135" t="s">
        <v>74</v>
      </c>
      <c r="U109" s="136">
        <v>0</v>
      </c>
      <c r="V109" s="59">
        <f t="shared" si="6"/>
        <v>1</v>
      </c>
      <c r="W109" s="145" t="s">
        <v>74</v>
      </c>
      <c r="X109" s="138" t="s">
        <v>570</v>
      </c>
      <c r="Y109" s="169" t="s">
        <v>74</v>
      </c>
      <c r="Z109" s="134" t="s">
        <v>74</v>
      </c>
      <c r="AA109" s="134" t="s">
        <v>74</v>
      </c>
      <c r="AB109" s="136">
        <v>0</v>
      </c>
      <c r="AC109" s="59">
        <f t="shared" si="7"/>
        <v>1</v>
      </c>
      <c r="AD109" s="134" t="s">
        <v>74</v>
      </c>
      <c r="AE109" s="218" t="s">
        <v>74</v>
      </c>
    </row>
    <row r="110" spans="2:31" s="3" customFormat="1" ht="132" customHeight="1" x14ac:dyDescent="0.25">
      <c r="B110" s="330"/>
      <c r="C110" s="139" t="s">
        <v>476</v>
      </c>
      <c r="D110" s="53" t="s">
        <v>477</v>
      </c>
      <c r="E110" s="53" t="s">
        <v>434</v>
      </c>
      <c r="F110" s="139" t="s">
        <v>478</v>
      </c>
      <c r="G110" s="202" t="s">
        <v>192</v>
      </c>
      <c r="H110" s="139" t="s">
        <v>479</v>
      </c>
      <c r="I110" s="139" t="s">
        <v>693</v>
      </c>
      <c r="J110" s="54">
        <v>43832</v>
      </c>
      <c r="K110" s="81" t="s">
        <v>473</v>
      </c>
      <c r="L110" s="85" t="s">
        <v>70</v>
      </c>
      <c r="M110" s="55" t="s">
        <v>71</v>
      </c>
      <c r="N110" s="57">
        <v>1</v>
      </c>
      <c r="O110" s="59">
        <v>1</v>
      </c>
      <c r="P110" s="58" t="s">
        <v>480</v>
      </c>
      <c r="Q110" s="63" t="s">
        <v>475</v>
      </c>
      <c r="R110" s="169" t="s">
        <v>74</v>
      </c>
      <c r="S110" s="134" t="s">
        <v>74</v>
      </c>
      <c r="T110" s="135" t="s">
        <v>74</v>
      </c>
      <c r="U110" s="136">
        <v>0</v>
      </c>
      <c r="V110" s="59">
        <f t="shared" si="6"/>
        <v>1</v>
      </c>
      <c r="W110" s="145" t="s">
        <v>74</v>
      </c>
      <c r="X110" s="138" t="s">
        <v>570</v>
      </c>
      <c r="Y110" s="169" t="s">
        <v>74</v>
      </c>
      <c r="Z110" s="134" t="s">
        <v>74</v>
      </c>
      <c r="AA110" s="134" t="s">
        <v>74</v>
      </c>
      <c r="AB110" s="136">
        <v>0</v>
      </c>
      <c r="AC110" s="59">
        <f t="shared" si="7"/>
        <v>1</v>
      </c>
      <c r="AD110" s="134" t="s">
        <v>74</v>
      </c>
      <c r="AE110" s="218" t="s">
        <v>74</v>
      </c>
    </row>
    <row r="111" spans="2:31" s="3" customFormat="1" ht="119.25" customHeight="1" x14ac:dyDescent="0.25">
      <c r="B111" s="330"/>
      <c r="C111" s="139" t="s">
        <v>481</v>
      </c>
      <c r="D111" s="53" t="s">
        <v>482</v>
      </c>
      <c r="E111" s="53" t="s">
        <v>204</v>
      </c>
      <c r="F111" s="139" t="s">
        <v>483</v>
      </c>
      <c r="G111" s="139" t="s">
        <v>67</v>
      </c>
      <c r="H111" s="139" t="s">
        <v>484</v>
      </c>
      <c r="I111" s="139" t="s">
        <v>694</v>
      </c>
      <c r="J111" s="54">
        <v>43832</v>
      </c>
      <c r="K111" s="81">
        <v>44074</v>
      </c>
      <c r="L111" s="169"/>
      <c r="M111" s="134" t="s">
        <v>71</v>
      </c>
      <c r="N111" s="135">
        <v>0</v>
      </c>
      <c r="O111" s="59">
        <v>0</v>
      </c>
      <c r="P111" s="137" t="s">
        <v>133</v>
      </c>
      <c r="Q111" s="138" t="s">
        <v>213</v>
      </c>
      <c r="R111" s="85" t="s">
        <v>70</v>
      </c>
      <c r="S111" s="55" t="s">
        <v>135</v>
      </c>
      <c r="T111" s="56">
        <v>3</v>
      </c>
      <c r="U111" s="57">
        <f>+T111/3</f>
        <v>1</v>
      </c>
      <c r="V111" s="59">
        <f t="shared" si="6"/>
        <v>1</v>
      </c>
      <c r="W111" s="58" t="s">
        <v>632</v>
      </c>
      <c r="X111" s="63" t="s">
        <v>584</v>
      </c>
      <c r="Y111" s="169" t="s">
        <v>642</v>
      </c>
      <c r="Z111" s="134" t="s">
        <v>642</v>
      </c>
      <c r="AA111" s="135" t="s">
        <v>642</v>
      </c>
      <c r="AB111" s="136">
        <v>0</v>
      </c>
      <c r="AC111" s="59">
        <f t="shared" si="7"/>
        <v>1</v>
      </c>
      <c r="AD111" s="135" t="s">
        <v>642</v>
      </c>
      <c r="AE111" s="138" t="s">
        <v>642</v>
      </c>
    </row>
    <row r="112" spans="2:31" s="3" customFormat="1" ht="143.25" customHeight="1" x14ac:dyDescent="0.25">
      <c r="B112" s="330" t="s">
        <v>485</v>
      </c>
      <c r="C112" s="139" t="s">
        <v>486</v>
      </c>
      <c r="D112" s="198" t="s">
        <v>487</v>
      </c>
      <c r="E112" s="198" t="s">
        <v>434</v>
      </c>
      <c r="F112" s="199" t="s">
        <v>488</v>
      </c>
      <c r="G112" s="139" t="s">
        <v>67</v>
      </c>
      <c r="H112" s="199" t="s">
        <v>489</v>
      </c>
      <c r="I112" s="139" t="s">
        <v>693</v>
      </c>
      <c r="J112" s="64">
        <v>43832</v>
      </c>
      <c r="K112" s="82">
        <v>44185</v>
      </c>
      <c r="L112" s="87" t="s">
        <v>70</v>
      </c>
      <c r="M112" s="65" t="s">
        <v>135</v>
      </c>
      <c r="N112" s="66">
        <v>1</v>
      </c>
      <c r="O112" s="59">
        <f>+N112/3</f>
        <v>0.33333333333333331</v>
      </c>
      <c r="P112" s="58" t="s">
        <v>490</v>
      </c>
      <c r="Q112" s="69" t="s">
        <v>491</v>
      </c>
      <c r="R112" s="85" t="s">
        <v>70</v>
      </c>
      <c r="S112" s="55" t="s">
        <v>135</v>
      </c>
      <c r="T112" s="56">
        <v>1</v>
      </c>
      <c r="U112" s="57">
        <v>0.33</v>
      </c>
      <c r="V112" s="59">
        <f t="shared" si="6"/>
        <v>0.66333333333333333</v>
      </c>
      <c r="W112" s="58" t="s">
        <v>633</v>
      </c>
      <c r="X112" s="69" t="s">
        <v>491</v>
      </c>
      <c r="Y112" s="85" t="s">
        <v>70</v>
      </c>
      <c r="Z112" s="55" t="s">
        <v>135</v>
      </c>
      <c r="AA112" s="56">
        <v>1</v>
      </c>
      <c r="AB112" s="57">
        <v>0.34</v>
      </c>
      <c r="AC112" s="59">
        <f t="shared" si="7"/>
        <v>1.0033333333333334</v>
      </c>
      <c r="AD112" s="58" t="s">
        <v>670</v>
      </c>
      <c r="AE112" s="69" t="s">
        <v>714</v>
      </c>
    </row>
    <row r="113" spans="2:31" s="3" customFormat="1" ht="96.75" customHeight="1" x14ac:dyDescent="0.25">
      <c r="B113" s="330"/>
      <c r="C113" s="139" t="s">
        <v>492</v>
      </c>
      <c r="D113" s="198" t="s">
        <v>493</v>
      </c>
      <c r="E113" s="198" t="s">
        <v>434</v>
      </c>
      <c r="F113" s="199" t="s">
        <v>494</v>
      </c>
      <c r="G113" s="139" t="s">
        <v>67</v>
      </c>
      <c r="H113" s="199" t="s">
        <v>351</v>
      </c>
      <c r="I113" s="139" t="s">
        <v>693</v>
      </c>
      <c r="J113" s="64">
        <v>43832</v>
      </c>
      <c r="K113" s="82">
        <v>44185</v>
      </c>
      <c r="L113" s="169"/>
      <c r="M113" s="134" t="s">
        <v>71</v>
      </c>
      <c r="N113" s="135">
        <v>0</v>
      </c>
      <c r="O113" s="59">
        <v>0</v>
      </c>
      <c r="P113" s="137" t="s">
        <v>133</v>
      </c>
      <c r="Q113" s="138" t="s">
        <v>213</v>
      </c>
      <c r="R113" s="169" t="s">
        <v>144</v>
      </c>
      <c r="S113" s="134" t="s">
        <v>135</v>
      </c>
      <c r="T113" s="135">
        <v>0</v>
      </c>
      <c r="U113" s="136">
        <v>0</v>
      </c>
      <c r="V113" s="59">
        <f t="shared" si="6"/>
        <v>0</v>
      </c>
      <c r="W113" s="137" t="s">
        <v>144</v>
      </c>
      <c r="X113" s="138" t="s">
        <v>576</v>
      </c>
      <c r="Y113" s="85" t="s">
        <v>70</v>
      </c>
      <c r="Z113" s="55" t="s">
        <v>135</v>
      </c>
      <c r="AA113" s="56">
        <v>1</v>
      </c>
      <c r="AB113" s="57">
        <v>1</v>
      </c>
      <c r="AC113" s="59">
        <f t="shared" si="7"/>
        <v>1</v>
      </c>
      <c r="AD113" s="58" t="s">
        <v>671</v>
      </c>
      <c r="AE113" s="63" t="s">
        <v>715</v>
      </c>
    </row>
    <row r="114" spans="2:31" s="3" customFormat="1" ht="168" customHeight="1" x14ac:dyDescent="0.25">
      <c r="B114" s="330" t="s">
        <v>495</v>
      </c>
      <c r="C114" s="139" t="s">
        <v>496</v>
      </c>
      <c r="D114" s="203" t="s">
        <v>497</v>
      </c>
      <c r="E114" s="203" t="s">
        <v>78</v>
      </c>
      <c r="F114" s="204" t="s">
        <v>498</v>
      </c>
      <c r="G114" s="139" t="s">
        <v>67</v>
      </c>
      <c r="H114" s="204" t="s">
        <v>499</v>
      </c>
      <c r="I114" s="204" t="s">
        <v>500</v>
      </c>
      <c r="J114" s="197">
        <v>43832</v>
      </c>
      <c r="K114" s="210">
        <v>44134</v>
      </c>
      <c r="L114" s="170"/>
      <c r="M114" s="134" t="s">
        <v>71</v>
      </c>
      <c r="N114" s="155">
        <v>0</v>
      </c>
      <c r="O114" s="157">
        <v>0</v>
      </c>
      <c r="P114" s="158" t="s">
        <v>133</v>
      </c>
      <c r="Q114" s="138" t="s">
        <v>213</v>
      </c>
      <c r="R114" s="170" t="s">
        <v>144</v>
      </c>
      <c r="S114" s="134" t="s">
        <v>135</v>
      </c>
      <c r="T114" s="155">
        <v>0</v>
      </c>
      <c r="U114" s="156">
        <v>0</v>
      </c>
      <c r="V114" s="157">
        <f t="shared" si="6"/>
        <v>0</v>
      </c>
      <c r="W114" s="158" t="s">
        <v>144</v>
      </c>
      <c r="X114" s="138" t="s">
        <v>576</v>
      </c>
      <c r="Y114" s="168" t="s">
        <v>70</v>
      </c>
      <c r="Z114" s="55" t="s">
        <v>135</v>
      </c>
      <c r="AA114" s="151">
        <v>1</v>
      </c>
      <c r="AB114" s="152">
        <v>1</v>
      </c>
      <c r="AC114" s="157">
        <f t="shared" si="7"/>
        <v>1</v>
      </c>
      <c r="AD114" s="153" t="s">
        <v>672</v>
      </c>
      <c r="AE114" s="63" t="s">
        <v>716</v>
      </c>
    </row>
    <row r="115" spans="2:31" s="3" customFormat="1" ht="123.75" customHeight="1" x14ac:dyDescent="0.25">
      <c r="B115" s="330"/>
      <c r="C115" s="139" t="s">
        <v>501</v>
      </c>
      <c r="D115" s="192" t="s">
        <v>502</v>
      </c>
      <c r="E115" s="192" t="s">
        <v>78</v>
      </c>
      <c r="F115" s="193" t="s">
        <v>503</v>
      </c>
      <c r="G115" s="139" t="s">
        <v>67</v>
      </c>
      <c r="H115" s="193" t="s">
        <v>504</v>
      </c>
      <c r="I115" s="193" t="s">
        <v>444</v>
      </c>
      <c r="J115" s="54">
        <v>43891</v>
      </c>
      <c r="K115" s="81">
        <v>44165</v>
      </c>
      <c r="L115" s="85" t="s">
        <v>70</v>
      </c>
      <c r="M115" s="55" t="s">
        <v>71</v>
      </c>
      <c r="N115" s="56">
        <v>4</v>
      </c>
      <c r="O115" s="59">
        <f>+(N115*1)/12</f>
        <v>0.33333333333333331</v>
      </c>
      <c r="P115" s="153" t="s">
        <v>505</v>
      </c>
      <c r="Q115" s="63" t="s">
        <v>506</v>
      </c>
      <c r="R115" s="85" t="s">
        <v>70</v>
      </c>
      <c r="S115" s="55" t="s">
        <v>135</v>
      </c>
      <c r="T115" s="56">
        <v>3</v>
      </c>
      <c r="U115" s="57">
        <f>+T115/12</f>
        <v>0.25</v>
      </c>
      <c r="V115" s="59">
        <f t="shared" si="6"/>
        <v>0.58333333333333326</v>
      </c>
      <c r="W115" s="153" t="s">
        <v>507</v>
      </c>
      <c r="X115" s="63" t="s">
        <v>506</v>
      </c>
      <c r="Y115" s="85" t="s">
        <v>70</v>
      </c>
      <c r="Z115" s="55" t="s">
        <v>135</v>
      </c>
      <c r="AA115" s="56">
        <v>5</v>
      </c>
      <c r="AB115" s="57">
        <v>0.42</v>
      </c>
      <c r="AC115" s="59">
        <f t="shared" si="7"/>
        <v>1.0033333333333332</v>
      </c>
      <c r="AD115" s="153" t="s">
        <v>673</v>
      </c>
      <c r="AE115" s="63" t="s">
        <v>717</v>
      </c>
    </row>
    <row r="116" spans="2:31" s="3" customFormat="1" ht="334.5" customHeight="1" x14ac:dyDescent="0.25">
      <c r="B116" s="330"/>
      <c r="C116" s="139" t="s">
        <v>508</v>
      </c>
      <c r="D116" s="53" t="s">
        <v>509</v>
      </c>
      <c r="E116" s="53" t="s">
        <v>361</v>
      </c>
      <c r="F116" s="172" t="s">
        <v>510</v>
      </c>
      <c r="G116" s="139" t="s">
        <v>67</v>
      </c>
      <c r="H116" s="139" t="s">
        <v>511</v>
      </c>
      <c r="I116" s="139" t="s">
        <v>512</v>
      </c>
      <c r="J116" s="54">
        <v>44013</v>
      </c>
      <c r="K116" s="81">
        <v>44185</v>
      </c>
      <c r="L116" s="169"/>
      <c r="M116" s="134" t="s">
        <v>71</v>
      </c>
      <c r="N116" s="135">
        <v>0</v>
      </c>
      <c r="O116" s="59">
        <v>0</v>
      </c>
      <c r="P116" s="137" t="s">
        <v>133</v>
      </c>
      <c r="Q116" s="138" t="s">
        <v>213</v>
      </c>
      <c r="R116" s="169" t="s">
        <v>513</v>
      </c>
      <c r="S116" s="134" t="s">
        <v>135</v>
      </c>
      <c r="T116" s="135" t="s">
        <v>135</v>
      </c>
      <c r="U116" s="136">
        <v>0</v>
      </c>
      <c r="V116" s="59">
        <f t="shared" si="6"/>
        <v>0</v>
      </c>
      <c r="W116" s="137" t="s">
        <v>514</v>
      </c>
      <c r="X116" s="138" t="s">
        <v>576</v>
      </c>
      <c r="Y116" s="85" t="s">
        <v>70</v>
      </c>
      <c r="Z116" s="55" t="s">
        <v>135</v>
      </c>
      <c r="AA116" s="56">
        <v>7000</v>
      </c>
      <c r="AB116" s="57">
        <v>1</v>
      </c>
      <c r="AC116" s="59">
        <f t="shared" si="7"/>
        <v>1</v>
      </c>
      <c r="AD116" s="58" t="s">
        <v>674</v>
      </c>
      <c r="AE116" s="63" t="s">
        <v>718</v>
      </c>
    </row>
    <row r="117" spans="2:31" s="3" customFormat="1" ht="126.75" customHeight="1" x14ac:dyDescent="0.25">
      <c r="B117" s="330"/>
      <c r="C117" s="148" t="s">
        <v>515</v>
      </c>
      <c r="D117" s="146" t="s">
        <v>516</v>
      </c>
      <c r="E117" s="148" t="s">
        <v>78</v>
      </c>
      <c r="F117" s="146" t="s">
        <v>517</v>
      </c>
      <c r="G117" s="139" t="s">
        <v>67</v>
      </c>
      <c r="H117" s="150" t="s">
        <v>518</v>
      </c>
      <c r="I117" s="146" t="s">
        <v>693</v>
      </c>
      <c r="J117" s="149">
        <v>43832</v>
      </c>
      <c r="K117" s="165">
        <v>44074</v>
      </c>
      <c r="L117" s="170"/>
      <c r="M117" s="154" t="s">
        <v>71</v>
      </c>
      <c r="N117" s="155">
        <v>0</v>
      </c>
      <c r="O117" s="157">
        <v>0</v>
      </c>
      <c r="P117" s="158" t="s">
        <v>133</v>
      </c>
      <c r="Q117" s="138" t="s">
        <v>213</v>
      </c>
      <c r="R117" s="168" t="s">
        <v>135</v>
      </c>
      <c r="S117" s="150" t="s">
        <v>135</v>
      </c>
      <c r="T117" s="151" t="s">
        <v>135</v>
      </c>
      <c r="U117" s="152" t="s">
        <v>135</v>
      </c>
      <c r="V117" s="157" t="s">
        <v>135</v>
      </c>
      <c r="W117" s="153" t="s">
        <v>634</v>
      </c>
      <c r="X117" s="63" t="s">
        <v>586</v>
      </c>
      <c r="Y117" s="170" t="s">
        <v>135</v>
      </c>
      <c r="Z117" s="154" t="s">
        <v>135</v>
      </c>
      <c r="AA117" s="155" t="s">
        <v>135</v>
      </c>
      <c r="AB117" s="156" t="s">
        <v>135</v>
      </c>
      <c r="AC117" s="157" t="s">
        <v>135</v>
      </c>
      <c r="AD117" s="158" t="s">
        <v>634</v>
      </c>
      <c r="AE117" s="138" t="s">
        <v>586</v>
      </c>
    </row>
    <row r="118" spans="2:31" s="3" customFormat="1" ht="96" customHeight="1" x14ac:dyDescent="0.25">
      <c r="B118" s="330" t="s">
        <v>519</v>
      </c>
      <c r="C118" s="148" t="s">
        <v>520</v>
      </c>
      <c r="D118" s="205" t="s">
        <v>521</v>
      </c>
      <c r="E118" s="205" t="s">
        <v>78</v>
      </c>
      <c r="F118" s="206" t="s">
        <v>522</v>
      </c>
      <c r="G118" s="139" t="s">
        <v>67</v>
      </c>
      <c r="H118" s="206" t="s">
        <v>523</v>
      </c>
      <c r="I118" s="206" t="s">
        <v>695</v>
      </c>
      <c r="J118" s="207">
        <v>43831</v>
      </c>
      <c r="K118" s="211">
        <v>44185</v>
      </c>
      <c r="L118" s="240"/>
      <c r="M118" s="241" t="s">
        <v>71</v>
      </c>
      <c r="N118" s="242">
        <v>0</v>
      </c>
      <c r="O118" s="157">
        <v>0</v>
      </c>
      <c r="P118" s="243" t="s">
        <v>133</v>
      </c>
      <c r="Q118" s="138" t="s">
        <v>213</v>
      </c>
      <c r="R118" s="240" t="s">
        <v>144</v>
      </c>
      <c r="S118" s="241" t="s">
        <v>135</v>
      </c>
      <c r="T118" s="242">
        <v>0</v>
      </c>
      <c r="U118" s="156">
        <v>0</v>
      </c>
      <c r="V118" s="157">
        <f>+U118+O118</f>
        <v>0</v>
      </c>
      <c r="W118" s="243" t="s">
        <v>524</v>
      </c>
      <c r="X118" s="138" t="s">
        <v>599</v>
      </c>
      <c r="Y118" s="219" t="s">
        <v>70</v>
      </c>
      <c r="Z118" s="208" t="s">
        <v>135</v>
      </c>
      <c r="AA118" s="209">
        <v>1</v>
      </c>
      <c r="AB118" s="152">
        <v>1</v>
      </c>
      <c r="AC118" s="157">
        <f>+AB118+V118</f>
        <v>1</v>
      </c>
      <c r="AD118" s="246" t="s">
        <v>675</v>
      </c>
      <c r="AE118" s="69" t="s">
        <v>719</v>
      </c>
    </row>
    <row r="119" spans="2:31" s="3" customFormat="1" ht="113.25" customHeight="1" thickBot="1" x14ac:dyDescent="0.3">
      <c r="B119" s="331"/>
      <c r="C119" s="163" t="s">
        <v>525</v>
      </c>
      <c r="D119" s="71" t="s">
        <v>526</v>
      </c>
      <c r="E119" s="71" t="s">
        <v>78</v>
      </c>
      <c r="F119" s="163" t="s">
        <v>527</v>
      </c>
      <c r="G119" s="163" t="s">
        <v>67</v>
      </c>
      <c r="H119" s="163" t="s">
        <v>528</v>
      </c>
      <c r="I119" s="163" t="s">
        <v>687</v>
      </c>
      <c r="J119" s="72">
        <v>43832</v>
      </c>
      <c r="K119" s="83">
        <v>44124</v>
      </c>
      <c r="L119" s="213" t="s">
        <v>70</v>
      </c>
      <c r="M119" s="214" t="s">
        <v>71</v>
      </c>
      <c r="N119" s="215">
        <v>1</v>
      </c>
      <c r="O119" s="77">
        <f>+(N119*1)/3</f>
        <v>0.33333333333333331</v>
      </c>
      <c r="P119" s="78" t="s">
        <v>529</v>
      </c>
      <c r="Q119" s="217" t="s">
        <v>530</v>
      </c>
      <c r="R119" s="213" t="s">
        <v>70</v>
      </c>
      <c r="S119" s="214" t="s">
        <v>135</v>
      </c>
      <c r="T119" s="215">
        <v>1</v>
      </c>
      <c r="U119" s="216">
        <v>0.33</v>
      </c>
      <c r="V119" s="77">
        <f>+U119+O119</f>
        <v>0.66333333333333333</v>
      </c>
      <c r="W119" s="78" t="s">
        <v>380</v>
      </c>
      <c r="X119" s="217" t="s">
        <v>530</v>
      </c>
      <c r="Y119" s="213" t="s">
        <v>70</v>
      </c>
      <c r="Z119" s="214" t="s">
        <v>135</v>
      </c>
      <c r="AA119" s="215">
        <v>1</v>
      </c>
      <c r="AB119" s="216">
        <v>0.34</v>
      </c>
      <c r="AC119" s="77">
        <f>+AB119+V119</f>
        <v>1.0033333333333334</v>
      </c>
      <c r="AD119" s="78" t="s">
        <v>676</v>
      </c>
      <c r="AE119" s="217" t="s">
        <v>720</v>
      </c>
    </row>
    <row r="120" spans="2:31" s="3" customFormat="1" ht="13.5" thickBot="1" x14ac:dyDescent="0.3">
      <c r="B120" s="14"/>
      <c r="C120" s="4"/>
      <c r="D120" s="14"/>
      <c r="E120" s="14"/>
      <c r="F120" s="4"/>
      <c r="G120" s="4"/>
      <c r="H120" s="4"/>
      <c r="I120" s="4"/>
      <c r="J120" s="22"/>
      <c r="K120" s="22"/>
      <c r="L120" s="5"/>
      <c r="M120" s="5"/>
      <c r="N120" s="33"/>
      <c r="O120" s="37"/>
      <c r="P120" s="19"/>
      <c r="Q120" s="19"/>
      <c r="R120" s="14"/>
      <c r="S120" s="14"/>
      <c r="T120" s="14"/>
      <c r="U120" s="14"/>
      <c r="V120" s="14"/>
      <c r="W120" s="14"/>
      <c r="X120" s="14"/>
      <c r="Y120" s="14"/>
      <c r="Z120" s="14"/>
      <c r="AA120" s="14"/>
      <c r="AB120" s="14"/>
      <c r="AC120" s="14"/>
      <c r="AD120" s="14"/>
      <c r="AE120" s="14"/>
    </row>
    <row r="121" spans="2:31" s="24" customFormat="1" ht="18" customHeight="1" x14ac:dyDescent="0.25">
      <c r="B121" s="334" t="s">
        <v>31</v>
      </c>
      <c r="C121" s="335"/>
      <c r="D121" s="335"/>
      <c r="E121" s="335"/>
      <c r="F121" s="335"/>
      <c r="G121" s="335"/>
      <c r="H121" s="335"/>
      <c r="I121" s="335"/>
      <c r="J121" s="335"/>
      <c r="K121" s="336"/>
      <c r="L121" s="303" t="s">
        <v>39</v>
      </c>
      <c r="M121" s="309"/>
      <c r="N121" s="309"/>
      <c r="O121" s="309"/>
      <c r="P121" s="309"/>
      <c r="Q121" s="310"/>
      <c r="R121" s="303" t="s">
        <v>40</v>
      </c>
      <c r="S121" s="309"/>
      <c r="T121" s="309"/>
      <c r="U121" s="309"/>
      <c r="V121" s="309"/>
      <c r="W121" s="309"/>
      <c r="X121" s="310"/>
      <c r="Y121" s="352" t="s">
        <v>641</v>
      </c>
      <c r="Z121" s="309"/>
      <c r="AA121" s="309"/>
      <c r="AB121" s="309"/>
      <c r="AC121" s="309"/>
      <c r="AD121" s="309"/>
      <c r="AE121" s="310"/>
    </row>
    <row r="122" spans="2:31" s="24" customFormat="1" ht="29.25" customHeight="1" x14ac:dyDescent="0.25">
      <c r="B122" s="220" t="s">
        <v>41</v>
      </c>
      <c r="C122" s="337" t="s">
        <v>531</v>
      </c>
      <c r="D122" s="337"/>
      <c r="E122" s="337"/>
      <c r="F122" s="337"/>
      <c r="G122" s="337"/>
      <c r="H122" s="337"/>
      <c r="I122" s="337"/>
      <c r="J122" s="337"/>
      <c r="K122" s="338"/>
      <c r="L122" s="311"/>
      <c r="M122" s="312"/>
      <c r="N122" s="312"/>
      <c r="O122" s="312"/>
      <c r="P122" s="312"/>
      <c r="Q122" s="313"/>
      <c r="R122" s="311"/>
      <c r="S122" s="312"/>
      <c r="T122" s="312"/>
      <c r="U122" s="312"/>
      <c r="V122" s="312"/>
      <c r="W122" s="312"/>
      <c r="X122" s="313"/>
      <c r="Y122" s="353"/>
      <c r="Z122" s="312"/>
      <c r="AA122" s="312"/>
      <c r="AB122" s="312"/>
      <c r="AC122" s="312"/>
      <c r="AD122" s="312"/>
      <c r="AE122" s="313"/>
    </row>
    <row r="123" spans="2:31" s="3" customFormat="1" ht="24" customHeight="1" x14ac:dyDescent="0.25">
      <c r="B123" s="321" t="s">
        <v>43</v>
      </c>
      <c r="C123" s="322" t="s">
        <v>44</v>
      </c>
      <c r="D123" s="322" t="s">
        <v>45</v>
      </c>
      <c r="E123" s="322" t="s">
        <v>46</v>
      </c>
      <c r="F123" s="322" t="s">
        <v>47</v>
      </c>
      <c r="G123" s="322" t="s">
        <v>48</v>
      </c>
      <c r="H123" s="322" t="s">
        <v>49</v>
      </c>
      <c r="I123" s="322" t="s">
        <v>50</v>
      </c>
      <c r="J123" s="323" t="s">
        <v>51</v>
      </c>
      <c r="K123" s="324" t="s">
        <v>52</v>
      </c>
      <c r="L123" s="315" t="s">
        <v>53</v>
      </c>
      <c r="M123" s="316"/>
      <c r="N123" s="317" t="s">
        <v>54</v>
      </c>
      <c r="O123" s="318" t="s">
        <v>55</v>
      </c>
      <c r="P123" s="316" t="s">
        <v>56</v>
      </c>
      <c r="Q123" s="319" t="s">
        <v>57</v>
      </c>
      <c r="R123" s="315" t="s">
        <v>53</v>
      </c>
      <c r="S123" s="316"/>
      <c r="T123" s="317" t="s">
        <v>54</v>
      </c>
      <c r="U123" s="318" t="s">
        <v>55</v>
      </c>
      <c r="V123" s="314" t="s">
        <v>59</v>
      </c>
      <c r="W123" s="316" t="s">
        <v>56</v>
      </c>
      <c r="X123" s="319" t="s">
        <v>57</v>
      </c>
      <c r="Y123" s="354" t="s">
        <v>53</v>
      </c>
      <c r="Z123" s="316"/>
      <c r="AA123" s="317" t="s">
        <v>54</v>
      </c>
      <c r="AB123" s="318" t="s">
        <v>55</v>
      </c>
      <c r="AC123" s="314" t="s">
        <v>59</v>
      </c>
      <c r="AD123" s="316" t="s">
        <v>56</v>
      </c>
      <c r="AE123" s="319" t="s">
        <v>57</v>
      </c>
    </row>
    <row r="124" spans="2:31" s="3" customFormat="1" ht="32.25" customHeight="1" x14ac:dyDescent="0.25">
      <c r="B124" s="321"/>
      <c r="C124" s="322"/>
      <c r="D124" s="322"/>
      <c r="E124" s="322"/>
      <c r="F124" s="322"/>
      <c r="G124" s="322"/>
      <c r="H124" s="322"/>
      <c r="I124" s="322"/>
      <c r="J124" s="323"/>
      <c r="K124" s="324"/>
      <c r="L124" s="48" t="s">
        <v>60</v>
      </c>
      <c r="M124" s="49" t="s">
        <v>61</v>
      </c>
      <c r="N124" s="317"/>
      <c r="O124" s="318"/>
      <c r="P124" s="316"/>
      <c r="Q124" s="319"/>
      <c r="R124" s="48" t="s">
        <v>60</v>
      </c>
      <c r="S124" s="49" t="s">
        <v>61</v>
      </c>
      <c r="T124" s="317"/>
      <c r="U124" s="318"/>
      <c r="V124" s="314"/>
      <c r="W124" s="316"/>
      <c r="X124" s="319"/>
      <c r="Y124" s="50" t="s">
        <v>60</v>
      </c>
      <c r="Z124" s="49" t="s">
        <v>61</v>
      </c>
      <c r="AA124" s="317"/>
      <c r="AB124" s="318"/>
      <c r="AC124" s="314"/>
      <c r="AD124" s="316"/>
      <c r="AE124" s="319"/>
    </row>
    <row r="125" spans="2:31" s="3" customFormat="1" ht="190.5" customHeight="1" x14ac:dyDescent="0.25">
      <c r="B125" s="332" t="s">
        <v>532</v>
      </c>
      <c r="C125" s="53" t="s">
        <v>533</v>
      </c>
      <c r="D125" s="53" t="s">
        <v>534</v>
      </c>
      <c r="E125" s="53" t="s">
        <v>78</v>
      </c>
      <c r="F125" s="53" t="s">
        <v>535</v>
      </c>
      <c r="G125" s="53" t="s">
        <v>67</v>
      </c>
      <c r="H125" s="53" t="s">
        <v>536</v>
      </c>
      <c r="I125" s="53" t="s">
        <v>537</v>
      </c>
      <c r="J125" s="54">
        <v>43832</v>
      </c>
      <c r="K125" s="81">
        <v>44074</v>
      </c>
      <c r="L125" s="169"/>
      <c r="M125" s="134" t="s">
        <v>71</v>
      </c>
      <c r="N125" s="135">
        <v>0</v>
      </c>
      <c r="O125" s="59">
        <v>0</v>
      </c>
      <c r="P125" s="137" t="s">
        <v>133</v>
      </c>
      <c r="Q125" s="138" t="s">
        <v>213</v>
      </c>
      <c r="R125" s="85" t="s">
        <v>70</v>
      </c>
      <c r="S125" s="55" t="s">
        <v>135</v>
      </c>
      <c r="T125" s="56">
        <v>1</v>
      </c>
      <c r="U125" s="57">
        <v>1</v>
      </c>
      <c r="V125" s="59">
        <f t="shared" ref="V125:V131" si="8">+U125+O125</f>
        <v>1</v>
      </c>
      <c r="W125" s="58" t="s">
        <v>538</v>
      </c>
      <c r="X125" s="138" t="s">
        <v>571</v>
      </c>
      <c r="Y125" s="167" t="s">
        <v>642</v>
      </c>
      <c r="Z125" s="134" t="s">
        <v>642</v>
      </c>
      <c r="AA125" s="135" t="s">
        <v>642</v>
      </c>
      <c r="AB125" s="136">
        <v>0</v>
      </c>
      <c r="AC125" s="59">
        <f t="shared" ref="AC125:AC131" si="9">+AB125+V125</f>
        <v>1</v>
      </c>
      <c r="AD125" s="135" t="s">
        <v>642</v>
      </c>
      <c r="AE125" s="221" t="s">
        <v>642</v>
      </c>
    </row>
    <row r="126" spans="2:31" s="3" customFormat="1" ht="107.25" customHeight="1" x14ac:dyDescent="0.25">
      <c r="B126" s="332"/>
      <c r="C126" s="53" t="s">
        <v>539</v>
      </c>
      <c r="D126" s="53" t="s">
        <v>540</v>
      </c>
      <c r="E126" s="53" t="s">
        <v>65</v>
      </c>
      <c r="F126" s="53" t="s">
        <v>541</v>
      </c>
      <c r="G126" s="53" t="s">
        <v>67</v>
      </c>
      <c r="H126" s="53" t="s">
        <v>542</v>
      </c>
      <c r="I126" s="53" t="s">
        <v>537</v>
      </c>
      <c r="J126" s="54">
        <v>43832</v>
      </c>
      <c r="K126" s="81">
        <v>44114</v>
      </c>
      <c r="L126" s="169"/>
      <c r="M126" s="134" t="s">
        <v>71</v>
      </c>
      <c r="N126" s="135">
        <v>0</v>
      </c>
      <c r="O126" s="59">
        <v>0</v>
      </c>
      <c r="P126" s="137" t="s">
        <v>133</v>
      </c>
      <c r="Q126" s="138" t="s">
        <v>213</v>
      </c>
      <c r="R126" s="85" t="s">
        <v>70</v>
      </c>
      <c r="S126" s="55" t="s">
        <v>135</v>
      </c>
      <c r="T126" s="56">
        <v>2</v>
      </c>
      <c r="U126" s="57">
        <f>+T126/3</f>
        <v>0.66666666666666663</v>
      </c>
      <c r="V126" s="59">
        <f t="shared" si="8"/>
        <v>0.66666666666666663</v>
      </c>
      <c r="W126" s="58" t="s">
        <v>543</v>
      </c>
      <c r="X126" s="63" t="s">
        <v>635</v>
      </c>
      <c r="Y126" s="80" t="s">
        <v>70</v>
      </c>
      <c r="Z126" s="55" t="s">
        <v>135</v>
      </c>
      <c r="AA126" s="56">
        <v>1</v>
      </c>
      <c r="AB126" s="57">
        <f>+AA126/3</f>
        <v>0.33333333333333331</v>
      </c>
      <c r="AC126" s="59">
        <f t="shared" si="9"/>
        <v>1</v>
      </c>
      <c r="AD126" s="58" t="s">
        <v>677</v>
      </c>
      <c r="AE126" s="63" t="s">
        <v>699</v>
      </c>
    </row>
    <row r="127" spans="2:31" s="3" customFormat="1" ht="109.5" customHeight="1" x14ac:dyDescent="0.25">
      <c r="B127" s="332"/>
      <c r="C127" s="53" t="s">
        <v>544</v>
      </c>
      <c r="D127" s="53" t="s">
        <v>545</v>
      </c>
      <c r="E127" s="53" t="s">
        <v>78</v>
      </c>
      <c r="F127" s="53" t="s">
        <v>546</v>
      </c>
      <c r="G127" s="53" t="s">
        <v>67</v>
      </c>
      <c r="H127" s="53" t="s">
        <v>547</v>
      </c>
      <c r="I127" s="53" t="s">
        <v>537</v>
      </c>
      <c r="J127" s="54">
        <v>43832</v>
      </c>
      <c r="K127" s="81">
        <v>43951</v>
      </c>
      <c r="L127" s="85" t="s">
        <v>70</v>
      </c>
      <c r="M127" s="55" t="s">
        <v>71</v>
      </c>
      <c r="N127" s="56">
        <v>1</v>
      </c>
      <c r="O127" s="59">
        <v>1</v>
      </c>
      <c r="P127" s="58" t="s">
        <v>548</v>
      </c>
      <c r="Q127" s="63" t="s">
        <v>549</v>
      </c>
      <c r="R127" s="169" t="s">
        <v>74</v>
      </c>
      <c r="S127" s="134" t="s">
        <v>74</v>
      </c>
      <c r="T127" s="135" t="s">
        <v>74</v>
      </c>
      <c r="U127" s="136">
        <v>0</v>
      </c>
      <c r="V127" s="59">
        <f t="shared" si="8"/>
        <v>1</v>
      </c>
      <c r="W127" s="145" t="s">
        <v>74</v>
      </c>
      <c r="X127" s="138" t="s">
        <v>570</v>
      </c>
      <c r="Y127" s="167" t="s">
        <v>74</v>
      </c>
      <c r="Z127" s="134" t="s">
        <v>74</v>
      </c>
      <c r="AA127" s="135" t="s">
        <v>74</v>
      </c>
      <c r="AB127" s="136">
        <v>0</v>
      </c>
      <c r="AC127" s="59">
        <f t="shared" si="9"/>
        <v>1</v>
      </c>
      <c r="AD127" s="134" t="s">
        <v>74</v>
      </c>
      <c r="AE127" s="138" t="s">
        <v>570</v>
      </c>
    </row>
    <row r="128" spans="2:31" s="3" customFormat="1" ht="188.25" customHeight="1" x14ac:dyDescent="0.25">
      <c r="B128" s="332"/>
      <c r="C128" s="53" t="s">
        <v>550</v>
      </c>
      <c r="D128" s="53" t="s">
        <v>551</v>
      </c>
      <c r="E128" s="53" t="s">
        <v>65</v>
      </c>
      <c r="F128" s="53" t="s">
        <v>552</v>
      </c>
      <c r="G128" s="53" t="s">
        <v>67</v>
      </c>
      <c r="H128" s="53" t="s">
        <v>553</v>
      </c>
      <c r="I128" s="53" t="s">
        <v>537</v>
      </c>
      <c r="J128" s="54">
        <v>43832</v>
      </c>
      <c r="K128" s="81">
        <v>44074</v>
      </c>
      <c r="L128" s="85" t="s">
        <v>70</v>
      </c>
      <c r="M128" s="55" t="s">
        <v>71</v>
      </c>
      <c r="N128" s="56">
        <v>1</v>
      </c>
      <c r="O128" s="59">
        <v>1</v>
      </c>
      <c r="P128" s="58" t="s">
        <v>604</v>
      </c>
      <c r="Q128" s="63" t="s">
        <v>554</v>
      </c>
      <c r="R128" s="169" t="s">
        <v>74</v>
      </c>
      <c r="S128" s="134" t="s">
        <v>74</v>
      </c>
      <c r="T128" s="135" t="s">
        <v>74</v>
      </c>
      <c r="U128" s="136">
        <v>0</v>
      </c>
      <c r="V128" s="59">
        <f t="shared" si="8"/>
        <v>1</v>
      </c>
      <c r="W128" s="145" t="s">
        <v>74</v>
      </c>
      <c r="X128" s="138" t="s">
        <v>570</v>
      </c>
      <c r="Y128" s="167" t="s">
        <v>74</v>
      </c>
      <c r="Z128" s="134" t="s">
        <v>74</v>
      </c>
      <c r="AA128" s="135" t="s">
        <v>74</v>
      </c>
      <c r="AB128" s="136">
        <v>0</v>
      </c>
      <c r="AC128" s="59">
        <f t="shared" si="9"/>
        <v>1</v>
      </c>
      <c r="AD128" s="134" t="s">
        <v>74</v>
      </c>
      <c r="AE128" s="138" t="s">
        <v>570</v>
      </c>
    </row>
    <row r="129" spans="2:31" s="3" customFormat="1" ht="138" customHeight="1" x14ac:dyDescent="0.25">
      <c r="B129" s="332"/>
      <c r="C129" s="53" t="s">
        <v>555</v>
      </c>
      <c r="D129" s="53" t="s">
        <v>556</v>
      </c>
      <c r="E129" s="53" t="s">
        <v>65</v>
      </c>
      <c r="F129" s="53" t="s">
        <v>552</v>
      </c>
      <c r="G129" s="53" t="s">
        <v>67</v>
      </c>
      <c r="H129" s="53" t="s">
        <v>553</v>
      </c>
      <c r="I129" s="53" t="s">
        <v>537</v>
      </c>
      <c r="J129" s="54">
        <v>43832</v>
      </c>
      <c r="K129" s="81">
        <v>44074</v>
      </c>
      <c r="L129" s="169"/>
      <c r="M129" s="134" t="s">
        <v>71</v>
      </c>
      <c r="N129" s="135">
        <v>0</v>
      </c>
      <c r="O129" s="59">
        <v>0</v>
      </c>
      <c r="P129" s="137" t="s">
        <v>133</v>
      </c>
      <c r="Q129" s="138" t="s">
        <v>213</v>
      </c>
      <c r="R129" s="85" t="s">
        <v>70</v>
      </c>
      <c r="S129" s="55" t="s">
        <v>135</v>
      </c>
      <c r="T129" s="56">
        <v>1</v>
      </c>
      <c r="U129" s="57">
        <v>1</v>
      </c>
      <c r="V129" s="59">
        <f t="shared" si="8"/>
        <v>1</v>
      </c>
      <c r="W129" s="58" t="s">
        <v>557</v>
      </c>
      <c r="X129" s="63" t="s">
        <v>600</v>
      </c>
      <c r="Y129" s="167" t="s">
        <v>642</v>
      </c>
      <c r="Z129" s="134" t="s">
        <v>642</v>
      </c>
      <c r="AA129" s="135" t="s">
        <v>642</v>
      </c>
      <c r="AB129" s="136">
        <v>0</v>
      </c>
      <c r="AC129" s="59">
        <f t="shared" si="9"/>
        <v>1</v>
      </c>
      <c r="AD129" s="135" t="s">
        <v>642</v>
      </c>
      <c r="AE129" s="221" t="s">
        <v>642</v>
      </c>
    </row>
    <row r="130" spans="2:31" s="3" customFormat="1" ht="99" customHeight="1" x14ac:dyDescent="0.25">
      <c r="B130" s="332"/>
      <c r="C130" s="139" t="s">
        <v>558</v>
      </c>
      <c r="D130" s="53" t="s">
        <v>559</v>
      </c>
      <c r="E130" s="53" t="s">
        <v>65</v>
      </c>
      <c r="F130" s="139" t="s">
        <v>636</v>
      </c>
      <c r="G130" s="139" t="s">
        <v>67</v>
      </c>
      <c r="H130" s="139" t="s">
        <v>637</v>
      </c>
      <c r="I130" s="139" t="s">
        <v>684</v>
      </c>
      <c r="J130" s="54">
        <v>43955</v>
      </c>
      <c r="K130" s="81">
        <v>44165</v>
      </c>
      <c r="L130" s="169"/>
      <c r="M130" s="134" t="s">
        <v>71</v>
      </c>
      <c r="N130" s="135">
        <v>0</v>
      </c>
      <c r="O130" s="59">
        <v>0</v>
      </c>
      <c r="P130" s="137" t="s">
        <v>133</v>
      </c>
      <c r="Q130" s="138" t="s">
        <v>213</v>
      </c>
      <c r="R130" s="169" t="s">
        <v>560</v>
      </c>
      <c r="S130" s="134" t="s">
        <v>135</v>
      </c>
      <c r="T130" s="135" t="s">
        <v>135</v>
      </c>
      <c r="U130" s="244">
        <v>0</v>
      </c>
      <c r="V130" s="59">
        <f t="shared" si="8"/>
        <v>0</v>
      </c>
      <c r="W130" s="137"/>
      <c r="X130" s="138" t="s">
        <v>213</v>
      </c>
      <c r="Y130" s="84" t="s">
        <v>70</v>
      </c>
      <c r="Z130" s="65" t="s">
        <v>135</v>
      </c>
      <c r="AA130" s="66">
        <v>1</v>
      </c>
      <c r="AB130" s="222">
        <v>1</v>
      </c>
      <c r="AC130" s="59">
        <f t="shared" si="9"/>
        <v>1</v>
      </c>
      <c r="AD130" s="58" t="s">
        <v>678</v>
      </c>
      <c r="AE130" s="69" t="s">
        <v>699</v>
      </c>
    </row>
    <row r="131" spans="2:31" s="3" customFormat="1" ht="74.25" customHeight="1" thickBot="1" x14ac:dyDescent="0.3">
      <c r="B131" s="333"/>
      <c r="C131" s="163" t="s">
        <v>561</v>
      </c>
      <c r="D131" s="71" t="s">
        <v>562</v>
      </c>
      <c r="E131" s="71" t="s">
        <v>78</v>
      </c>
      <c r="F131" s="223" t="s">
        <v>563</v>
      </c>
      <c r="G131" s="163" t="s">
        <v>67</v>
      </c>
      <c r="H131" s="223" t="s">
        <v>564</v>
      </c>
      <c r="I131" s="163" t="s">
        <v>696</v>
      </c>
      <c r="J131" s="72">
        <v>43832</v>
      </c>
      <c r="K131" s="83">
        <v>44185</v>
      </c>
      <c r="L131" s="189"/>
      <c r="M131" s="180" t="s">
        <v>71</v>
      </c>
      <c r="N131" s="181">
        <v>0</v>
      </c>
      <c r="O131" s="77">
        <v>0</v>
      </c>
      <c r="P131" s="183" t="s">
        <v>133</v>
      </c>
      <c r="Q131" s="184" t="s">
        <v>213</v>
      </c>
      <c r="R131" s="213" t="s">
        <v>70</v>
      </c>
      <c r="S131" s="214" t="s">
        <v>135</v>
      </c>
      <c r="T131" s="224">
        <v>0.5</v>
      </c>
      <c r="U131" s="216">
        <f>+T131/1</f>
        <v>0.5</v>
      </c>
      <c r="V131" s="77">
        <f t="shared" si="8"/>
        <v>0.5</v>
      </c>
      <c r="W131" s="225" t="s">
        <v>565</v>
      </c>
      <c r="X131" s="217" t="s">
        <v>601</v>
      </c>
      <c r="Y131" s="226" t="s">
        <v>70</v>
      </c>
      <c r="Z131" s="214" t="s">
        <v>135</v>
      </c>
      <c r="AA131" s="224">
        <v>0.5</v>
      </c>
      <c r="AB131" s="216">
        <v>0.5</v>
      </c>
      <c r="AC131" s="77">
        <f t="shared" si="9"/>
        <v>1</v>
      </c>
      <c r="AD131" s="225" t="s">
        <v>679</v>
      </c>
      <c r="AE131" s="69" t="s">
        <v>699</v>
      </c>
    </row>
    <row r="132" spans="2:31" s="3" customFormat="1" x14ac:dyDescent="0.25">
      <c r="C132" s="20"/>
      <c r="F132" s="20"/>
      <c r="J132" s="12"/>
      <c r="K132" s="12"/>
      <c r="L132" s="20"/>
      <c r="M132" s="20"/>
      <c r="N132" s="34"/>
      <c r="O132" s="38"/>
      <c r="R132" s="14"/>
      <c r="S132" s="14"/>
      <c r="T132" s="14"/>
      <c r="U132" s="14"/>
      <c r="V132" s="14"/>
      <c r="W132" s="14"/>
      <c r="X132" s="14"/>
      <c r="Y132" s="14"/>
      <c r="Z132" s="14"/>
      <c r="AA132" s="14"/>
      <c r="AB132" s="14"/>
      <c r="AC132" s="14"/>
      <c r="AD132" s="14"/>
      <c r="AE132" s="14"/>
    </row>
    <row r="133" spans="2:31" s="3" customFormat="1" ht="127.5" customHeight="1" x14ac:dyDescent="0.25">
      <c r="B133" s="329" t="s">
        <v>724</v>
      </c>
      <c r="C133" s="329"/>
      <c r="D133" s="329"/>
      <c r="E133" s="329"/>
      <c r="F133" s="329"/>
      <c r="G133" s="329"/>
      <c r="H133" s="329"/>
      <c r="I133" s="329"/>
      <c r="J133" s="329"/>
      <c r="K133" s="329"/>
      <c r="L133" s="329"/>
      <c r="M133" s="329"/>
      <c r="N133" s="329"/>
      <c r="O133" s="329"/>
      <c r="P133" s="329"/>
      <c r="Q133" s="329"/>
      <c r="R133" s="14"/>
      <c r="S133" s="14"/>
      <c r="T133" s="14"/>
      <c r="U133" s="14"/>
      <c r="V133" s="14"/>
      <c r="W133" s="14"/>
      <c r="X133" s="14"/>
      <c r="Y133" s="14"/>
      <c r="Z133" s="14"/>
      <c r="AA133" s="14"/>
      <c r="AB133" s="14"/>
      <c r="AC133" s="14"/>
      <c r="AD133" s="14"/>
      <c r="AE133" s="14"/>
    </row>
    <row r="134" spans="2:31" s="3" customFormat="1" x14ac:dyDescent="0.25">
      <c r="B134" s="329"/>
      <c r="C134" s="329"/>
      <c r="D134" s="329"/>
      <c r="E134" s="329"/>
      <c r="F134" s="329"/>
      <c r="G134" s="329"/>
      <c r="H134" s="329"/>
      <c r="I134" s="329"/>
      <c r="J134" s="329"/>
      <c r="K134" s="329"/>
      <c r="L134" s="329"/>
      <c r="M134" s="329"/>
      <c r="N134" s="329"/>
      <c r="O134" s="329"/>
      <c r="P134" s="329"/>
      <c r="Q134" s="329"/>
      <c r="R134" s="14"/>
      <c r="S134" s="14"/>
      <c r="T134" s="14"/>
      <c r="U134" s="14"/>
      <c r="V134" s="14"/>
      <c r="W134" s="14"/>
      <c r="X134" s="14"/>
      <c r="Y134" s="14"/>
      <c r="Z134" s="14"/>
      <c r="AA134" s="14"/>
      <c r="AB134" s="14"/>
      <c r="AC134" s="14"/>
      <c r="AD134" s="14"/>
      <c r="AE134" s="14"/>
    </row>
    <row r="135" spans="2:31" s="3" customFormat="1" x14ac:dyDescent="0.25">
      <c r="B135" s="329"/>
      <c r="C135" s="329"/>
      <c r="D135" s="329"/>
      <c r="E135" s="329"/>
      <c r="F135" s="329"/>
      <c r="G135" s="329"/>
      <c r="H135" s="329"/>
      <c r="I135" s="329"/>
      <c r="J135" s="329"/>
      <c r="K135" s="329"/>
      <c r="L135" s="329"/>
      <c r="M135" s="329"/>
      <c r="N135" s="329"/>
      <c r="O135" s="329"/>
      <c r="P135" s="329"/>
      <c r="Q135" s="329"/>
      <c r="R135" s="14"/>
      <c r="S135" s="14"/>
      <c r="T135" s="14"/>
      <c r="U135" s="14"/>
      <c r="V135" s="14"/>
      <c r="W135" s="14"/>
      <c r="X135" s="14"/>
      <c r="Y135" s="14"/>
      <c r="Z135" s="14"/>
      <c r="AA135" s="14"/>
      <c r="AB135" s="14"/>
      <c r="AC135" s="14"/>
      <c r="AD135" s="14"/>
      <c r="AE135" s="14"/>
    </row>
    <row r="136" spans="2:31" s="3" customFormat="1" x14ac:dyDescent="0.25">
      <c r="B136" s="329"/>
      <c r="C136" s="329"/>
      <c r="D136" s="329"/>
      <c r="E136" s="329"/>
      <c r="F136" s="329"/>
      <c r="G136" s="329"/>
      <c r="H136" s="329"/>
      <c r="I136" s="329"/>
      <c r="J136" s="329"/>
      <c r="K136" s="329"/>
      <c r="L136" s="329"/>
      <c r="M136" s="329"/>
      <c r="N136" s="329"/>
      <c r="O136" s="329"/>
      <c r="P136" s="329"/>
      <c r="Q136" s="329"/>
      <c r="R136" s="14"/>
      <c r="S136" s="14"/>
      <c r="T136" s="14"/>
      <c r="U136" s="14"/>
      <c r="V136" s="14"/>
      <c r="W136" s="14"/>
      <c r="X136" s="14"/>
      <c r="Y136" s="14"/>
      <c r="Z136" s="14"/>
      <c r="AA136" s="14"/>
      <c r="AB136" s="14"/>
      <c r="AC136" s="14"/>
      <c r="AD136" s="14"/>
      <c r="AE136" s="14"/>
    </row>
    <row r="137" spans="2:31" s="3" customFormat="1" x14ac:dyDescent="0.25">
      <c r="B137" s="329"/>
      <c r="C137" s="329"/>
      <c r="D137" s="329"/>
      <c r="E137" s="329"/>
      <c r="F137" s="329"/>
      <c r="G137" s="329"/>
      <c r="H137" s="329"/>
      <c r="I137" s="329"/>
      <c r="J137" s="329"/>
      <c r="K137" s="329"/>
      <c r="L137" s="329"/>
      <c r="M137" s="329"/>
      <c r="N137" s="329"/>
      <c r="O137" s="329"/>
      <c r="P137" s="329"/>
      <c r="Q137" s="329"/>
      <c r="R137" s="14"/>
      <c r="S137" s="14"/>
      <c r="T137" s="14"/>
      <c r="U137" s="14"/>
      <c r="V137" s="14"/>
      <c r="W137" s="14"/>
      <c r="X137" s="14"/>
      <c r="Y137" s="14"/>
      <c r="Z137" s="14"/>
      <c r="AA137" s="14"/>
      <c r="AB137" s="14"/>
      <c r="AC137" s="14"/>
      <c r="AD137" s="14"/>
      <c r="AE137" s="14"/>
    </row>
    <row r="138" spans="2:31" s="3" customFormat="1" x14ac:dyDescent="0.25">
      <c r="B138" s="329"/>
      <c r="C138" s="329"/>
      <c r="D138" s="329"/>
      <c r="E138" s="329"/>
      <c r="F138" s="329"/>
      <c r="G138" s="329"/>
      <c r="H138" s="329"/>
      <c r="I138" s="329"/>
      <c r="J138" s="329"/>
      <c r="K138" s="329"/>
      <c r="L138" s="329"/>
      <c r="M138" s="329"/>
      <c r="N138" s="329"/>
      <c r="O138" s="329"/>
      <c r="P138" s="329"/>
      <c r="Q138" s="329"/>
      <c r="R138" s="14"/>
      <c r="S138" s="14"/>
      <c r="T138" s="14"/>
      <c r="U138" s="14"/>
      <c r="V138" s="14"/>
      <c r="W138" s="14"/>
      <c r="X138" s="14"/>
      <c r="Y138" s="14"/>
      <c r="Z138" s="14"/>
      <c r="AA138" s="14"/>
      <c r="AB138" s="14"/>
      <c r="AC138" s="14"/>
      <c r="AD138" s="14"/>
      <c r="AE138" s="14"/>
    </row>
    <row r="139" spans="2:31" s="3" customFormat="1" x14ac:dyDescent="0.25">
      <c r="B139" s="329"/>
      <c r="C139" s="329"/>
      <c r="D139" s="329"/>
      <c r="E139" s="329"/>
      <c r="F139" s="329"/>
      <c r="G139" s="329"/>
      <c r="H139" s="329"/>
      <c r="I139" s="329"/>
      <c r="J139" s="329"/>
      <c r="K139" s="329"/>
      <c r="L139" s="329"/>
      <c r="M139" s="329"/>
      <c r="N139" s="329"/>
      <c r="O139" s="329"/>
      <c r="P139" s="329"/>
      <c r="Q139" s="329"/>
      <c r="R139" s="14"/>
      <c r="S139" s="14"/>
      <c r="T139" s="14"/>
      <c r="U139" s="14"/>
      <c r="V139" s="14"/>
      <c r="W139" s="14"/>
      <c r="X139" s="14"/>
      <c r="Y139" s="14"/>
      <c r="Z139" s="14"/>
      <c r="AA139" s="14"/>
      <c r="AB139" s="14"/>
      <c r="AC139" s="14"/>
      <c r="AD139" s="14"/>
      <c r="AE139" s="14"/>
    </row>
    <row r="140" spans="2:31" s="3" customFormat="1" x14ac:dyDescent="0.25">
      <c r="B140" s="329"/>
      <c r="C140" s="329"/>
      <c r="D140" s="329"/>
      <c r="E140" s="329"/>
      <c r="F140" s="329"/>
      <c r="G140" s="329"/>
      <c r="H140" s="329"/>
      <c r="I140" s="329"/>
      <c r="J140" s="329"/>
      <c r="K140" s="329"/>
      <c r="L140" s="329"/>
      <c r="M140" s="329"/>
      <c r="N140" s="329"/>
      <c r="O140" s="329"/>
      <c r="P140" s="329"/>
      <c r="Q140" s="329"/>
      <c r="R140" s="14"/>
      <c r="S140" s="14"/>
      <c r="T140" s="14"/>
      <c r="U140" s="14"/>
      <c r="V140" s="14"/>
      <c r="W140" s="14"/>
      <c r="X140" s="14"/>
      <c r="Y140" s="14"/>
      <c r="Z140" s="14"/>
      <c r="AA140" s="14"/>
      <c r="AB140" s="14"/>
      <c r="AC140" s="14"/>
      <c r="AD140" s="14"/>
      <c r="AE140" s="14"/>
    </row>
    <row r="141" spans="2:31" s="3" customFormat="1" ht="133.5" customHeight="1" x14ac:dyDescent="0.25">
      <c r="B141" s="329"/>
      <c r="C141" s="329"/>
      <c r="D141" s="329"/>
      <c r="E141" s="329"/>
      <c r="F141" s="329"/>
      <c r="G141" s="329"/>
      <c r="H141" s="329"/>
      <c r="I141" s="329"/>
      <c r="J141" s="329"/>
      <c r="K141" s="329"/>
      <c r="L141" s="329"/>
      <c r="M141" s="329"/>
      <c r="N141" s="329"/>
      <c r="O141" s="329"/>
      <c r="P141" s="329"/>
      <c r="Q141" s="329"/>
      <c r="R141" s="14"/>
      <c r="S141" s="14"/>
      <c r="T141" s="14"/>
      <c r="U141" s="14"/>
      <c r="V141" s="14"/>
      <c r="W141" s="14"/>
      <c r="X141" s="14"/>
      <c r="Y141" s="14"/>
      <c r="Z141" s="14"/>
      <c r="AA141" s="14"/>
      <c r="AB141" s="14"/>
      <c r="AC141" s="14"/>
      <c r="AD141" s="14"/>
      <c r="AE141" s="14"/>
    </row>
    <row r="142" spans="2:31" s="3" customFormat="1" x14ac:dyDescent="0.25">
      <c r="B142" s="20"/>
      <c r="C142" s="20"/>
      <c r="D142" s="20"/>
      <c r="F142" s="20"/>
      <c r="J142" s="12"/>
      <c r="K142" s="12"/>
      <c r="L142" s="20"/>
      <c r="M142" s="20"/>
      <c r="N142" s="34"/>
      <c r="O142" s="38"/>
      <c r="R142" s="14"/>
      <c r="S142" s="14"/>
      <c r="T142" s="14"/>
      <c r="U142" s="14"/>
      <c r="V142" s="14"/>
      <c r="W142" s="14"/>
      <c r="X142" s="14"/>
      <c r="Y142" s="14"/>
      <c r="Z142" s="14"/>
      <c r="AA142" s="14"/>
      <c r="AB142" s="14"/>
      <c r="AC142" s="14"/>
      <c r="AD142" s="14"/>
      <c r="AE142" s="14"/>
    </row>
    <row r="143" spans="2:31" s="3" customFormat="1" x14ac:dyDescent="0.25">
      <c r="B143" s="42" t="s">
        <v>566</v>
      </c>
      <c r="C143" s="20"/>
      <c r="D143" s="20"/>
      <c r="F143" s="20"/>
      <c r="J143" s="12"/>
      <c r="K143" s="12"/>
      <c r="L143" s="20"/>
      <c r="M143" s="20"/>
      <c r="N143" s="34"/>
      <c r="O143" s="38"/>
      <c r="R143" s="14"/>
      <c r="S143" s="14"/>
      <c r="T143" s="14"/>
      <c r="U143" s="14"/>
      <c r="V143" s="14"/>
      <c r="W143" s="14"/>
      <c r="X143" s="14"/>
      <c r="Y143" s="14"/>
      <c r="Z143" s="14"/>
      <c r="AA143" s="14"/>
      <c r="AB143" s="14"/>
      <c r="AC143" s="14"/>
      <c r="AD143" s="14"/>
      <c r="AE143" s="14"/>
    </row>
    <row r="144" spans="2:31" s="3" customFormat="1" x14ac:dyDescent="0.25">
      <c r="C144" s="20"/>
      <c r="D144" s="20"/>
      <c r="F144" s="20"/>
      <c r="J144" s="12"/>
      <c r="K144" s="12"/>
      <c r="L144" s="20"/>
      <c r="M144" s="20"/>
      <c r="N144" s="34"/>
      <c r="O144" s="38"/>
      <c r="R144" s="14"/>
      <c r="S144" s="14"/>
      <c r="T144" s="14"/>
      <c r="U144" s="14"/>
      <c r="V144" s="14"/>
      <c r="W144" s="14"/>
      <c r="X144" s="14"/>
      <c r="Y144" s="14"/>
      <c r="Z144" s="14"/>
      <c r="AA144" s="14"/>
      <c r="AB144" s="14"/>
      <c r="AC144" s="14"/>
      <c r="AD144" s="14"/>
      <c r="AE144" s="14"/>
    </row>
    <row r="145" spans="2:31" s="3" customFormat="1" x14ac:dyDescent="0.25">
      <c r="B145" s="20"/>
      <c r="C145" s="20"/>
      <c r="D145" s="20"/>
      <c r="F145" s="20"/>
      <c r="J145" s="12"/>
      <c r="K145" s="12"/>
      <c r="L145" s="20"/>
      <c r="M145" s="20"/>
      <c r="N145" s="34"/>
      <c r="O145" s="38"/>
      <c r="R145" s="14"/>
      <c r="S145" s="14"/>
      <c r="T145" s="14"/>
      <c r="U145" s="14"/>
      <c r="V145" s="14"/>
      <c r="W145" s="14"/>
      <c r="X145" s="14"/>
      <c r="Y145" s="14"/>
      <c r="Z145" s="14"/>
      <c r="AA145" s="14"/>
      <c r="AB145" s="14"/>
      <c r="AC145" s="14"/>
      <c r="AD145" s="14"/>
      <c r="AE145" s="14"/>
    </row>
    <row r="146" spans="2:31" s="3" customFormat="1" ht="26.25" customHeight="1" x14ac:dyDescent="0.25">
      <c r="B146" s="42" t="s">
        <v>567</v>
      </c>
      <c r="C146" s="20"/>
      <c r="D146" s="20"/>
      <c r="F146" s="20"/>
      <c r="I146" s="45" t="s">
        <v>567</v>
      </c>
      <c r="J146" s="12"/>
      <c r="K146" s="12"/>
      <c r="L146" s="20"/>
      <c r="M146" s="20"/>
      <c r="N146" s="34"/>
      <c r="O146" s="38"/>
    </row>
    <row r="147" spans="2:31" s="3" customFormat="1" ht="28.5" customHeight="1" x14ac:dyDescent="0.25">
      <c r="B147" s="43" t="s">
        <v>568</v>
      </c>
      <c r="C147" s="44"/>
      <c r="D147" s="20"/>
      <c r="F147" s="20"/>
      <c r="I147" s="41" t="s">
        <v>569</v>
      </c>
      <c r="J147" s="12"/>
      <c r="K147" s="12"/>
      <c r="L147" s="20"/>
      <c r="M147" s="20"/>
      <c r="N147" s="34"/>
      <c r="O147" s="38"/>
    </row>
    <row r="148" spans="2:31" s="3" customFormat="1" ht="21" customHeight="1" x14ac:dyDescent="0.25">
      <c r="B148" s="20" t="s">
        <v>605</v>
      </c>
      <c r="C148" s="20"/>
      <c r="D148" s="20"/>
      <c r="F148" s="20"/>
      <c r="I148" s="3" t="s">
        <v>639</v>
      </c>
      <c r="J148" s="12"/>
      <c r="K148" s="12"/>
      <c r="L148" s="20"/>
      <c r="M148" s="20"/>
      <c r="N148" s="34"/>
      <c r="O148" s="38"/>
    </row>
    <row r="149" spans="2:31" s="3" customFormat="1" x14ac:dyDescent="0.25">
      <c r="B149" s="20"/>
      <c r="C149" s="20"/>
      <c r="D149" s="20"/>
      <c r="F149" s="20"/>
      <c r="J149" s="12"/>
      <c r="K149" s="12"/>
      <c r="L149" s="20"/>
      <c r="M149" s="20"/>
      <c r="N149" s="34"/>
      <c r="O149" s="38"/>
    </row>
    <row r="150" spans="2:31" s="3" customFormat="1" x14ac:dyDescent="0.25">
      <c r="B150" s="20"/>
      <c r="C150" s="20"/>
      <c r="D150" s="20"/>
      <c r="F150" s="20"/>
      <c r="J150" s="12"/>
      <c r="K150" s="12"/>
      <c r="L150" s="20"/>
      <c r="M150" s="20"/>
      <c r="N150" s="34"/>
      <c r="O150" s="38"/>
    </row>
    <row r="151" spans="2:31" s="3" customFormat="1" x14ac:dyDescent="0.25">
      <c r="B151" s="20"/>
      <c r="C151" s="20"/>
      <c r="D151" s="20"/>
      <c r="F151" s="20"/>
      <c r="J151" s="12"/>
      <c r="K151" s="12"/>
      <c r="L151" s="20"/>
      <c r="M151" s="20"/>
      <c r="N151" s="34"/>
      <c r="O151" s="38"/>
    </row>
    <row r="152" spans="2:31" s="3" customFormat="1" x14ac:dyDescent="0.25">
      <c r="B152" s="20"/>
      <c r="C152" s="20"/>
      <c r="D152" s="20"/>
      <c r="F152" s="20"/>
      <c r="J152" s="12"/>
      <c r="K152" s="12"/>
      <c r="L152" s="20"/>
      <c r="M152" s="20"/>
      <c r="N152" s="34"/>
      <c r="O152" s="38"/>
    </row>
    <row r="153" spans="2:31" s="3" customFormat="1" x14ac:dyDescent="0.25">
      <c r="B153" s="20"/>
      <c r="C153" s="20"/>
      <c r="D153" s="20"/>
      <c r="F153" s="20"/>
      <c r="J153" s="12"/>
      <c r="K153" s="12"/>
      <c r="L153" s="20"/>
      <c r="M153" s="20"/>
      <c r="N153" s="34"/>
      <c r="O153" s="38"/>
    </row>
    <row r="154" spans="2:31" s="3" customFormat="1" x14ac:dyDescent="0.25">
      <c r="B154" s="20"/>
      <c r="C154" s="20"/>
      <c r="D154" s="20"/>
      <c r="F154" s="20"/>
      <c r="J154" s="12"/>
      <c r="K154" s="12"/>
      <c r="L154" s="20"/>
      <c r="M154" s="20"/>
      <c r="N154" s="34"/>
      <c r="O154" s="38"/>
    </row>
    <row r="155" spans="2:31" s="3" customFormat="1" x14ac:dyDescent="0.25">
      <c r="B155" s="20"/>
      <c r="C155" s="20"/>
      <c r="D155" s="20"/>
      <c r="F155" s="20"/>
      <c r="J155" s="12"/>
      <c r="K155" s="12"/>
      <c r="L155" s="20"/>
      <c r="M155" s="20"/>
      <c r="N155" s="34"/>
      <c r="O155" s="38"/>
    </row>
    <row r="156" spans="2:31" s="3" customFormat="1" x14ac:dyDescent="0.25">
      <c r="B156" s="20"/>
      <c r="C156" s="20"/>
      <c r="D156" s="20"/>
      <c r="F156" s="20"/>
      <c r="J156" s="12"/>
      <c r="K156" s="12"/>
      <c r="L156" s="20"/>
      <c r="M156" s="20"/>
      <c r="N156" s="34"/>
      <c r="O156" s="38"/>
    </row>
    <row r="157" spans="2:31" s="3" customFormat="1" x14ac:dyDescent="0.25">
      <c r="B157" s="20"/>
      <c r="C157" s="20"/>
      <c r="D157" s="20"/>
      <c r="F157" s="20"/>
      <c r="J157" s="12"/>
      <c r="K157" s="12"/>
      <c r="L157" s="20"/>
      <c r="M157" s="20"/>
      <c r="N157" s="34"/>
      <c r="O157" s="38"/>
    </row>
    <row r="158" spans="2:31" s="3" customFormat="1" x14ac:dyDescent="0.25">
      <c r="B158" s="20"/>
      <c r="C158" s="20"/>
      <c r="D158" s="20"/>
      <c r="F158" s="20"/>
      <c r="J158" s="12"/>
      <c r="K158" s="12"/>
      <c r="L158" s="20"/>
      <c r="M158" s="20"/>
      <c r="N158" s="34"/>
      <c r="O158" s="38"/>
    </row>
    <row r="159" spans="2:31" s="3" customFormat="1" x14ac:dyDescent="0.25">
      <c r="B159" s="20"/>
      <c r="C159" s="20"/>
      <c r="D159" s="20"/>
      <c r="F159" s="20"/>
      <c r="J159" s="12"/>
      <c r="K159" s="12"/>
      <c r="L159" s="20"/>
      <c r="M159" s="20"/>
      <c r="N159" s="34"/>
      <c r="O159" s="38"/>
    </row>
    <row r="160" spans="2:31" s="3" customFormat="1" x14ac:dyDescent="0.25">
      <c r="B160" s="20"/>
      <c r="C160" s="20"/>
      <c r="D160" s="20"/>
      <c r="F160" s="20"/>
      <c r="J160" s="12"/>
      <c r="K160" s="12"/>
      <c r="L160" s="20"/>
      <c r="M160" s="20"/>
      <c r="N160" s="34"/>
      <c r="O160" s="38"/>
    </row>
    <row r="161" spans="2:15" s="3" customFormat="1" x14ac:dyDescent="0.25">
      <c r="B161" s="20"/>
      <c r="C161" s="20"/>
      <c r="D161" s="20"/>
      <c r="F161" s="20"/>
      <c r="J161" s="12"/>
      <c r="K161" s="12"/>
      <c r="L161" s="20"/>
      <c r="M161" s="20"/>
      <c r="N161" s="34"/>
      <c r="O161" s="38"/>
    </row>
    <row r="162" spans="2:15" s="3" customFormat="1" x14ac:dyDescent="0.25">
      <c r="B162" s="20"/>
      <c r="C162" s="20"/>
      <c r="D162" s="20"/>
      <c r="F162" s="20"/>
      <c r="J162" s="12"/>
      <c r="K162" s="12"/>
      <c r="L162" s="20"/>
      <c r="M162" s="20"/>
      <c r="N162" s="34"/>
      <c r="O162" s="38"/>
    </row>
    <row r="163" spans="2:15" s="3" customFormat="1" x14ac:dyDescent="0.25">
      <c r="B163" s="20"/>
      <c r="C163" s="20"/>
      <c r="D163" s="20"/>
      <c r="F163" s="20"/>
      <c r="J163" s="12"/>
      <c r="K163" s="12"/>
      <c r="L163" s="20"/>
      <c r="M163" s="20"/>
      <c r="N163" s="34"/>
      <c r="O163" s="38"/>
    </row>
    <row r="164" spans="2:15" s="3" customFormat="1" x14ac:dyDescent="0.25">
      <c r="B164" s="20"/>
      <c r="C164" s="20"/>
      <c r="D164" s="20"/>
      <c r="F164" s="20"/>
      <c r="J164" s="12"/>
      <c r="K164" s="12"/>
      <c r="L164" s="20"/>
      <c r="M164" s="20"/>
      <c r="N164" s="34"/>
      <c r="O164" s="38"/>
    </row>
    <row r="165" spans="2:15" s="3" customFormat="1" x14ac:dyDescent="0.25">
      <c r="B165" s="20"/>
      <c r="C165" s="20"/>
      <c r="D165" s="20"/>
      <c r="F165" s="20"/>
      <c r="J165" s="12"/>
      <c r="K165" s="12"/>
      <c r="L165" s="20"/>
      <c r="M165" s="20"/>
      <c r="N165" s="34"/>
      <c r="O165" s="38"/>
    </row>
    <row r="166" spans="2:15" s="3" customFormat="1" x14ac:dyDescent="0.25">
      <c r="B166" s="20"/>
      <c r="C166" s="20"/>
      <c r="D166" s="20"/>
      <c r="F166" s="20"/>
      <c r="J166" s="12"/>
      <c r="K166" s="12"/>
      <c r="L166" s="20"/>
      <c r="M166" s="20"/>
      <c r="N166" s="34"/>
      <c r="O166" s="38"/>
    </row>
    <row r="167" spans="2:15" s="3" customFormat="1" x14ac:dyDescent="0.25">
      <c r="B167" s="20"/>
      <c r="C167" s="20"/>
      <c r="D167" s="20"/>
      <c r="F167" s="20"/>
      <c r="J167" s="12"/>
      <c r="K167" s="12"/>
      <c r="L167" s="20"/>
      <c r="M167" s="20"/>
      <c r="N167" s="34"/>
      <c r="O167" s="38"/>
    </row>
    <row r="168" spans="2:15" s="3" customFormat="1" x14ac:dyDescent="0.25">
      <c r="B168" s="20"/>
      <c r="C168" s="20"/>
      <c r="D168" s="20"/>
      <c r="F168" s="20"/>
      <c r="J168" s="12"/>
      <c r="K168" s="12"/>
      <c r="L168" s="20"/>
      <c r="M168" s="20"/>
      <c r="N168" s="34"/>
      <c r="O168" s="38"/>
    </row>
    <row r="169" spans="2:15" s="3" customFormat="1" x14ac:dyDescent="0.25">
      <c r="B169" s="20"/>
      <c r="C169" s="20"/>
      <c r="D169" s="20"/>
      <c r="F169" s="20"/>
      <c r="J169" s="12"/>
      <c r="K169" s="12"/>
      <c r="L169" s="20"/>
      <c r="M169" s="20"/>
      <c r="N169" s="34"/>
      <c r="O169" s="38"/>
    </row>
    <row r="170" spans="2:15" s="3" customFormat="1" x14ac:dyDescent="0.25">
      <c r="B170" s="20"/>
      <c r="C170" s="20"/>
      <c r="D170" s="20"/>
      <c r="F170" s="20"/>
      <c r="J170" s="12"/>
      <c r="K170" s="12"/>
      <c r="L170" s="20"/>
      <c r="M170" s="20"/>
      <c r="N170" s="34"/>
      <c r="O170" s="38"/>
    </row>
    <row r="171" spans="2:15" s="3" customFormat="1" x14ac:dyDescent="0.25">
      <c r="B171" s="20"/>
      <c r="C171" s="20"/>
      <c r="D171" s="20"/>
      <c r="F171" s="20"/>
      <c r="J171" s="12"/>
      <c r="K171" s="12"/>
      <c r="L171" s="20"/>
      <c r="M171" s="20"/>
      <c r="N171" s="34"/>
      <c r="O171" s="38"/>
    </row>
    <row r="172" spans="2:15" s="3" customFormat="1" x14ac:dyDescent="0.25">
      <c r="B172" s="20"/>
      <c r="C172" s="20"/>
      <c r="D172" s="20"/>
      <c r="F172" s="20"/>
      <c r="J172" s="12"/>
      <c r="K172" s="12"/>
      <c r="L172" s="20"/>
      <c r="M172" s="20"/>
      <c r="N172" s="34"/>
      <c r="O172" s="38"/>
    </row>
    <row r="173" spans="2:15" s="3" customFormat="1" x14ac:dyDescent="0.25">
      <c r="B173" s="20"/>
      <c r="C173" s="20"/>
      <c r="D173" s="20"/>
      <c r="F173" s="20"/>
      <c r="J173" s="12"/>
      <c r="K173" s="12"/>
      <c r="L173" s="20"/>
      <c r="M173" s="20"/>
      <c r="N173" s="34"/>
      <c r="O173" s="38"/>
    </row>
    <row r="174" spans="2:15" s="3" customFormat="1" x14ac:dyDescent="0.25">
      <c r="B174" s="20"/>
      <c r="C174" s="20"/>
      <c r="D174" s="20"/>
      <c r="F174" s="20"/>
      <c r="J174" s="12"/>
      <c r="K174" s="12"/>
      <c r="L174" s="20"/>
      <c r="M174" s="20"/>
      <c r="N174" s="34"/>
      <c r="O174" s="38"/>
    </row>
    <row r="175" spans="2:15" s="3" customFormat="1" x14ac:dyDescent="0.25">
      <c r="B175" s="20"/>
      <c r="C175" s="20"/>
      <c r="D175" s="20"/>
      <c r="F175" s="20"/>
      <c r="J175" s="12"/>
      <c r="K175" s="12"/>
      <c r="L175" s="20"/>
      <c r="M175" s="20"/>
      <c r="N175" s="34"/>
      <c r="O175" s="38"/>
    </row>
    <row r="176" spans="2:15" s="3" customFormat="1" x14ac:dyDescent="0.25">
      <c r="B176" s="20"/>
      <c r="C176" s="20"/>
      <c r="D176" s="20"/>
      <c r="F176" s="20"/>
      <c r="J176" s="12"/>
      <c r="K176" s="12"/>
      <c r="L176" s="20"/>
      <c r="M176" s="20"/>
      <c r="N176" s="34"/>
      <c r="O176" s="38"/>
    </row>
    <row r="177" spans="2:15" s="3" customFormat="1" x14ac:dyDescent="0.25">
      <c r="B177" s="20"/>
      <c r="C177" s="20"/>
      <c r="D177" s="20"/>
      <c r="F177" s="20"/>
      <c r="J177" s="12"/>
      <c r="K177" s="12"/>
      <c r="L177" s="20"/>
      <c r="M177" s="20"/>
      <c r="N177" s="34"/>
      <c r="O177" s="38"/>
    </row>
    <row r="178" spans="2:15" s="3" customFormat="1" x14ac:dyDescent="0.25">
      <c r="B178" s="20"/>
      <c r="C178" s="20"/>
      <c r="D178" s="20"/>
      <c r="F178" s="20"/>
      <c r="J178" s="12"/>
      <c r="K178" s="12"/>
      <c r="L178" s="20"/>
      <c r="M178" s="20"/>
      <c r="N178" s="34"/>
      <c r="O178" s="38"/>
    </row>
    <row r="179" spans="2:15" s="3" customFormat="1" x14ac:dyDescent="0.25">
      <c r="B179" s="20"/>
      <c r="C179" s="20"/>
      <c r="D179" s="20"/>
      <c r="F179" s="20"/>
      <c r="J179" s="12"/>
      <c r="K179" s="12"/>
      <c r="L179" s="20"/>
      <c r="M179" s="20"/>
      <c r="N179" s="34"/>
      <c r="O179" s="38"/>
    </row>
    <row r="180" spans="2:15" s="3" customFormat="1" x14ac:dyDescent="0.25">
      <c r="B180" s="20"/>
      <c r="C180" s="20"/>
      <c r="D180" s="20"/>
      <c r="F180" s="20"/>
      <c r="J180" s="12"/>
      <c r="K180" s="12"/>
      <c r="L180" s="20"/>
      <c r="M180" s="20"/>
      <c r="N180" s="34"/>
      <c r="O180" s="38"/>
    </row>
    <row r="181" spans="2:15" s="3" customFormat="1" x14ac:dyDescent="0.25">
      <c r="B181" s="20"/>
      <c r="C181" s="20"/>
      <c r="D181" s="20"/>
      <c r="F181" s="20"/>
      <c r="J181" s="12"/>
      <c r="K181" s="12"/>
      <c r="L181" s="20"/>
      <c r="M181" s="20"/>
      <c r="N181" s="34"/>
      <c r="O181" s="38"/>
    </row>
    <row r="182" spans="2:15" s="3" customFormat="1" x14ac:dyDescent="0.25">
      <c r="B182" s="20"/>
      <c r="C182" s="20"/>
      <c r="D182" s="20"/>
      <c r="F182" s="20"/>
      <c r="J182" s="12"/>
      <c r="K182" s="12"/>
      <c r="L182" s="20"/>
      <c r="M182" s="20"/>
      <c r="N182" s="34"/>
      <c r="O182" s="38"/>
    </row>
    <row r="183" spans="2:15" s="3" customFormat="1" x14ac:dyDescent="0.25">
      <c r="B183" s="20"/>
      <c r="C183" s="20"/>
      <c r="D183" s="20"/>
      <c r="F183" s="20"/>
      <c r="J183" s="12"/>
      <c r="K183" s="12"/>
      <c r="L183" s="20"/>
      <c r="M183" s="20"/>
      <c r="N183" s="34"/>
      <c r="O183" s="38"/>
    </row>
    <row r="184" spans="2:15" s="3" customFormat="1" x14ac:dyDescent="0.25">
      <c r="B184" s="20"/>
      <c r="C184" s="20"/>
      <c r="D184" s="20"/>
      <c r="F184" s="20"/>
      <c r="J184" s="12"/>
      <c r="K184" s="12"/>
      <c r="L184" s="20"/>
      <c r="M184" s="20"/>
      <c r="N184" s="34"/>
      <c r="O184" s="38"/>
    </row>
    <row r="185" spans="2:15" s="3" customFormat="1" x14ac:dyDescent="0.25">
      <c r="B185" s="20"/>
      <c r="C185" s="20"/>
      <c r="D185" s="20"/>
      <c r="F185" s="20"/>
      <c r="J185" s="12"/>
      <c r="K185" s="12"/>
      <c r="L185" s="20"/>
      <c r="M185" s="20"/>
      <c r="N185" s="34"/>
      <c r="O185" s="38"/>
    </row>
    <row r="186" spans="2:15" s="3" customFormat="1" x14ac:dyDescent="0.25">
      <c r="B186" s="20"/>
      <c r="C186" s="20"/>
      <c r="D186" s="20"/>
      <c r="F186" s="20"/>
      <c r="J186" s="12"/>
      <c r="K186" s="12"/>
      <c r="L186" s="20"/>
      <c r="M186" s="20"/>
      <c r="N186" s="34"/>
      <c r="O186" s="38"/>
    </row>
    <row r="187" spans="2:15" s="3" customFormat="1" x14ac:dyDescent="0.25">
      <c r="B187" s="20"/>
      <c r="C187" s="20"/>
      <c r="D187" s="20"/>
      <c r="F187" s="20"/>
      <c r="J187" s="12"/>
      <c r="K187" s="12"/>
      <c r="L187" s="20"/>
      <c r="M187" s="20"/>
      <c r="N187" s="34"/>
      <c r="O187" s="38"/>
    </row>
    <row r="188" spans="2:15" s="3" customFormat="1" x14ac:dyDescent="0.25">
      <c r="B188" s="20"/>
      <c r="C188" s="20"/>
      <c r="D188" s="20"/>
      <c r="F188" s="20"/>
      <c r="J188" s="12"/>
      <c r="K188" s="12"/>
      <c r="L188" s="20"/>
      <c r="M188" s="20"/>
      <c r="N188" s="34"/>
      <c r="O188" s="38"/>
    </row>
    <row r="189" spans="2:15" s="3" customFormat="1" x14ac:dyDescent="0.25">
      <c r="B189" s="20"/>
      <c r="C189" s="20"/>
      <c r="D189" s="20"/>
      <c r="F189" s="20"/>
      <c r="J189" s="12"/>
      <c r="K189" s="12"/>
      <c r="L189" s="20"/>
      <c r="M189" s="20"/>
      <c r="N189" s="34"/>
      <c r="O189" s="38"/>
    </row>
    <row r="190" spans="2:15" s="3" customFormat="1" x14ac:dyDescent="0.25">
      <c r="B190" s="20"/>
      <c r="C190" s="20"/>
      <c r="D190" s="20"/>
      <c r="F190" s="20"/>
      <c r="J190" s="12"/>
      <c r="K190" s="12"/>
      <c r="L190" s="20"/>
      <c r="M190" s="20"/>
      <c r="N190" s="34"/>
      <c r="O190" s="38"/>
    </row>
    <row r="191" spans="2:15" s="3" customFormat="1" x14ac:dyDescent="0.25">
      <c r="B191" s="20"/>
      <c r="C191" s="20"/>
      <c r="D191" s="20"/>
      <c r="F191" s="20"/>
      <c r="J191" s="12"/>
      <c r="K191" s="12"/>
      <c r="L191" s="20"/>
      <c r="M191" s="20"/>
      <c r="N191" s="34"/>
      <c r="O191" s="38"/>
    </row>
    <row r="192" spans="2:15" s="3" customFormat="1" x14ac:dyDescent="0.25">
      <c r="B192" s="20"/>
      <c r="C192" s="20"/>
      <c r="D192" s="20"/>
      <c r="F192" s="20"/>
      <c r="J192" s="12"/>
      <c r="K192" s="12"/>
      <c r="L192" s="20"/>
      <c r="M192" s="20"/>
      <c r="N192" s="34"/>
      <c r="O192" s="38"/>
    </row>
    <row r="193" spans="2:15" s="3" customFormat="1" x14ac:dyDescent="0.25">
      <c r="B193" s="20"/>
      <c r="C193" s="20"/>
      <c r="D193" s="20"/>
      <c r="F193" s="20"/>
      <c r="J193" s="12"/>
      <c r="K193" s="12"/>
      <c r="L193" s="20"/>
      <c r="M193" s="20"/>
      <c r="N193" s="34"/>
      <c r="O193" s="38"/>
    </row>
    <row r="194" spans="2:15" s="3" customFormat="1" x14ac:dyDescent="0.25">
      <c r="B194" s="20"/>
      <c r="C194" s="20"/>
      <c r="D194" s="20"/>
      <c r="F194" s="20"/>
      <c r="J194" s="12"/>
      <c r="K194" s="12"/>
      <c r="L194" s="20"/>
      <c r="M194" s="20"/>
      <c r="N194" s="34"/>
      <c r="O194" s="38"/>
    </row>
    <row r="195" spans="2:15" s="3" customFormat="1" x14ac:dyDescent="0.25">
      <c r="B195" s="20"/>
      <c r="C195" s="20"/>
      <c r="D195" s="20"/>
      <c r="F195" s="20"/>
      <c r="J195" s="12"/>
      <c r="K195" s="12"/>
      <c r="L195" s="20"/>
      <c r="M195" s="20"/>
      <c r="N195" s="34"/>
      <c r="O195" s="38"/>
    </row>
    <row r="196" spans="2:15" s="3" customFormat="1" x14ac:dyDescent="0.25">
      <c r="B196" s="20"/>
      <c r="C196" s="20"/>
      <c r="D196" s="20"/>
      <c r="F196" s="20"/>
      <c r="J196" s="12"/>
      <c r="K196" s="12"/>
      <c r="L196" s="20"/>
      <c r="M196" s="20"/>
      <c r="N196" s="34"/>
      <c r="O196" s="38"/>
    </row>
    <row r="197" spans="2:15" s="3" customFormat="1" x14ac:dyDescent="0.25">
      <c r="B197" s="20"/>
      <c r="C197" s="20"/>
      <c r="D197" s="20"/>
      <c r="F197" s="20"/>
      <c r="J197" s="12"/>
      <c r="K197" s="12"/>
      <c r="L197" s="20"/>
      <c r="M197" s="20"/>
      <c r="N197" s="34"/>
      <c r="O197" s="38"/>
    </row>
    <row r="198" spans="2:15" s="3" customFormat="1" x14ac:dyDescent="0.25">
      <c r="B198" s="20"/>
      <c r="C198" s="20"/>
      <c r="D198" s="20"/>
      <c r="F198" s="20"/>
      <c r="J198" s="12"/>
      <c r="K198" s="12"/>
      <c r="L198" s="20"/>
      <c r="M198" s="20"/>
      <c r="N198" s="34"/>
      <c r="O198" s="38"/>
    </row>
    <row r="199" spans="2:15" s="3" customFormat="1" x14ac:dyDescent="0.25">
      <c r="B199" s="20"/>
      <c r="C199" s="20"/>
      <c r="D199" s="20"/>
      <c r="F199" s="20"/>
      <c r="J199" s="12"/>
      <c r="K199" s="12"/>
      <c r="L199" s="20"/>
      <c r="M199" s="20"/>
      <c r="N199" s="34"/>
      <c r="O199" s="38"/>
    </row>
    <row r="200" spans="2:15" s="3" customFormat="1" x14ac:dyDescent="0.25">
      <c r="B200" s="20"/>
      <c r="C200" s="20"/>
      <c r="D200" s="20"/>
      <c r="F200" s="20"/>
      <c r="J200" s="12"/>
      <c r="K200" s="12"/>
      <c r="L200" s="20"/>
      <c r="M200" s="20"/>
      <c r="N200" s="34"/>
      <c r="O200" s="38"/>
    </row>
    <row r="201" spans="2:15" s="3" customFormat="1" x14ac:dyDescent="0.25">
      <c r="B201" s="20"/>
      <c r="C201" s="20"/>
      <c r="D201" s="20"/>
      <c r="F201" s="20"/>
      <c r="J201" s="12"/>
      <c r="K201" s="12"/>
      <c r="L201" s="20"/>
      <c r="M201" s="20"/>
      <c r="N201" s="34"/>
      <c r="O201" s="38"/>
    </row>
    <row r="202" spans="2:15" s="3" customFormat="1" x14ac:dyDescent="0.25">
      <c r="B202" s="20"/>
      <c r="C202" s="20"/>
      <c r="D202" s="20"/>
      <c r="F202" s="20"/>
      <c r="J202" s="12"/>
      <c r="K202" s="12"/>
      <c r="L202" s="20"/>
      <c r="M202" s="20"/>
      <c r="N202" s="34"/>
      <c r="O202" s="38"/>
    </row>
    <row r="203" spans="2:15" s="3" customFormat="1" x14ac:dyDescent="0.25">
      <c r="B203" s="20"/>
      <c r="C203" s="20"/>
      <c r="D203" s="20"/>
      <c r="F203" s="20"/>
      <c r="J203" s="12"/>
      <c r="K203" s="12"/>
      <c r="L203" s="20"/>
      <c r="M203" s="20"/>
      <c r="N203" s="34"/>
      <c r="O203" s="38"/>
    </row>
    <row r="204" spans="2:15" s="3" customFormat="1" x14ac:dyDescent="0.25">
      <c r="B204" s="20"/>
      <c r="C204" s="20"/>
      <c r="D204" s="20"/>
      <c r="F204" s="20"/>
      <c r="J204" s="12"/>
      <c r="K204" s="12"/>
      <c r="L204" s="20"/>
      <c r="M204" s="20"/>
      <c r="N204" s="34"/>
      <c r="O204" s="38"/>
    </row>
    <row r="205" spans="2:15" s="3" customFormat="1" x14ac:dyDescent="0.25">
      <c r="B205" s="20"/>
      <c r="C205" s="20"/>
      <c r="D205" s="20"/>
      <c r="F205" s="20"/>
      <c r="J205" s="12"/>
      <c r="K205" s="12"/>
      <c r="L205" s="20"/>
      <c r="M205" s="20"/>
      <c r="N205" s="34"/>
      <c r="O205" s="38"/>
    </row>
    <row r="206" spans="2:15" s="3" customFormat="1" x14ac:dyDescent="0.25">
      <c r="B206" s="20"/>
      <c r="C206" s="20"/>
      <c r="D206" s="20"/>
      <c r="F206" s="20"/>
      <c r="J206" s="12"/>
      <c r="K206" s="12"/>
      <c r="L206" s="20"/>
      <c r="M206" s="20"/>
      <c r="N206" s="34"/>
      <c r="O206" s="38"/>
    </row>
    <row r="207" spans="2:15" s="3" customFormat="1" x14ac:dyDescent="0.25">
      <c r="B207" s="20"/>
      <c r="C207" s="20"/>
      <c r="D207" s="20"/>
      <c r="F207" s="20"/>
      <c r="J207" s="12"/>
      <c r="K207" s="12"/>
      <c r="L207" s="20"/>
      <c r="M207" s="20"/>
      <c r="N207" s="34"/>
      <c r="O207" s="38"/>
    </row>
    <row r="208" spans="2:15" s="3" customFormat="1" x14ac:dyDescent="0.25">
      <c r="B208" s="20"/>
      <c r="C208" s="20"/>
      <c r="D208" s="20"/>
      <c r="F208" s="20"/>
      <c r="J208" s="12"/>
      <c r="K208" s="12"/>
      <c r="L208" s="20"/>
      <c r="M208" s="20"/>
      <c r="N208" s="34"/>
      <c r="O208" s="38"/>
    </row>
    <row r="209" spans="2:15" s="3" customFormat="1" x14ac:dyDescent="0.25">
      <c r="B209" s="20"/>
      <c r="C209" s="20"/>
      <c r="D209" s="20"/>
      <c r="F209" s="20"/>
      <c r="J209" s="12"/>
      <c r="K209" s="12"/>
      <c r="L209" s="20"/>
      <c r="M209" s="20"/>
      <c r="N209" s="34"/>
      <c r="O209" s="38"/>
    </row>
    <row r="210" spans="2:15" s="3" customFormat="1" x14ac:dyDescent="0.25">
      <c r="B210" s="20"/>
      <c r="C210" s="20"/>
      <c r="D210" s="20"/>
      <c r="F210" s="20"/>
      <c r="J210" s="12"/>
      <c r="K210" s="12"/>
      <c r="L210" s="20"/>
      <c r="M210" s="20"/>
      <c r="N210" s="34"/>
      <c r="O210" s="38"/>
    </row>
    <row r="211" spans="2:15" s="3" customFormat="1" x14ac:dyDescent="0.25">
      <c r="B211" s="20"/>
      <c r="C211" s="20"/>
      <c r="D211" s="20"/>
      <c r="F211" s="20"/>
      <c r="J211" s="12"/>
      <c r="K211" s="12"/>
      <c r="L211" s="20"/>
      <c r="M211" s="20"/>
      <c r="N211" s="34"/>
      <c r="O211" s="38"/>
    </row>
    <row r="212" spans="2:15" s="3" customFormat="1" x14ac:dyDescent="0.25">
      <c r="B212" s="20"/>
      <c r="C212" s="20"/>
      <c r="D212" s="20"/>
      <c r="F212" s="20"/>
      <c r="J212" s="12"/>
      <c r="K212" s="12"/>
      <c r="L212" s="20"/>
      <c r="M212" s="20"/>
      <c r="N212" s="34"/>
      <c r="O212" s="38"/>
    </row>
    <row r="213" spans="2:15" s="3" customFormat="1" x14ac:dyDescent="0.25">
      <c r="B213" s="20"/>
      <c r="C213" s="20"/>
      <c r="D213" s="20"/>
      <c r="F213" s="20"/>
      <c r="J213" s="12"/>
      <c r="K213" s="12"/>
      <c r="L213" s="20"/>
      <c r="M213" s="20"/>
      <c r="N213" s="34"/>
      <c r="O213" s="38"/>
    </row>
    <row r="214" spans="2:15" s="3" customFormat="1" x14ac:dyDescent="0.25">
      <c r="B214" s="20"/>
      <c r="C214" s="20"/>
      <c r="D214" s="20"/>
      <c r="F214" s="20"/>
      <c r="J214" s="12"/>
      <c r="K214" s="12"/>
      <c r="L214" s="20"/>
      <c r="M214" s="20"/>
      <c r="N214" s="34"/>
      <c r="O214" s="38"/>
    </row>
    <row r="215" spans="2:15" s="3" customFormat="1" x14ac:dyDescent="0.25">
      <c r="B215" s="20"/>
      <c r="C215" s="20"/>
      <c r="D215" s="20"/>
      <c r="F215" s="20"/>
      <c r="J215" s="12"/>
      <c r="K215" s="12"/>
      <c r="L215" s="20"/>
      <c r="M215" s="20"/>
      <c r="N215" s="34"/>
      <c r="O215" s="38"/>
    </row>
    <row r="216" spans="2:15" s="3" customFormat="1" x14ac:dyDescent="0.25">
      <c r="B216" s="20"/>
      <c r="C216" s="20"/>
      <c r="D216" s="20"/>
      <c r="F216" s="20"/>
      <c r="J216" s="12"/>
      <c r="K216" s="12"/>
      <c r="L216" s="20"/>
      <c r="M216" s="20"/>
      <c r="N216" s="34"/>
      <c r="O216" s="38"/>
    </row>
    <row r="217" spans="2:15" s="3" customFormat="1" x14ac:dyDescent="0.25">
      <c r="B217" s="20"/>
      <c r="C217" s="20"/>
      <c r="D217" s="20"/>
      <c r="F217" s="20"/>
      <c r="J217" s="12"/>
      <c r="K217" s="12"/>
      <c r="L217" s="20"/>
      <c r="M217" s="20"/>
      <c r="N217" s="34"/>
      <c r="O217" s="38"/>
    </row>
    <row r="218" spans="2:15" s="3" customFormat="1" x14ac:dyDescent="0.25">
      <c r="B218" s="20"/>
      <c r="C218" s="20"/>
      <c r="D218" s="20"/>
      <c r="F218" s="20"/>
      <c r="J218" s="12"/>
      <c r="K218" s="12"/>
      <c r="L218" s="20"/>
      <c r="M218" s="20"/>
      <c r="N218" s="34"/>
      <c r="O218" s="38"/>
    </row>
    <row r="219" spans="2:15" s="3" customFormat="1" x14ac:dyDescent="0.25">
      <c r="B219" s="20"/>
      <c r="C219" s="20"/>
      <c r="D219" s="20"/>
      <c r="F219" s="20"/>
      <c r="J219" s="12"/>
      <c r="K219" s="12"/>
      <c r="L219" s="20"/>
      <c r="M219" s="20"/>
      <c r="N219" s="34"/>
      <c r="O219" s="38"/>
    </row>
    <row r="220" spans="2:15" s="3" customFormat="1" x14ac:dyDescent="0.25">
      <c r="B220" s="20"/>
      <c r="C220" s="20"/>
      <c r="D220" s="20"/>
      <c r="F220" s="20"/>
      <c r="J220" s="12"/>
      <c r="K220" s="12"/>
      <c r="L220" s="20"/>
      <c r="M220" s="20"/>
      <c r="N220" s="34"/>
      <c r="O220" s="38"/>
    </row>
    <row r="221" spans="2:15" s="3" customFormat="1" x14ac:dyDescent="0.25">
      <c r="B221" s="20"/>
      <c r="C221" s="20"/>
      <c r="D221" s="20"/>
      <c r="F221" s="20"/>
      <c r="J221" s="12"/>
      <c r="K221" s="12"/>
      <c r="L221" s="20"/>
      <c r="M221" s="20"/>
      <c r="N221" s="34"/>
      <c r="O221" s="38"/>
    </row>
    <row r="222" spans="2:15" s="3" customFormat="1" x14ac:dyDescent="0.25">
      <c r="B222" s="20"/>
      <c r="C222" s="20"/>
      <c r="D222" s="20"/>
      <c r="F222" s="20"/>
      <c r="J222" s="12"/>
      <c r="K222" s="12"/>
      <c r="L222" s="20"/>
      <c r="M222" s="20"/>
      <c r="N222" s="34"/>
      <c r="O222" s="38"/>
    </row>
    <row r="223" spans="2:15" s="3" customFormat="1" x14ac:dyDescent="0.25">
      <c r="B223" s="20"/>
      <c r="C223" s="20"/>
      <c r="D223" s="20"/>
      <c r="F223" s="20"/>
      <c r="J223" s="12"/>
      <c r="K223" s="12"/>
      <c r="L223" s="20"/>
      <c r="M223" s="20"/>
      <c r="N223" s="34"/>
      <c r="O223" s="38"/>
    </row>
    <row r="224" spans="2:15" s="3" customFormat="1" x14ac:dyDescent="0.25">
      <c r="B224" s="20"/>
      <c r="C224" s="20"/>
      <c r="D224" s="20"/>
      <c r="F224" s="20"/>
      <c r="J224" s="12"/>
      <c r="K224" s="12"/>
      <c r="L224" s="20"/>
      <c r="M224" s="20"/>
      <c r="N224" s="34"/>
      <c r="O224" s="38"/>
    </row>
    <row r="225" spans="2:15" s="3" customFormat="1" x14ac:dyDescent="0.25">
      <c r="B225" s="20"/>
      <c r="C225" s="20"/>
      <c r="D225" s="20"/>
      <c r="F225" s="20"/>
      <c r="J225" s="12"/>
      <c r="K225" s="12"/>
      <c r="L225" s="20"/>
      <c r="M225" s="20"/>
      <c r="N225" s="34"/>
      <c r="O225" s="38"/>
    </row>
    <row r="226" spans="2:15" s="3" customFormat="1" x14ac:dyDescent="0.25">
      <c r="B226" s="20"/>
      <c r="C226" s="20"/>
      <c r="D226" s="20"/>
      <c r="F226" s="20"/>
      <c r="J226" s="12"/>
      <c r="K226" s="12"/>
      <c r="L226" s="20"/>
      <c r="M226" s="20"/>
      <c r="N226" s="34"/>
      <c r="O226" s="38"/>
    </row>
    <row r="227" spans="2:15" s="3" customFormat="1" x14ac:dyDescent="0.25">
      <c r="B227" s="20"/>
      <c r="C227" s="20"/>
      <c r="D227" s="20"/>
      <c r="F227" s="20"/>
      <c r="J227" s="12"/>
      <c r="K227" s="12"/>
      <c r="L227" s="20"/>
      <c r="M227" s="20"/>
      <c r="N227" s="34"/>
      <c r="O227" s="38"/>
    </row>
    <row r="228" spans="2:15" s="3" customFormat="1" x14ac:dyDescent="0.25">
      <c r="B228" s="20"/>
      <c r="C228" s="20"/>
      <c r="D228" s="20"/>
      <c r="F228" s="20"/>
      <c r="J228" s="12"/>
      <c r="K228" s="12"/>
      <c r="L228" s="20"/>
      <c r="M228" s="20"/>
      <c r="N228" s="34"/>
      <c r="O228" s="38"/>
    </row>
    <row r="229" spans="2:15" s="3" customFormat="1" x14ac:dyDescent="0.25">
      <c r="B229" s="20"/>
      <c r="C229" s="20"/>
      <c r="D229" s="20"/>
      <c r="F229" s="20"/>
      <c r="J229" s="12"/>
      <c r="K229" s="12"/>
      <c r="L229" s="20"/>
      <c r="M229" s="20"/>
      <c r="N229" s="34"/>
      <c r="O229" s="38"/>
    </row>
    <row r="230" spans="2:15" s="3" customFormat="1" x14ac:dyDescent="0.25">
      <c r="B230" s="20"/>
      <c r="C230" s="20"/>
      <c r="D230" s="20"/>
      <c r="F230" s="20"/>
      <c r="J230" s="12"/>
      <c r="K230" s="12"/>
      <c r="L230" s="20"/>
      <c r="M230" s="20"/>
      <c r="N230" s="34"/>
      <c r="O230" s="38"/>
    </row>
    <row r="231" spans="2:15" s="3" customFormat="1" x14ac:dyDescent="0.25">
      <c r="B231" s="20"/>
      <c r="C231" s="20"/>
      <c r="D231" s="20"/>
      <c r="F231" s="20"/>
      <c r="J231" s="12"/>
      <c r="K231" s="12"/>
      <c r="L231" s="20"/>
      <c r="M231" s="20"/>
      <c r="N231" s="34"/>
      <c r="O231" s="38"/>
    </row>
    <row r="232" spans="2:15" s="3" customFormat="1" x14ac:dyDescent="0.25">
      <c r="B232" s="20"/>
      <c r="C232" s="20"/>
      <c r="D232" s="20"/>
      <c r="F232" s="20"/>
      <c r="J232" s="12"/>
      <c r="K232" s="12"/>
      <c r="L232" s="20"/>
      <c r="M232" s="20"/>
      <c r="N232" s="34"/>
      <c r="O232" s="38"/>
    </row>
    <row r="233" spans="2:15" s="3" customFormat="1" x14ac:dyDescent="0.25">
      <c r="B233" s="20"/>
      <c r="C233" s="20"/>
      <c r="D233" s="20"/>
      <c r="F233" s="20"/>
      <c r="J233" s="12"/>
      <c r="K233" s="12"/>
      <c r="L233" s="20"/>
      <c r="M233" s="20"/>
      <c r="N233" s="34"/>
      <c r="O233" s="38"/>
    </row>
    <row r="234" spans="2:15" s="3" customFormat="1" x14ac:dyDescent="0.25">
      <c r="B234" s="20"/>
      <c r="C234" s="20"/>
      <c r="D234" s="20"/>
      <c r="F234" s="20"/>
      <c r="J234" s="12"/>
      <c r="K234" s="12"/>
      <c r="L234" s="20"/>
      <c r="M234" s="20"/>
      <c r="N234" s="34"/>
      <c r="O234" s="38"/>
    </row>
    <row r="235" spans="2:15" s="3" customFormat="1" x14ac:dyDescent="0.25">
      <c r="B235" s="20"/>
      <c r="C235" s="20"/>
      <c r="D235" s="20"/>
      <c r="F235" s="20"/>
      <c r="J235" s="12"/>
      <c r="K235" s="12"/>
      <c r="L235" s="20"/>
      <c r="M235" s="20"/>
      <c r="N235" s="34"/>
      <c r="O235" s="38"/>
    </row>
    <row r="236" spans="2:15" s="3" customFormat="1" x14ac:dyDescent="0.25">
      <c r="B236" s="20"/>
      <c r="C236" s="20"/>
      <c r="D236" s="20"/>
      <c r="F236" s="20"/>
      <c r="J236" s="12"/>
      <c r="K236" s="12"/>
      <c r="L236" s="20"/>
      <c r="M236" s="20"/>
      <c r="N236" s="34"/>
      <c r="O236" s="38"/>
    </row>
    <row r="237" spans="2:15" s="3" customFormat="1" x14ac:dyDescent="0.25">
      <c r="B237" s="20"/>
      <c r="C237" s="20"/>
      <c r="D237" s="20"/>
      <c r="F237" s="20"/>
      <c r="J237" s="12"/>
      <c r="K237" s="12"/>
      <c r="L237" s="20"/>
      <c r="M237" s="20"/>
      <c r="N237" s="34"/>
      <c r="O237" s="38"/>
    </row>
    <row r="238" spans="2:15" s="3" customFormat="1" x14ac:dyDescent="0.25">
      <c r="B238" s="20"/>
      <c r="C238" s="20"/>
      <c r="D238" s="20"/>
      <c r="F238" s="20"/>
      <c r="J238" s="12"/>
      <c r="K238" s="12"/>
      <c r="L238" s="20"/>
      <c r="M238" s="20"/>
      <c r="N238" s="34"/>
      <c r="O238" s="38"/>
    </row>
    <row r="239" spans="2:15" s="3" customFormat="1" x14ac:dyDescent="0.25">
      <c r="B239" s="20"/>
      <c r="C239" s="20"/>
      <c r="D239" s="20"/>
      <c r="F239" s="20"/>
      <c r="J239" s="12"/>
      <c r="K239" s="12"/>
      <c r="L239" s="20"/>
      <c r="M239" s="20"/>
      <c r="N239" s="34"/>
      <c r="O239" s="38"/>
    </row>
    <row r="240" spans="2:15" s="3" customFormat="1" x14ac:dyDescent="0.25">
      <c r="B240" s="20"/>
      <c r="C240" s="20"/>
      <c r="D240" s="20"/>
      <c r="F240" s="20"/>
      <c r="J240" s="12"/>
      <c r="K240" s="12"/>
      <c r="L240" s="20"/>
      <c r="M240" s="20"/>
      <c r="N240" s="34"/>
      <c r="O240" s="38"/>
    </row>
    <row r="241" spans="2:15" s="3" customFormat="1" x14ac:dyDescent="0.25">
      <c r="B241" s="20"/>
      <c r="C241" s="20"/>
      <c r="D241" s="20"/>
      <c r="F241" s="20"/>
      <c r="J241" s="12"/>
      <c r="K241" s="12"/>
      <c r="L241" s="20"/>
      <c r="M241" s="20"/>
      <c r="N241" s="34"/>
      <c r="O241" s="38"/>
    </row>
    <row r="242" spans="2:15" s="3" customFormat="1" x14ac:dyDescent="0.25">
      <c r="B242" s="20"/>
      <c r="C242" s="20"/>
      <c r="D242" s="20"/>
      <c r="F242" s="20"/>
      <c r="J242" s="12"/>
      <c r="K242" s="12"/>
      <c r="L242" s="20"/>
      <c r="M242" s="20"/>
      <c r="N242" s="34"/>
      <c r="O242" s="38"/>
    </row>
    <row r="243" spans="2:15" s="3" customFormat="1" x14ac:dyDescent="0.25">
      <c r="B243" s="20"/>
      <c r="C243" s="20"/>
      <c r="D243" s="20"/>
      <c r="F243" s="20"/>
      <c r="J243" s="12"/>
      <c r="K243" s="12"/>
      <c r="L243" s="20"/>
      <c r="M243" s="20"/>
      <c r="N243" s="34"/>
      <c r="O243" s="38"/>
    </row>
    <row r="244" spans="2:15" s="3" customFormat="1" x14ac:dyDescent="0.25">
      <c r="B244" s="20"/>
      <c r="C244" s="20"/>
      <c r="D244" s="20"/>
      <c r="F244" s="20"/>
      <c r="J244" s="12"/>
      <c r="K244" s="12"/>
      <c r="L244" s="20"/>
      <c r="M244" s="20"/>
      <c r="N244" s="34"/>
      <c r="O244" s="38"/>
    </row>
    <row r="245" spans="2:15" s="3" customFormat="1" x14ac:dyDescent="0.25">
      <c r="B245" s="20"/>
      <c r="C245" s="20"/>
      <c r="D245" s="20"/>
      <c r="F245" s="20"/>
      <c r="J245" s="12"/>
      <c r="K245" s="12"/>
      <c r="L245" s="20"/>
      <c r="M245" s="20"/>
      <c r="N245" s="34"/>
      <c r="O245" s="38"/>
    </row>
    <row r="246" spans="2:15" s="3" customFormat="1" x14ac:dyDescent="0.25">
      <c r="B246" s="20"/>
      <c r="C246" s="20"/>
      <c r="D246" s="20"/>
      <c r="F246" s="20"/>
      <c r="J246" s="12"/>
      <c r="K246" s="12"/>
      <c r="L246" s="20"/>
      <c r="M246" s="20"/>
      <c r="N246" s="34"/>
      <c r="O246" s="38"/>
    </row>
    <row r="247" spans="2:15" s="3" customFormat="1" x14ac:dyDescent="0.25">
      <c r="B247" s="20"/>
      <c r="C247" s="20"/>
      <c r="D247" s="20"/>
      <c r="F247" s="20"/>
      <c r="J247" s="12"/>
      <c r="K247" s="12"/>
      <c r="L247" s="20"/>
      <c r="M247" s="20"/>
      <c r="N247" s="34"/>
      <c r="O247" s="38"/>
    </row>
    <row r="248" spans="2:15" s="3" customFormat="1" x14ac:dyDescent="0.25">
      <c r="B248" s="20"/>
      <c r="C248" s="20"/>
      <c r="D248" s="20"/>
      <c r="F248" s="20"/>
      <c r="J248" s="12"/>
      <c r="K248" s="12"/>
      <c r="L248" s="20"/>
      <c r="M248" s="20"/>
      <c r="N248" s="34"/>
      <c r="O248" s="38"/>
    </row>
    <row r="249" spans="2:15" s="3" customFormat="1" x14ac:dyDescent="0.25">
      <c r="B249" s="20"/>
      <c r="C249" s="20"/>
      <c r="D249" s="20"/>
      <c r="F249" s="20"/>
      <c r="J249" s="12"/>
      <c r="K249" s="12"/>
      <c r="L249" s="20"/>
      <c r="M249" s="20"/>
      <c r="N249" s="34"/>
      <c r="O249" s="38"/>
    </row>
    <row r="250" spans="2:15" s="3" customFormat="1" x14ac:dyDescent="0.25">
      <c r="B250" s="20"/>
      <c r="C250" s="20"/>
      <c r="D250" s="20"/>
      <c r="F250" s="20"/>
      <c r="J250" s="12"/>
      <c r="K250" s="12"/>
      <c r="L250" s="20"/>
      <c r="M250" s="20"/>
      <c r="N250" s="34"/>
      <c r="O250" s="38"/>
    </row>
    <row r="251" spans="2:15" s="3" customFormat="1" x14ac:dyDescent="0.25">
      <c r="B251" s="20"/>
      <c r="C251" s="20"/>
      <c r="D251" s="20"/>
      <c r="F251" s="20"/>
      <c r="J251" s="12"/>
      <c r="K251" s="12"/>
      <c r="L251" s="20"/>
      <c r="M251" s="20"/>
      <c r="N251" s="34"/>
      <c r="O251" s="38"/>
    </row>
    <row r="252" spans="2:15" s="3" customFormat="1" x14ac:dyDescent="0.25">
      <c r="B252" s="20"/>
      <c r="C252" s="20"/>
      <c r="D252" s="20"/>
      <c r="F252" s="20"/>
      <c r="J252" s="12"/>
      <c r="K252" s="12"/>
      <c r="L252" s="20"/>
      <c r="M252" s="20"/>
      <c r="N252" s="34"/>
      <c r="O252" s="38"/>
    </row>
    <row r="253" spans="2:15" s="3" customFormat="1" x14ac:dyDescent="0.25">
      <c r="B253" s="20"/>
      <c r="C253" s="20"/>
      <c r="D253" s="20"/>
      <c r="F253" s="20"/>
      <c r="J253" s="12"/>
      <c r="K253" s="12"/>
      <c r="L253" s="20"/>
      <c r="M253" s="20"/>
      <c r="N253" s="34"/>
      <c r="O253" s="38"/>
    </row>
    <row r="254" spans="2:15" s="3" customFormat="1" x14ac:dyDescent="0.25">
      <c r="B254" s="20"/>
      <c r="C254" s="20"/>
      <c r="D254" s="20"/>
      <c r="F254" s="20"/>
      <c r="J254" s="12"/>
      <c r="K254" s="12"/>
      <c r="L254" s="20"/>
      <c r="M254" s="20"/>
      <c r="N254" s="34"/>
      <c r="O254" s="38"/>
    </row>
    <row r="255" spans="2:15" s="3" customFormat="1" x14ac:dyDescent="0.25">
      <c r="B255" s="20"/>
      <c r="C255" s="20"/>
      <c r="D255" s="20"/>
      <c r="F255" s="20"/>
      <c r="J255" s="12"/>
      <c r="K255" s="12"/>
      <c r="L255" s="20"/>
      <c r="M255" s="20"/>
      <c r="N255" s="34"/>
      <c r="O255" s="38"/>
    </row>
    <row r="256" spans="2:15" s="3" customFormat="1" x14ac:dyDescent="0.25">
      <c r="B256" s="20"/>
      <c r="C256" s="20"/>
      <c r="D256" s="20"/>
      <c r="F256" s="20"/>
      <c r="J256" s="12"/>
      <c r="K256" s="12"/>
      <c r="L256" s="20"/>
      <c r="M256" s="20"/>
      <c r="N256" s="34"/>
      <c r="O256" s="38"/>
    </row>
    <row r="257" spans="2:15" s="3" customFormat="1" x14ac:dyDescent="0.25">
      <c r="B257" s="20"/>
      <c r="C257" s="20"/>
      <c r="D257" s="20"/>
      <c r="F257" s="20"/>
      <c r="J257" s="12"/>
      <c r="K257" s="12"/>
      <c r="L257" s="20"/>
      <c r="M257" s="20"/>
      <c r="N257" s="34"/>
      <c r="O257" s="38"/>
    </row>
    <row r="258" spans="2:15" s="3" customFormat="1" x14ac:dyDescent="0.25">
      <c r="B258" s="20"/>
      <c r="C258" s="20"/>
      <c r="D258" s="20"/>
      <c r="F258" s="20"/>
      <c r="J258" s="12"/>
      <c r="K258" s="12"/>
      <c r="L258" s="20"/>
      <c r="M258" s="20"/>
      <c r="N258" s="34"/>
      <c r="O258" s="38"/>
    </row>
    <row r="259" spans="2:15" s="3" customFormat="1" x14ac:dyDescent="0.25">
      <c r="B259" s="20"/>
      <c r="C259" s="20"/>
      <c r="D259" s="20"/>
      <c r="F259" s="20"/>
      <c r="J259" s="12"/>
      <c r="K259" s="12"/>
      <c r="L259" s="20"/>
      <c r="M259" s="20"/>
      <c r="N259" s="34"/>
      <c r="O259" s="38"/>
    </row>
    <row r="260" spans="2:15" s="3" customFormat="1" x14ac:dyDescent="0.25">
      <c r="B260" s="20"/>
      <c r="C260" s="20"/>
      <c r="D260" s="20"/>
      <c r="F260" s="20"/>
      <c r="J260" s="12"/>
      <c r="K260" s="12"/>
      <c r="L260" s="20"/>
      <c r="M260" s="20"/>
      <c r="N260" s="34"/>
      <c r="O260" s="38"/>
    </row>
    <row r="261" spans="2:15" s="3" customFormat="1" x14ac:dyDescent="0.25">
      <c r="B261" s="20"/>
      <c r="C261" s="20"/>
      <c r="D261" s="20"/>
      <c r="F261" s="20"/>
      <c r="J261" s="12"/>
      <c r="K261" s="12"/>
      <c r="L261" s="20"/>
      <c r="M261" s="20"/>
      <c r="N261" s="34"/>
      <c r="O261" s="38"/>
    </row>
    <row r="262" spans="2:15" s="3" customFormat="1" x14ac:dyDescent="0.25">
      <c r="B262" s="20"/>
      <c r="C262" s="20"/>
      <c r="D262" s="20"/>
      <c r="F262" s="20"/>
      <c r="J262" s="12"/>
      <c r="K262" s="12"/>
      <c r="L262" s="20"/>
      <c r="M262" s="20"/>
      <c r="N262" s="34"/>
      <c r="O262" s="38"/>
    </row>
    <row r="263" spans="2:15" s="3" customFormat="1" x14ac:dyDescent="0.25">
      <c r="B263" s="20"/>
      <c r="C263" s="20"/>
      <c r="D263" s="20"/>
      <c r="F263" s="20"/>
      <c r="J263" s="12"/>
      <c r="K263" s="12"/>
      <c r="L263" s="20"/>
      <c r="M263" s="20"/>
      <c r="N263" s="34"/>
      <c r="O263" s="38"/>
    </row>
    <row r="264" spans="2:15" s="3" customFormat="1" x14ac:dyDescent="0.25">
      <c r="B264" s="20"/>
      <c r="C264" s="20"/>
      <c r="D264" s="20"/>
      <c r="F264" s="20"/>
      <c r="J264" s="12"/>
      <c r="K264" s="12"/>
      <c r="L264" s="20"/>
      <c r="M264" s="20"/>
      <c r="N264" s="34"/>
      <c r="O264" s="38"/>
    </row>
    <row r="265" spans="2:15" s="3" customFormat="1" x14ac:dyDescent="0.25">
      <c r="B265" s="20"/>
      <c r="C265" s="20"/>
      <c r="D265" s="20"/>
      <c r="F265" s="20"/>
      <c r="J265" s="12"/>
      <c r="K265" s="12"/>
      <c r="L265" s="20"/>
      <c r="M265" s="20"/>
      <c r="N265" s="34"/>
      <c r="O265" s="38"/>
    </row>
    <row r="266" spans="2:15" s="3" customFormat="1" x14ac:dyDescent="0.25">
      <c r="B266" s="20"/>
      <c r="C266" s="20"/>
      <c r="D266" s="20"/>
      <c r="F266" s="20"/>
      <c r="J266" s="12"/>
      <c r="K266" s="12"/>
      <c r="L266" s="20"/>
      <c r="M266" s="20"/>
      <c r="N266" s="34"/>
      <c r="O266" s="38"/>
    </row>
    <row r="267" spans="2:15" s="3" customFormat="1" x14ac:dyDescent="0.25">
      <c r="B267" s="20"/>
      <c r="C267" s="20"/>
      <c r="D267" s="20"/>
      <c r="F267" s="20"/>
      <c r="J267" s="12"/>
      <c r="K267" s="12"/>
      <c r="L267" s="20"/>
      <c r="M267" s="20"/>
      <c r="N267" s="34"/>
      <c r="O267" s="38"/>
    </row>
    <row r="268" spans="2:15" s="3" customFormat="1" x14ac:dyDescent="0.25">
      <c r="B268" s="20"/>
      <c r="C268" s="20"/>
      <c r="D268" s="20"/>
      <c r="F268" s="20"/>
      <c r="J268" s="12"/>
      <c r="K268" s="12"/>
      <c r="L268" s="20"/>
      <c r="M268" s="20"/>
      <c r="N268" s="34"/>
      <c r="O268" s="38"/>
    </row>
    <row r="269" spans="2:15" s="3" customFormat="1" x14ac:dyDescent="0.25">
      <c r="B269" s="20"/>
      <c r="C269" s="20"/>
      <c r="D269" s="20"/>
      <c r="F269" s="20"/>
      <c r="J269" s="12"/>
      <c r="K269" s="12"/>
      <c r="L269" s="20"/>
      <c r="M269" s="20"/>
      <c r="N269" s="34"/>
      <c r="O269" s="38"/>
    </row>
    <row r="270" spans="2:15" s="3" customFormat="1" x14ac:dyDescent="0.25">
      <c r="B270" s="20"/>
      <c r="C270" s="20"/>
      <c r="D270" s="20"/>
      <c r="F270" s="20"/>
      <c r="J270" s="12"/>
      <c r="K270" s="12"/>
      <c r="L270" s="20"/>
      <c r="M270" s="20"/>
      <c r="N270" s="34"/>
      <c r="O270" s="38"/>
    </row>
    <row r="271" spans="2:15" s="3" customFormat="1" x14ac:dyDescent="0.25">
      <c r="B271" s="20"/>
      <c r="C271" s="20"/>
      <c r="D271" s="20"/>
      <c r="F271" s="20"/>
      <c r="J271" s="12"/>
      <c r="K271" s="12"/>
      <c r="L271" s="20"/>
      <c r="M271" s="20"/>
      <c r="N271" s="34"/>
      <c r="O271" s="38"/>
    </row>
    <row r="272" spans="2:15" s="3" customFormat="1" x14ac:dyDescent="0.25">
      <c r="B272" s="20"/>
      <c r="C272" s="20"/>
      <c r="D272" s="20"/>
      <c r="F272" s="20"/>
      <c r="J272" s="12"/>
      <c r="K272" s="12"/>
      <c r="L272" s="20"/>
      <c r="M272" s="20"/>
      <c r="N272" s="34"/>
      <c r="O272" s="38"/>
    </row>
    <row r="273" spans="2:15" s="3" customFormat="1" x14ac:dyDescent="0.25">
      <c r="B273" s="20"/>
      <c r="C273" s="20"/>
      <c r="D273" s="20"/>
      <c r="F273" s="20"/>
      <c r="J273" s="12"/>
      <c r="K273" s="12"/>
      <c r="L273" s="20"/>
      <c r="M273" s="20"/>
      <c r="N273" s="34"/>
      <c r="O273" s="38"/>
    </row>
    <row r="274" spans="2:15" s="3" customFormat="1" x14ac:dyDescent="0.25">
      <c r="B274" s="20"/>
      <c r="C274" s="20"/>
      <c r="D274" s="20"/>
      <c r="F274" s="20"/>
      <c r="J274" s="12"/>
      <c r="K274" s="12"/>
      <c r="L274" s="20"/>
      <c r="M274" s="20"/>
      <c r="N274" s="34"/>
      <c r="O274" s="38"/>
    </row>
    <row r="275" spans="2:15" s="3" customFormat="1" x14ac:dyDescent="0.25">
      <c r="B275" s="20"/>
      <c r="C275" s="20"/>
      <c r="D275" s="20"/>
      <c r="F275" s="20"/>
      <c r="J275" s="12"/>
      <c r="K275" s="12"/>
      <c r="L275" s="20"/>
      <c r="M275" s="20"/>
      <c r="N275" s="34"/>
      <c r="O275" s="38"/>
    </row>
    <row r="276" spans="2:15" s="3" customFormat="1" x14ac:dyDescent="0.25">
      <c r="B276" s="20"/>
      <c r="C276" s="20"/>
      <c r="D276" s="20"/>
      <c r="F276" s="20"/>
      <c r="J276" s="12"/>
      <c r="K276" s="12"/>
      <c r="L276" s="20"/>
      <c r="M276" s="20"/>
      <c r="N276" s="34"/>
      <c r="O276" s="38"/>
    </row>
    <row r="277" spans="2:15" s="3" customFormat="1" x14ac:dyDescent="0.25">
      <c r="B277" s="20"/>
      <c r="C277" s="20"/>
      <c r="D277" s="20"/>
      <c r="F277" s="20"/>
      <c r="J277" s="12"/>
      <c r="K277" s="12"/>
      <c r="L277" s="20"/>
      <c r="M277" s="20"/>
      <c r="N277" s="34"/>
      <c r="O277" s="38"/>
    </row>
    <row r="278" spans="2:15" s="3" customFormat="1" x14ac:dyDescent="0.25">
      <c r="B278" s="20"/>
      <c r="C278" s="20"/>
      <c r="D278" s="20"/>
      <c r="F278" s="20"/>
      <c r="J278" s="12"/>
      <c r="K278" s="12"/>
      <c r="L278" s="20"/>
      <c r="M278" s="20"/>
      <c r="N278" s="34"/>
      <c r="O278" s="38"/>
    </row>
    <row r="279" spans="2:15" s="3" customFormat="1" x14ac:dyDescent="0.25">
      <c r="B279" s="20"/>
      <c r="C279" s="20"/>
      <c r="D279" s="20"/>
      <c r="F279" s="20"/>
      <c r="J279" s="12"/>
      <c r="K279" s="12"/>
      <c r="L279" s="20"/>
      <c r="M279" s="20"/>
      <c r="N279" s="34"/>
      <c r="O279" s="38"/>
    </row>
    <row r="280" spans="2:15" s="3" customFormat="1" x14ac:dyDescent="0.25">
      <c r="B280" s="20"/>
      <c r="C280" s="20"/>
      <c r="D280" s="20"/>
      <c r="F280" s="20"/>
      <c r="J280" s="12"/>
      <c r="K280" s="12"/>
      <c r="L280" s="20"/>
      <c r="M280" s="20"/>
      <c r="N280" s="34"/>
      <c r="O280" s="38"/>
    </row>
    <row r="281" spans="2:15" s="3" customFormat="1" x14ac:dyDescent="0.25">
      <c r="B281" s="20"/>
      <c r="C281" s="20"/>
      <c r="D281" s="20"/>
      <c r="F281" s="20"/>
      <c r="J281" s="12"/>
      <c r="K281" s="12"/>
      <c r="L281" s="20"/>
      <c r="M281" s="20"/>
      <c r="N281" s="34"/>
      <c r="O281" s="38"/>
    </row>
    <row r="282" spans="2:15" s="3" customFormat="1" x14ac:dyDescent="0.25">
      <c r="B282" s="20"/>
      <c r="C282" s="20"/>
      <c r="D282" s="20"/>
      <c r="F282" s="20"/>
      <c r="J282" s="12"/>
      <c r="K282" s="12"/>
      <c r="L282" s="20"/>
      <c r="M282" s="20"/>
      <c r="N282" s="34"/>
      <c r="O282" s="38"/>
    </row>
    <row r="283" spans="2:15" s="3" customFormat="1" x14ac:dyDescent="0.25">
      <c r="B283" s="20"/>
      <c r="C283" s="20"/>
      <c r="D283" s="20"/>
      <c r="F283" s="20"/>
      <c r="J283" s="12"/>
      <c r="K283" s="12"/>
      <c r="L283" s="20"/>
      <c r="M283" s="20"/>
      <c r="N283" s="34"/>
      <c r="O283" s="38"/>
    </row>
    <row r="284" spans="2:15" s="3" customFormat="1" x14ac:dyDescent="0.25">
      <c r="B284" s="20"/>
      <c r="C284" s="20"/>
      <c r="D284" s="20"/>
      <c r="F284" s="20"/>
      <c r="J284" s="12"/>
      <c r="K284" s="12"/>
      <c r="L284" s="20"/>
      <c r="M284" s="20"/>
      <c r="N284" s="34"/>
      <c r="O284" s="38"/>
    </row>
    <row r="285" spans="2:15" s="3" customFormat="1" x14ac:dyDescent="0.25">
      <c r="B285" s="20"/>
      <c r="C285" s="20"/>
      <c r="D285" s="20"/>
      <c r="F285" s="20"/>
      <c r="J285" s="12"/>
      <c r="K285" s="12"/>
      <c r="L285" s="20"/>
      <c r="M285" s="20"/>
      <c r="N285" s="34"/>
      <c r="O285" s="38"/>
    </row>
    <row r="286" spans="2:15" s="3" customFormat="1" x14ac:dyDescent="0.25">
      <c r="B286" s="20"/>
      <c r="C286" s="20"/>
      <c r="D286" s="20"/>
      <c r="F286" s="20"/>
      <c r="J286" s="12"/>
      <c r="K286" s="12"/>
      <c r="L286" s="20"/>
      <c r="M286" s="20"/>
      <c r="N286" s="34"/>
      <c r="O286" s="38"/>
    </row>
    <row r="287" spans="2:15" s="3" customFormat="1" x14ac:dyDescent="0.25">
      <c r="B287" s="20"/>
      <c r="C287" s="20"/>
      <c r="D287" s="20"/>
      <c r="F287" s="20"/>
      <c r="J287" s="12"/>
      <c r="K287" s="12"/>
      <c r="L287" s="20"/>
      <c r="M287" s="20"/>
      <c r="N287" s="34"/>
      <c r="O287" s="38"/>
    </row>
    <row r="288" spans="2:15" s="3" customFormat="1" x14ac:dyDescent="0.25">
      <c r="B288" s="20"/>
      <c r="C288" s="20"/>
      <c r="D288" s="20"/>
      <c r="F288" s="20"/>
      <c r="J288" s="12"/>
      <c r="K288" s="12"/>
      <c r="L288" s="20"/>
      <c r="M288" s="20"/>
      <c r="N288" s="34"/>
      <c r="O288" s="38"/>
    </row>
    <row r="289" spans="2:15" s="3" customFormat="1" x14ac:dyDescent="0.25">
      <c r="B289" s="20"/>
      <c r="C289" s="20"/>
      <c r="D289" s="20"/>
      <c r="F289" s="20"/>
      <c r="J289" s="12"/>
      <c r="K289" s="12"/>
      <c r="L289" s="20"/>
      <c r="M289" s="20"/>
      <c r="N289" s="34"/>
      <c r="O289" s="38"/>
    </row>
    <row r="290" spans="2:15" s="3" customFormat="1" x14ac:dyDescent="0.25">
      <c r="B290" s="20"/>
      <c r="C290" s="20"/>
      <c r="D290" s="20"/>
      <c r="F290" s="20"/>
      <c r="J290" s="12"/>
      <c r="K290" s="12"/>
      <c r="L290" s="20"/>
      <c r="M290" s="20"/>
      <c r="N290" s="34"/>
      <c r="O290" s="38"/>
    </row>
    <row r="291" spans="2:15" s="3" customFormat="1" x14ac:dyDescent="0.25">
      <c r="B291" s="20"/>
      <c r="C291" s="20"/>
      <c r="D291" s="20"/>
      <c r="F291" s="20"/>
      <c r="J291" s="12"/>
      <c r="K291" s="12"/>
      <c r="L291" s="20"/>
      <c r="M291" s="20"/>
      <c r="N291" s="34"/>
      <c r="O291" s="38"/>
    </row>
    <row r="292" spans="2:15" s="3" customFormat="1" x14ac:dyDescent="0.25">
      <c r="B292" s="20"/>
      <c r="C292" s="20"/>
      <c r="D292" s="20"/>
      <c r="F292" s="20"/>
      <c r="J292" s="12"/>
      <c r="K292" s="12"/>
      <c r="L292" s="20"/>
      <c r="M292" s="20"/>
      <c r="N292" s="34"/>
      <c r="O292" s="38"/>
    </row>
    <row r="293" spans="2:15" s="3" customFormat="1" x14ac:dyDescent="0.25">
      <c r="B293" s="20"/>
      <c r="C293" s="20"/>
      <c r="D293" s="20"/>
      <c r="F293" s="20"/>
      <c r="J293" s="12"/>
      <c r="K293" s="12"/>
      <c r="L293" s="20"/>
      <c r="M293" s="20"/>
      <c r="N293" s="34"/>
      <c r="O293" s="38"/>
    </row>
    <row r="294" spans="2:15" s="3" customFormat="1" x14ac:dyDescent="0.25">
      <c r="B294" s="20"/>
      <c r="C294" s="20"/>
      <c r="D294" s="20"/>
      <c r="F294" s="20"/>
      <c r="J294" s="12"/>
      <c r="K294" s="12"/>
      <c r="L294" s="20"/>
      <c r="M294" s="20"/>
      <c r="N294" s="34"/>
      <c r="O294" s="38"/>
    </row>
    <row r="295" spans="2:15" s="3" customFormat="1" x14ac:dyDescent="0.25">
      <c r="B295" s="20"/>
      <c r="C295" s="20"/>
      <c r="D295" s="20"/>
      <c r="F295" s="20"/>
      <c r="J295" s="12"/>
      <c r="K295" s="12"/>
      <c r="L295" s="20"/>
      <c r="M295" s="20"/>
      <c r="N295" s="34"/>
      <c r="O295" s="38"/>
    </row>
    <row r="296" spans="2:15" s="3" customFormat="1" x14ac:dyDescent="0.25">
      <c r="B296" s="20"/>
      <c r="C296" s="20"/>
      <c r="D296" s="20"/>
      <c r="F296" s="20"/>
      <c r="J296" s="12"/>
      <c r="K296" s="12"/>
      <c r="L296" s="20"/>
      <c r="M296" s="20"/>
      <c r="N296" s="34"/>
      <c r="O296" s="38"/>
    </row>
    <row r="297" spans="2:15" s="3" customFormat="1" x14ac:dyDescent="0.25">
      <c r="B297" s="20"/>
      <c r="C297" s="20"/>
      <c r="D297" s="20"/>
      <c r="F297" s="20"/>
      <c r="J297" s="12"/>
      <c r="K297" s="12"/>
      <c r="L297" s="20"/>
      <c r="M297" s="20"/>
      <c r="N297" s="34"/>
      <c r="O297" s="38"/>
    </row>
    <row r="298" spans="2:15" s="3" customFormat="1" x14ac:dyDescent="0.25">
      <c r="B298" s="20"/>
      <c r="C298" s="20"/>
      <c r="D298" s="20"/>
      <c r="F298" s="20"/>
      <c r="J298" s="12"/>
      <c r="K298" s="12"/>
      <c r="L298" s="20"/>
      <c r="M298" s="20"/>
      <c r="N298" s="34"/>
      <c r="O298" s="38"/>
    </row>
    <row r="299" spans="2:15" s="3" customFormat="1" x14ac:dyDescent="0.25">
      <c r="B299" s="20"/>
      <c r="C299" s="20"/>
      <c r="D299" s="20"/>
      <c r="F299" s="20"/>
      <c r="J299" s="12"/>
      <c r="K299" s="12"/>
      <c r="L299" s="20"/>
      <c r="M299" s="20"/>
      <c r="N299" s="34"/>
      <c r="O299" s="38"/>
    </row>
    <row r="300" spans="2:15" s="3" customFormat="1" x14ac:dyDescent="0.25">
      <c r="B300" s="20"/>
      <c r="C300" s="20"/>
      <c r="D300" s="20"/>
      <c r="F300" s="20"/>
      <c r="J300" s="12"/>
      <c r="K300" s="12"/>
      <c r="L300" s="20"/>
      <c r="M300" s="20"/>
      <c r="N300" s="34"/>
      <c r="O300" s="38"/>
    </row>
    <row r="301" spans="2:15" s="3" customFormat="1" x14ac:dyDescent="0.25">
      <c r="B301" s="20"/>
      <c r="C301" s="20"/>
      <c r="D301" s="20"/>
      <c r="F301" s="20"/>
      <c r="J301" s="12"/>
      <c r="K301" s="12"/>
      <c r="L301" s="20"/>
      <c r="M301" s="20"/>
      <c r="N301" s="34"/>
      <c r="O301" s="38"/>
    </row>
    <row r="302" spans="2:15" s="3" customFormat="1" x14ac:dyDescent="0.25">
      <c r="B302" s="20"/>
      <c r="C302" s="20"/>
      <c r="D302" s="20"/>
      <c r="F302" s="20"/>
      <c r="J302" s="12"/>
      <c r="K302" s="12"/>
      <c r="L302" s="20"/>
      <c r="M302" s="20"/>
      <c r="N302" s="34"/>
      <c r="O302" s="38"/>
    </row>
    <row r="303" spans="2:15" s="3" customFormat="1" x14ac:dyDescent="0.25">
      <c r="B303" s="20"/>
      <c r="C303" s="20"/>
      <c r="D303" s="20"/>
      <c r="F303" s="20"/>
      <c r="J303" s="12"/>
      <c r="K303" s="12"/>
      <c r="L303" s="20"/>
      <c r="M303" s="20"/>
      <c r="N303" s="34"/>
      <c r="O303" s="38"/>
    </row>
    <row r="304" spans="2:15" s="3" customFormat="1" x14ac:dyDescent="0.25">
      <c r="B304" s="20"/>
      <c r="C304" s="20"/>
      <c r="D304" s="20"/>
      <c r="F304" s="20"/>
      <c r="J304" s="12"/>
      <c r="K304" s="12"/>
      <c r="L304" s="20"/>
      <c r="M304" s="20"/>
      <c r="N304" s="34"/>
      <c r="O304" s="38"/>
    </row>
    <row r="305" spans="2:15" s="3" customFormat="1" x14ac:dyDescent="0.25">
      <c r="B305" s="20"/>
      <c r="C305" s="20"/>
      <c r="D305" s="20"/>
      <c r="F305" s="20"/>
      <c r="J305" s="12"/>
      <c r="K305" s="12"/>
      <c r="L305" s="20"/>
      <c r="M305" s="20"/>
      <c r="N305" s="34"/>
      <c r="O305" s="38"/>
    </row>
    <row r="306" spans="2:15" s="3" customFormat="1" x14ac:dyDescent="0.25">
      <c r="B306" s="20"/>
      <c r="C306" s="20"/>
      <c r="D306" s="20"/>
      <c r="F306" s="20"/>
      <c r="J306" s="12"/>
      <c r="K306" s="12"/>
      <c r="L306" s="20"/>
      <c r="M306" s="20"/>
      <c r="N306" s="34"/>
      <c r="O306" s="38"/>
    </row>
    <row r="307" spans="2:15" s="3" customFormat="1" x14ac:dyDescent="0.25">
      <c r="B307" s="20"/>
      <c r="C307" s="20"/>
      <c r="D307" s="20"/>
      <c r="F307" s="20"/>
      <c r="J307" s="12"/>
      <c r="K307" s="12"/>
      <c r="L307" s="20"/>
      <c r="M307" s="20"/>
      <c r="N307" s="34"/>
      <c r="O307" s="38"/>
    </row>
    <row r="308" spans="2:15" s="3" customFormat="1" x14ac:dyDescent="0.25">
      <c r="B308" s="20"/>
      <c r="C308" s="20"/>
      <c r="D308" s="20"/>
      <c r="F308" s="20"/>
      <c r="J308" s="12"/>
      <c r="K308" s="12"/>
      <c r="L308" s="20"/>
      <c r="M308" s="20"/>
      <c r="N308" s="34"/>
      <c r="O308" s="38"/>
    </row>
    <row r="309" spans="2:15" s="3" customFormat="1" x14ac:dyDescent="0.25">
      <c r="B309" s="20"/>
      <c r="C309" s="20"/>
      <c r="D309" s="20"/>
      <c r="F309" s="20"/>
      <c r="J309" s="12"/>
      <c r="K309" s="12"/>
      <c r="L309" s="20"/>
      <c r="M309" s="20"/>
      <c r="N309" s="34"/>
      <c r="O309" s="38"/>
    </row>
    <row r="310" spans="2:15" s="3" customFormat="1" x14ac:dyDescent="0.25">
      <c r="B310" s="20"/>
      <c r="C310" s="20"/>
      <c r="D310" s="20"/>
      <c r="F310" s="20"/>
      <c r="J310" s="12"/>
      <c r="K310" s="12"/>
      <c r="L310" s="20"/>
      <c r="M310" s="20"/>
      <c r="N310" s="34"/>
      <c r="O310" s="38"/>
    </row>
    <row r="311" spans="2:15" s="3" customFormat="1" x14ac:dyDescent="0.25">
      <c r="B311" s="20"/>
      <c r="C311" s="20"/>
      <c r="D311" s="20"/>
      <c r="F311" s="20"/>
      <c r="J311" s="12"/>
      <c r="K311" s="12"/>
      <c r="L311" s="20"/>
      <c r="M311" s="20"/>
      <c r="N311" s="34"/>
      <c r="O311" s="38"/>
    </row>
    <row r="312" spans="2:15" s="3" customFormat="1" x14ac:dyDescent="0.25">
      <c r="B312" s="20"/>
      <c r="C312" s="20"/>
      <c r="D312" s="20"/>
      <c r="F312" s="20"/>
      <c r="J312" s="12"/>
      <c r="K312" s="12"/>
      <c r="L312" s="20"/>
      <c r="M312" s="20"/>
      <c r="N312" s="34"/>
      <c r="O312" s="38"/>
    </row>
    <row r="313" spans="2:15" s="3" customFormat="1" x14ac:dyDescent="0.25">
      <c r="B313" s="20"/>
      <c r="C313" s="20"/>
      <c r="D313" s="20"/>
      <c r="F313" s="20"/>
      <c r="J313" s="12"/>
      <c r="K313" s="12"/>
      <c r="L313" s="20"/>
      <c r="M313" s="20"/>
      <c r="N313" s="34"/>
      <c r="O313" s="38"/>
    </row>
    <row r="314" spans="2:15" s="3" customFormat="1" x14ac:dyDescent="0.25">
      <c r="B314" s="20"/>
      <c r="C314" s="20"/>
      <c r="D314" s="20"/>
      <c r="F314" s="20"/>
      <c r="J314" s="12"/>
      <c r="K314" s="12"/>
      <c r="L314" s="20"/>
      <c r="M314" s="20"/>
      <c r="N314" s="34"/>
      <c r="O314" s="38"/>
    </row>
    <row r="315" spans="2:15" s="3" customFormat="1" x14ac:dyDescent="0.25">
      <c r="B315" s="20"/>
      <c r="C315" s="20"/>
      <c r="D315" s="20"/>
      <c r="F315" s="20"/>
      <c r="J315" s="12"/>
      <c r="K315" s="12"/>
      <c r="L315" s="20"/>
      <c r="M315" s="20"/>
      <c r="N315" s="34"/>
      <c r="O315" s="38"/>
    </row>
    <row r="316" spans="2:15" s="3" customFormat="1" x14ac:dyDescent="0.25">
      <c r="B316" s="20"/>
      <c r="C316" s="20"/>
      <c r="D316" s="20"/>
      <c r="F316" s="20"/>
      <c r="J316" s="12"/>
      <c r="K316" s="12"/>
      <c r="L316" s="20"/>
      <c r="M316" s="20"/>
      <c r="N316" s="34"/>
      <c r="O316" s="38"/>
    </row>
    <row r="317" spans="2:15" s="3" customFormat="1" x14ac:dyDescent="0.25">
      <c r="B317" s="20"/>
      <c r="C317" s="20"/>
      <c r="D317" s="20"/>
      <c r="F317" s="20"/>
      <c r="J317" s="12"/>
      <c r="K317" s="12"/>
      <c r="L317" s="20"/>
      <c r="M317" s="20"/>
      <c r="N317" s="34"/>
      <c r="O317" s="38"/>
    </row>
    <row r="318" spans="2:15" s="3" customFormat="1" x14ac:dyDescent="0.25">
      <c r="B318" s="20"/>
      <c r="C318" s="20"/>
      <c r="D318" s="20"/>
      <c r="F318" s="20"/>
      <c r="J318" s="12"/>
      <c r="K318" s="12"/>
      <c r="L318" s="20"/>
      <c r="M318" s="20"/>
      <c r="N318" s="34"/>
      <c r="O318" s="38"/>
    </row>
    <row r="319" spans="2:15" s="3" customFormat="1" x14ac:dyDescent="0.25">
      <c r="B319" s="20"/>
      <c r="C319" s="20"/>
      <c r="D319" s="20"/>
      <c r="F319" s="20"/>
      <c r="J319" s="12"/>
      <c r="K319" s="12"/>
      <c r="L319" s="20"/>
      <c r="M319" s="20"/>
      <c r="N319" s="34"/>
      <c r="O319" s="38"/>
    </row>
    <row r="320" spans="2:15" s="3" customFormat="1" x14ac:dyDescent="0.25">
      <c r="B320" s="20"/>
      <c r="C320" s="20"/>
      <c r="D320" s="20"/>
      <c r="F320" s="20"/>
      <c r="J320" s="12"/>
      <c r="K320" s="12"/>
      <c r="L320" s="20"/>
      <c r="M320" s="20"/>
      <c r="N320" s="34"/>
      <c r="O320" s="38"/>
    </row>
    <row r="321" spans="2:15" s="3" customFormat="1" x14ac:dyDescent="0.25">
      <c r="B321" s="20"/>
      <c r="C321" s="20"/>
      <c r="D321" s="20"/>
      <c r="F321" s="20"/>
      <c r="J321" s="12"/>
      <c r="K321" s="12"/>
      <c r="L321" s="20"/>
      <c r="M321" s="20"/>
      <c r="N321" s="34"/>
      <c r="O321" s="38"/>
    </row>
    <row r="322" spans="2:15" s="3" customFormat="1" x14ac:dyDescent="0.25">
      <c r="B322" s="20"/>
      <c r="C322" s="20"/>
      <c r="D322" s="20"/>
      <c r="F322" s="20"/>
      <c r="J322" s="12"/>
      <c r="K322" s="12"/>
      <c r="L322" s="20"/>
      <c r="M322" s="20"/>
      <c r="N322" s="34"/>
      <c r="O322" s="38"/>
    </row>
    <row r="323" spans="2:15" s="3" customFormat="1" x14ac:dyDescent="0.25">
      <c r="B323" s="20"/>
      <c r="C323" s="20"/>
      <c r="D323" s="20"/>
      <c r="F323" s="20"/>
      <c r="J323" s="12"/>
      <c r="K323" s="12"/>
      <c r="L323" s="20"/>
      <c r="M323" s="20"/>
      <c r="N323" s="34"/>
      <c r="O323" s="38"/>
    </row>
    <row r="324" spans="2:15" s="3" customFormat="1" x14ac:dyDescent="0.25">
      <c r="B324" s="20"/>
      <c r="C324" s="20"/>
      <c r="D324" s="20"/>
      <c r="F324" s="20"/>
      <c r="J324" s="12"/>
      <c r="K324" s="12"/>
      <c r="L324" s="20"/>
      <c r="M324" s="20"/>
      <c r="N324" s="34"/>
      <c r="O324" s="38"/>
    </row>
    <row r="325" spans="2:15" s="3" customFormat="1" x14ac:dyDescent="0.25">
      <c r="B325" s="20"/>
      <c r="C325" s="20"/>
      <c r="D325" s="20"/>
      <c r="F325" s="20"/>
      <c r="J325" s="12"/>
      <c r="K325" s="12"/>
      <c r="L325" s="20"/>
      <c r="M325" s="20"/>
      <c r="N325" s="34"/>
      <c r="O325" s="38"/>
    </row>
    <row r="326" spans="2:15" s="3" customFormat="1" x14ac:dyDescent="0.25">
      <c r="B326" s="20"/>
      <c r="C326" s="20"/>
      <c r="D326" s="20"/>
      <c r="F326" s="20"/>
      <c r="J326" s="12"/>
      <c r="K326" s="12"/>
      <c r="L326" s="20"/>
      <c r="M326" s="20"/>
      <c r="N326" s="34"/>
      <c r="O326" s="38"/>
    </row>
    <row r="327" spans="2:15" s="3" customFormat="1" x14ac:dyDescent="0.25">
      <c r="B327" s="20"/>
      <c r="C327" s="20"/>
      <c r="D327" s="20"/>
      <c r="F327" s="20"/>
      <c r="J327" s="12"/>
      <c r="K327" s="12"/>
      <c r="L327" s="20"/>
      <c r="M327" s="20"/>
      <c r="N327" s="34"/>
      <c r="O327" s="38"/>
    </row>
    <row r="328" spans="2:15" s="3" customFormat="1" x14ac:dyDescent="0.25">
      <c r="B328" s="20"/>
      <c r="C328" s="20"/>
      <c r="D328" s="20"/>
      <c r="F328" s="20"/>
      <c r="J328" s="12"/>
      <c r="K328" s="12"/>
      <c r="L328" s="20"/>
      <c r="M328" s="20"/>
      <c r="N328" s="34"/>
      <c r="O328" s="38"/>
    </row>
    <row r="329" spans="2:15" s="3" customFormat="1" x14ac:dyDescent="0.25">
      <c r="B329" s="20"/>
      <c r="C329" s="20"/>
      <c r="D329" s="20"/>
      <c r="F329" s="20"/>
      <c r="J329" s="12"/>
      <c r="K329" s="12"/>
      <c r="L329" s="20"/>
      <c r="M329" s="20"/>
      <c r="N329" s="34"/>
      <c r="O329" s="38"/>
    </row>
    <row r="330" spans="2:15" s="3" customFormat="1" x14ac:dyDescent="0.25">
      <c r="B330" s="20"/>
      <c r="C330" s="20"/>
      <c r="D330" s="20"/>
      <c r="F330" s="20"/>
      <c r="J330" s="12"/>
      <c r="K330" s="12"/>
      <c r="L330" s="20"/>
      <c r="M330" s="20"/>
      <c r="N330" s="34"/>
      <c r="O330" s="38"/>
    </row>
    <row r="331" spans="2:15" s="3" customFormat="1" x14ac:dyDescent="0.25">
      <c r="B331" s="20"/>
      <c r="C331" s="20"/>
      <c r="D331" s="20"/>
      <c r="F331" s="20"/>
      <c r="J331" s="12"/>
      <c r="K331" s="12"/>
      <c r="L331" s="20"/>
      <c r="M331" s="20"/>
      <c r="N331" s="34"/>
      <c r="O331" s="38"/>
    </row>
    <row r="332" spans="2:15" s="3" customFormat="1" x14ac:dyDescent="0.25">
      <c r="B332" s="20"/>
      <c r="C332" s="20"/>
      <c r="D332" s="20"/>
      <c r="F332" s="20"/>
      <c r="J332" s="12"/>
      <c r="K332" s="12"/>
      <c r="L332" s="20"/>
      <c r="M332" s="20"/>
      <c r="N332" s="34"/>
      <c r="O332" s="38"/>
    </row>
    <row r="333" spans="2:15" s="3" customFormat="1" x14ac:dyDescent="0.25">
      <c r="B333" s="20"/>
      <c r="C333" s="20"/>
      <c r="D333" s="20"/>
      <c r="F333" s="20"/>
      <c r="J333" s="12"/>
      <c r="K333" s="12"/>
      <c r="L333" s="20"/>
      <c r="M333" s="20"/>
      <c r="N333" s="34"/>
      <c r="O333" s="38"/>
    </row>
    <row r="334" spans="2:15" s="3" customFormat="1" x14ac:dyDescent="0.25">
      <c r="B334" s="20"/>
      <c r="C334" s="20"/>
      <c r="D334" s="20"/>
      <c r="F334" s="20"/>
      <c r="J334" s="12"/>
      <c r="K334" s="12"/>
      <c r="L334" s="20"/>
      <c r="M334" s="20"/>
      <c r="N334" s="34"/>
      <c r="O334" s="38"/>
    </row>
    <row r="335" spans="2:15" s="3" customFormat="1" x14ac:dyDescent="0.25">
      <c r="B335" s="20"/>
      <c r="C335" s="20"/>
      <c r="D335" s="20"/>
      <c r="F335" s="20"/>
      <c r="J335" s="12"/>
      <c r="K335" s="12"/>
      <c r="L335" s="20"/>
      <c r="M335" s="20"/>
      <c r="N335" s="34"/>
      <c r="O335" s="38"/>
    </row>
    <row r="336" spans="2:15" s="3" customFormat="1" x14ac:dyDescent="0.25">
      <c r="B336" s="20"/>
      <c r="C336" s="20"/>
      <c r="D336" s="20"/>
      <c r="F336" s="20"/>
      <c r="J336" s="12"/>
      <c r="K336" s="12"/>
      <c r="L336" s="20"/>
      <c r="M336" s="20"/>
      <c r="N336" s="34"/>
      <c r="O336" s="38"/>
    </row>
    <row r="337" spans="2:15" s="3" customFormat="1" x14ac:dyDescent="0.25">
      <c r="B337" s="20"/>
      <c r="C337" s="20"/>
      <c r="D337" s="20"/>
      <c r="F337" s="20"/>
      <c r="J337" s="12"/>
      <c r="K337" s="12"/>
      <c r="L337" s="20"/>
      <c r="M337" s="20"/>
      <c r="N337" s="34"/>
      <c r="O337" s="38"/>
    </row>
    <row r="338" spans="2:15" s="3" customFormat="1" x14ac:dyDescent="0.25">
      <c r="B338" s="20"/>
      <c r="C338" s="20"/>
      <c r="D338" s="20"/>
      <c r="F338" s="20"/>
      <c r="J338" s="12"/>
      <c r="K338" s="12"/>
      <c r="L338" s="20"/>
      <c r="M338" s="20"/>
      <c r="N338" s="34"/>
      <c r="O338" s="38"/>
    </row>
    <row r="339" spans="2:15" s="3" customFormat="1" x14ac:dyDescent="0.25">
      <c r="B339" s="20"/>
      <c r="C339" s="20"/>
      <c r="D339" s="20"/>
      <c r="F339" s="20"/>
      <c r="J339" s="12"/>
      <c r="K339" s="12"/>
      <c r="L339" s="20"/>
      <c r="M339" s="20"/>
      <c r="N339" s="34"/>
      <c r="O339" s="38"/>
    </row>
    <row r="340" spans="2:15" s="3" customFormat="1" x14ac:dyDescent="0.25">
      <c r="B340" s="20"/>
      <c r="C340" s="20"/>
      <c r="D340" s="20"/>
      <c r="F340" s="20"/>
      <c r="J340" s="12"/>
      <c r="K340" s="12"/>
      <c r="L340" s="20"/>
      <c r="M340" s="20"/>
      <c r="N340" s="34"/>
      <c r="O340" s="38"/>
    </row>
    <row r="341" spans="2:15" s="3" customFormat="1" x14ac:dyDescent="0.25">
      <c r="B341" s="20"/>
      <c r="C341" s="20"/>
      <c r="D341" s="20"/>
      <c r="F341" s="20"/>
      <c r="J341" s="12"/>
      <c r="K341" s="12"/>
      <c r="L341" s="20"/>
      <c r="M341" s="20"/>
      <c r="N341" s="34"/>
      <c r="O341" s="38"/>
    </row>
    <row r="342" spans="2:15" s="3" customFormat="1" x14ac:dyDescent="0.25">
      <c r="B342" s="20"/>
      <c r="C342" s="20"/>
      <c r="D342" s="20"/>
      <c r="F342" s="20"/>
      <c r="J342" s="12"/>
      <c r="K342" s="12"/>
      <c r="L342" s="20"/>
      <c r="M342" s="20"/>
      <c r="N342" s="34"/>
      <c r="O342" s="38"/>
    </row>
    <row r="343" spans="2:15" s="3" customFormat="1" x14ac:dyDescent="0.25">
      <c r="B343" s="20"/>
      <c r="C343" s="20"/>
      <c r="D343" s="20"/>
      <c r="F343" s="20"/>
      <c r="J343" s="12"/>
      <c r="K343" s="12"/>
      <c r="L343" s="20"/>
      <c r="M343" s="20"/>
      <c r="N343" s="34"/>
      <c r="O343" s="38"/>
    </row>
    <row r="344" spans="2:15" s="3" customFormat="1" x14ac:dyDescent="0.25">
      <c r="B344" s="20"/>
      <c r="C344" s="20"/>
      <c r="D344" s="20"/>
      <c r="F344" s="20"/>
      <c r="J344" s="12"/>
      <c r="K344" s="12"/>
      <c r="L344" s="20"/>
      <c r="M344" s="20"/>
      <c r="N344" s="34"/>
      <c r="O344" s="38"/>
    </row>
    <row r="345" spans="2:15" s="3" customFormat="1" x14ac:dyDescent="0.25">
      <c r="B345" s="20"/>
      <c r="C345" s="20"/>
      <c r="D345" s="20"/>
      <c r="F345" s="20"/>
      <c r="J345" s="12"/>
      <c r="K345" s="12"/>
      <c r="L345" s="20"/>
      <c r="M345" s="20"/>
      <c r="N345" s="34"/>
      <c r="O345" s="38"/>
    </row>
    <row r="346" spans="2:15" s="3" customFormat="1" x14ac:dyDescent="0.25">
      <c r="B346" s="20"/>
      <c r="C346" s="20"/>
      <c r="D346" s="20"/>
      <c r="F346" s="20"/>
      <c r="J346" s="12"/>
      <c r="K346" s="12"/>
      <c r="L346" s="20"/>
      <c r="M346" s="20"/>
      <c r="N346" s="34"/>
      <c r="O346" s="38"/>
    </row>
    <row r="347" spans="2:15" s="3" customFormat="1" x14ac:dyDescent="0.25">
      <c r="B347" s="20"/>
      <c r="C347" s="20"/>
      <c r="D347" s="20"/>
      <c r="F347" s="20"/>
      <c r="J347" s="12"/>
      <c r="K347" s="12"/>
      <c r="L347" s="20"/>
      <c r="M347" s="20"/>
      <c r="N347" s="34"/>
      <c r="O347" s="38"/>
    </row>
    <row r="348" spans="2:15" s="3" customFormat="1" x14ac:dyDescent="0.25">
      <c r="B348" s="20"/>
      <c r="C348" s="20"/>
      <c r="D348" s="20"/>
      <c r="F348" s="20"/>
      <c r="J348" s="12"/>
      <c r="K348" s="12"/>
      <c r="L348" s="20"/>
      <c r="M348" s="20"/>
      <c r="N348" s="34"/>
      <c r="O348" s="38"/>
    </row>
    <row r="349" spans="2:15" s="3" customFormat="1" x14ac:dyDescent="0.25">
      <c r="B349" s="20"/>
      <c r="C349" s="20"/>
      <c r="D349" s="20"/>
      <c r="F349" s="20"/>
      <c r="J349" s="12"/>
      <c r="K349" s="12"/>
      <c r="L349" s="20"/>
      <c r="M349" s="20"/>
      <c r="N349" s="34"/>
      <c r="O349" s="38"/>
    </row>
    <row r="350" spans="2:15" s="3" customFormat="1" x14ac:dyDescent="0.25">
      <c r="B350" s="20"/>
      <c r="C350" s="20"/>
      <c r="D350" s="20"/>
      <c r="F350" s="20"/>
      <c r="J350" s="12"/>
      <c r="K350" s="12"/>
      <c r="L350" s="20"/>
      <c r="M350" s="20"/>
      <c r="N350" s="34"/>
      <c r="O350" s="38"/>
    </row>
    <row r="351" spans="2:15" s="3" customFormat="1" x14ac:dyDescent="0.25">
      <c r="B351" s="20"/>
      <c r="C351" s="20"/>
      <c r="D351" s="20"/>
      <c r="F351" s="20"/>
      <c r="J351" s="12"/>
      <c r="K351" s="12"/>
      <c r="L351" s="20"/>
      <c r="M351" s="20"/>
      <c r="N351" s="34"/>
      <c r="O351" s="38"/>
    </row>
    <row r="352" spans="2:15" s="3" customFormat="1" x14ac:dyDescent="0.25">
      <c r="B352" s="20"/>
      <c r="C352" s="20"/>
      <c r="D352" s="20"/>
      <c r="F352" s="20"/>
      <c r="J352" s="12"/>
      <c r="K352" s="12"/>
      <c r="L352" s="20"/>
      <c r="M352" s="20"/>
      <c r="N352" s="34"/>
      <c r="O352" s="38"/>
    </row>
    <row r="353" spans="2:15" s="3" customFormat="1" x14ac:dyDescent="0.25">
      <c r="B353" s="20"/>
      <c r="C353" s="20"/>
      <c r="D353" s="20"/>
      <c r="F353" s="20"/>
      <c r="J353" s="12"/>
      <c r="K353" s="12"/>
      <c r="L353" s="20"/>
      <c r="M353" s="20"/>
      <c r="N353" s="34"/>
      <c r="O353" s="38"/>
    </row>
    <row r="354" spans="2:15" s="3" customFormat="1" x14ac:dyDescent="0.25">
      <c r="B354" s="20"/>
      <c r="C354" s="20"/>
      <c r="D354" s="20"/>
      <c r="F354" s="20"/>
      <c r="J354" s="12"/>
      <c r="K354" s="12"/>
      <c r="L354" s="20"/>
      <c r="M354" s="20"/>
      <c r="N354" s="34"/>
      <c r="O354" s="38"/>
    </row>
    <row r="355" spans="2:15" s="3" customFormat="1" x14ac:dyDescent="0.25">
      <c r="B355" s="20"/>
      <c r="C355" s="20"/>
      <c r="D355" s="20"/>
      <c r="F355" s="20"/>
      <c r="J355" s="12"/>
      <c r="K355" s="12"/>
      <c r="L355" s="20"/>
      <c r="M355" s="20"/>
      <c r="N355" s="34"/>
      <c r="O355" s="38"/>
    </row>
    <row r="356" spans="2:15" s="3" customFormat="1" x14ac:dyDescent="0.25">
      <c r="B356" s="20"/>
      <c r="C356" s="20"/>
      <c r="D356" s="20"/>
      <c r="F356" s="20"/>
      <c r="J356" s="12"/>
      <c r="K356" s="12"/>
      <c r="L356" s="20"/>
      <c r="M356" s="20"/>
      <c r="N356" s="34"/>
      <c r="O356" s="38"/>
    </row>
    <row r="357" spans="2:15" s="3" customFormat="1" x14ac:dyDescent="0.25">
      <c r="B357" s="20"/>
      <c r="C357" s="20"/>
      <c r="D357" s="20"/>
      <c r="F357" s="20"/>
      <c r="J357" s="12"/>
      <c r="K357" s="12"/>
      <c r="L357" s="20"/>
      <c r="M357" s="20"/>
      <c r="N357" s="34"/>
      <c r="O357" s="38"/>
    </row>
    <row r="358" spans="2:15" s="3" customFormat="1" x14ac:dyDescent="0.25">
      <c r="B358" s="20"/>
      <c r="C358" s="20"/>
      <c r="D358" s="20"/>
      <c r="F358" s="20"/>
      <c r="J358" s="12"/>
      <c r="K358" s="12"/>
      <c r="L358" s="20"/>
      <c r="M358" s="20"/>
      <c r="N358" s="34"/>
      <c r="O358" s="38"/>
    </row>
    <row r="359" spans="2:15" s="3" customFormat="1" x14ac:dyDescent="0.25">
      <c r="B359" s="20"/>
      <c r="C359" s="20"/>
      <c r="D359" s="20"/>
      <c r="F359" s="20"/>
      <c r="J359" s="12"/>
      <c r="K359" s="12"/>
      <c r="L359" s="20"/>
      <c r="M359" s="20"/>
      <c r="N359" s="34"/>
      <c r="O359" s="38"/>
    </row>
    <row r="360" spans="2:15" s="3" customFormat="1" x14ac:dyDescent="0.25">
      <c r="B360" s="20"/>
      <c r="C360" s="20"/>
      <c r="D360" s="20"/>
      <c r="F360" s="20"/>
      <c r="J360" s="12"/>
      <c r="K360" s="12"/>
      <c r="L360" s="20"/>
      <c r="M360" s="20"/>
      <c r="N360" s="34"/>
      <c r="O360" s="38"/>
    </row>
    <row r="361" spans="2:15" s="3" customFormat="1" x14ac:dyDescent="0.25">
      <c r="B361" s="20"/>
      <c r="C361" s="20"/>
      <c r="D361" s="20"/>
      <c r="F361" s="20"/>
      <c r="J361" s="12"/>
      <c r="K361" s="12"/>
      <c r="L361" s="20"/>
      <c r="M361" s="20"/>
      <c r="N361" s="34"/>
      <c r="O361" s="38"/>
    </row>
    <row r="362" spans="2:15" s="3" customFormat="1" x14ac:dyDescent="0.25">
      <c r="B362" s="20"/>
      <c r="C362" s="20"/>
      <c r="D362" s="20"/>
      <c r="F362" s="20"/>
      <c r="J362" s="12"/>
      <c r="K362" s="12"/>
      <c r="L362" s="20"/>
      <c r="M362" s="20"/>
      <c r="N362" s="34"/>
      <c r="O362" s="38"/>
    </row>
    <row r="363" spans="2:15" s="3" customFormat="1" x14ac:dyDescent="0.25">
      <c r="B363" s="20"/>
      <c r="C363" s="20"/>
      <c r="D363" s="20"/>
      <c r="F363" s="20"/>
      <c r="J363" s="12"/>
      <c r="K363" s="12"/>
      <c r="L363" s="20"/>
      <c r="M363" s="20"/>
      <c r="N363" s="34"/>
      <c r="O363" s="38"/>
    </row>
    <row r="364" spans="2:15" s="3" customFormat="1" x14ac:dyDescent="0.25">
      <c r="B364" s="20"/>
      <c r="C364" s="20"/>
      <c r="D364" s="20"/>
      <c r="F364" s="20"/>
      <c r="J364" s="12"/>
      <c r="K364" s="12"/>
      <c r="L364" s="20"/>
      <c r="M364" s="20"/>
      <c r="N364" s="34"/>
      <c r="O364" s="38"/>
    </row>
    <row r="365" spans="2:15" s="3" customFormat="1" x14ac:dyDescent="0.25">
      <c r="B365" s="20"/>
      <c r="C365" s="20"/>
      <c r="D365" s="20"/>
      <c r="F365" s="20"/>
      <c r="J365" s="12"/>
      <c r="K365" s="12"/>
      <c r="L365" s="20"/>
      <c r="M365" s="20"/>
      <c r="N365" s="34"/>
      <c r="O365" s="38"/>
    </row>
    <row r="366" spans="2:15" s="3" customFormat="1" x14ac:dyDescent="0.25">
      <c r="B366" s="20"/>
      <c r="C366" s="20"/>
      <c r="D366" s="20"/>
      <c r="F366" s="20"/>
      <c r="J366" s="12"/>
      <c r="K366" s="12"/>
      <c r="L366" s="20"/>
      <c r="M366" s="20"/>
      <c r="N366" s="34"/>
      <c r="O366" s="38"/>
    </row>
    <row r="367" spans="2:15" s="3" customFormat="1" x14ac:dyDescent="0.25">
      <c r="B367" s="20"/>
      <c r="C367" s="20"/>
      <c r="D367" s="20"/>
      <c r="F367" s="20"/>
      <c r="J367" s="12"/>
      <c r="K367" s="12"/>
      <c r="L367" s="20"/>
      <c r="M367" s="20"/>
      <c r="N367" s="34"/>
      <c r="O367" s="38"/>
    </row>
    <row r="368" spans="2:15" s="3" customFormat="1" x14ac:dyDescent="0.25">
      <c r="B368" s="20"/>
      <c r="C368" s="20"/>
      <c r="D368" s="20"/>
      <c r="F368" s="20"/>
      <c r="J368" s="12"/>
      <c r="K368" s="12"/>
      <c r="L368" s="20"/>
      <c r="M368" s="20"/>
      <c r="N368" s="34"/>
      <c r="O368" s="38"/>
    </row>
    <row r="369" spans="2:15" s="3" customFormat="1" x14ac:dyDescent="0.25">
      <c r="B369" s="20"/>
      <c r="C369" s="20"/>
      <c r="D369" s="20"/>
      <c r="F369" s="20"/>
      <c r="J369" s="12"/>
      <c r="K369" s="12"/>
      <c r="L369" s="20"/>
      <c r="M369" s="20"/>
      <c r="N369" s="34"/>
      <c r="O369" s="38"/>
    </row>
    <row r="370" spans="2:15" s="3" customFormat="1" x14ac:dyDescent="0.25">
      <c r="B370" s="20"/>
      <c r="C370" s="20"/>
      <c r="D370" s="20"/>
      <c r="F370" s="20"/>
      <c r="J370" s="12"/>
      <c r="K370" s="12"/>
      <c r="L370" s="20"/>
      <c r="M370" s="20"/>
      <c r="N370" s="34"/>
      <c r="O370" s="38"/>
    </row>
    <row r="371" spans="2:15" s="3" customFormat="1" x14ac:dyDescent="0.25">
      <c r="B371" s="20"/>
      <c r="C371" s="20"/>
      <c r="D371" s="20"/>
      <c r="F371" s="20"/>
      <c r="J371" s="12"/>
      <c r="K371" s="12"/>
      <c r="L371" s="20"/>
      <c r="M371" s="20"/>
      <c r="N371" s="34"/>
      <c r="O371" s="38"/>
    </row>
    <row r="372" spans="2:15" s="3" customFormat="1" x14ac:dyDescent="0.25">
      <c r="B372" s="20"/>
      <c r="C372" s="20"/>
      <c r="D372" s="20"/>
      <c r="F372" s="20"/>
      <c r="J372" s="12"/>
      <c r="K372" s="12"/>
      <c r="L372" s="20"/>
      <c r="M372" s="20"/>
      <c r="N372" s="34"/>
      <c r="O372" s="38"/>
    </row>
    <row r="373" spans="2:15" s="3" customFormat="1" x14ac:dyDescent="0.25">
      <c r="B373" s="20"/>
      <c r="C373" s="20"/>
      <c r="D373" s="20"/>
      <c r="F373" s="20"/>
      <c r="J373" s="12"/>
      <c r="K373" s="12"/>
      <c r="L373" s="20"/>
      <c r="M373" s="20"/>
      <c r="N373" s="34"/>
      <c r="O373" s="38"/>
    </row>
    <row r="374" spans="2:15" s="3" customFormat="1" x14ac:dyDescent="0.25">
      <c r="B374" s="20"/>
      <c r="C374" s="20"/>
      <c r="D374" s="20"/>
      <c r="F374" s="20"/>
      <c r="J374" s="12"/>
      <c r="K374" s="12"/>
      <c r="L374" s="20"/>
      <c r="M374" s="20"/>
      <c r="N374" s="34"/>
      <c r="O374" s="38"/>
    </row>
    <row r="375" spans="2:15" s="3" customFormat="1" x14ac:dyDescent="0.25">
      <c r="B375" s="20"/>
      <c r="C375" s="20"/>
      <c r="D375" s="20"/>
      <c r="F375" s="20"/>
      <c r="J375" s="12"/>
      <c r="K375" s="12"/>
      <c r="L375" s="20"/>
      <c r="M375" s="20"/>
      <c r="N375" s="34"/>
      <c r="O375" s="38"/>
    </row>
    <row r="376" spans="2:15" s="3" customFormat="1" x14ac:dyDescent="0.25">
      <c r="B376" s="20"/>
      <c r="C376" s="20"/>
      <c r="D376" s="20"/>
      <c r="F376" s="20"/>
      <c r="J376" s="12"/>
      <c r="K376" s="12"/>
      <c r="L376" s="20"/>
      <c r="M376" s="20"/>
      <c r="N376" s="34"/>
      <c r="O376" s="38"/>
    </row>
    <row r="377" spans="2:15" s="3" customFormat="1" x14ac:dyDescent="0.25">
      <c r="B377" s="20"/>
      <c r="C377" s="20"/>
      <c r="D377" s="20"/>
      <c r="F377" s="20"/>
      <c r="J377" s="12"/>
      <c r="K377" s="12"/>
      <c r="L377" s="20"/>
      <c r="M377" s="20"/>
      <c r="N377" s="34"/>
      <c r="O377" s="38"/>
    </row>
    <row r="378" spans="2:15" s="3" customFormat="1" x14ac:dyDescent="0.25">
      <c r="B378" s="20"/>
      <c r="C378" s="20"/>
      <c r="D378" s="20"/>
      <c r="F378" s="20"/>
      <c r="J378" s="12"/>
      <c r="K378" s="12"/>
      <c r="L378" s="20"/>
      <c r="M378" s="20"/>
      <c r="N378" s="34"/>
      <c r="O378" s="38"/>
    </row>
    <row r="379" spans="2:15" s="3" customFormat="1" x14ac:dyDescent="0.25">
      <c r="B379" s="20"/>
      <c r="C379" s="20"/>
      <c r="D379" s="20"/>
      <c r="F379" s="20"/>
      <c r="J379" s="12"/>
      <c r="K379" s="12"/>
      <c r="L379" s="20"/>
      <c r="M379" s="20"/>
      <c r="N379" s="34"/>
      <c r="O379" s="38"/>
    </row>
    <row r="380" spans="2:15" s="3" customFormat="1" x14ac:dyDescent="0.25">
      <c r="B380" s="20"/>
      <c r="C380" s="20"/>
      <c r="D380" s="20"/>
      <c r="F380" s="20"/>
      <c r="J380" s="12"/>
      <c r="K380" s="12"/>
      <c r="L380" s="20"/>
      <c r="M380" s="20"/>
      <c r="N380" s="34"/>
      <c r="O380" s="38"/>
    </row>
    <row r="381" spans="2:15" s="3" customFormat="1" x14ac:dyDescent="0.25">
      <c r="B381" s="20"/>
      <c r="C381" s="20"/>
      <c r="D381" s="20"/>
      <c r="F381" s="20"/>
      <c r="J381" s="12"/>
      <c r="K381" s="12"/>
      <c r="L381" s="20"/>
      <c r="M381" s="20"/>
      <c r="N381" s="34"/>
      <c r="O381" s="38"/>
    </row>
    <row r="382" spans="2:15" s="3" customFormat="1" x14ac:dyDescent="0.25">
      <c r="B382" s="20"/>
      <c r="C382" s="20"/>
      <c r="D382" s="20"/>
      <c r="F382" s="20"/>
      <c r="J382" s="12"/>
      <c r="K382" s="12"/>
      <c r="L382" s="20"/>
      <c r="M382" s="20"/>
      <c r="N382" s="34"/>
      <c r="O382" s="38"/>
    </row>
    <row r="383" spans="2:15" s="3" customFormat="1" x14ac:dyDescent="0.25">
      <c r="B383" s="20"/>
      <c r="C383" s="20"/>
      <c r="D383" s="20"/>
      <c r="F383" s="20"/>
      <c r="J383" s="12"/>
      <c r="K383" s="12"/>
      <c r="L383" s="20"/>
      <c r="M383" s="20"/>
      <c r="N383" s="34"/>
      <c r="O383" s="38"/>
    </row>
    <row r="384" spans="2:15" s="3" customFormat="1" x14ac:dyDescent="0.25">
      <c r="B384" s="20"/>
      <c r="C384" s="20"/>
      <c r="D384" s="20"/>
      <c r="F384" s="20"/>
      <c r="J384" s="12"/>
      <c r="K384" s="12"/>
      <c r="L384" s="20"/>
      <c r="M384" s="20"/>
      <c r="N384" s="34"/>
      <c r="O384" s="38"/>
    </row>
    <row r="385" spans="2:15" s="3" customFormat="1" x14ac:dyDescent="0.25">
      <c r="B385" s="20"/>
      <c r="C385" s="20"/>
      <c r="D385" s="20"/>
      <c r="F385" s="20"/>
      <c r="J385" s="12"/>
      <c r="K385" s="12"/>
      <c r="L385" s="20"/>
      <c r="M385" s="20"/>
      <c r="N385" s="34"/>
      <c r="O385" s="38"/>
    </row>
    <row r="386" spans="2:15" s="3" customFormat="1" x14ac:dyDescent="0.25">
      <c r="B386" s="20"/>
      <c r="C386" s="20"/>
      <c r="D386" s="20"/>
      <c r="F386" s="20"/>
      <c r="J386" s="12"/>
      <c r="K386" s="12"/>
      <c r="L386" s="20"/>
      <c r="M386" s="20"/>
      <c r="N386" s="34"/>
      <c r="O386" s="38"/>
    </row>
    <row r="387" spans="2:15" s="3" customFormat="1" x14ac:dyDescent="0.25">
      <c r="B387" s="20"/>
      <c r="C387" s="20"/>
      <c r="D387" s="20"/>
      <c r="F387" s="20"/>
      <c r="J387" s="12"/>
      <c r="K387" s="12"/>
      <c r="L387" s="20"/>
      <c r="M387" s="20"/>
      <c r="N387" s="34"/>
      <c r="O387" s="38"/>
    </row>
    <row r="388" spans="2:15" s="3" customFormat="1" x14ac:dyDescent="0.25">
      <c r="B388" s="20"/>
      <c r="C388" s="20"/>
      <c r="D388" s="20"/>
      <c r="F388" s="20"/>
      <c r="J388" s="12"/>
      <c r="K388" s="12"/>
      <c r="L388" s="20"/>
      <c r="M388" s="20"/>
      <c r="N388" s="34"/>
      <c r="O388" s="38"/>
    </row>
    <row r="389" spans="2:15" s="3" customFormat="1" x14ac:dyDescent="0.25">
      <c r="B389" s="20"/>
      <c r="C389" s="20"/>
      <c r="D389" s="20"/>
      <c r="F389" s="20"/>
      <c r="J389" s="12"/>
      <c r="K389" s="12"/>
      <c r="L389" s="20"/>
      <c r="M389" s="20"/>
      <c r="N389" s="34"/>
      <c r="O389" s="38"/>
    </row>
    <row r="390" spans="2:15" s="3" customFormat="1" x14ac:dyDescent="0.25">
      <c r="B390" s="20"/>
      <c r="C390" s="20"/>
      <c r="D390" s="20"/>
      <c r="F390" s="20"/>
      <c r="J390" s="12"/>
      <c r="K390" s="12"/>
      <c r="L390" s="20"/>
      <c r="M390" s="20"/>
      <c r="N390" s="34"/>
      <c r="O390" s="38"/>
    </row>
    <row r="391" spans="2:15" s="3" customFormat="1" x14ac:dyDescent="0.25">
      <c r="B391" s="20"/>
      <c r="C391" s="20"/>
      <c r="D391" s="20"/>
      <c r="F391" s="20"/>
      <c r="J391" s="12"/>
      <c r="K391" s="12"/>
      <c r="L391" s="20"/>
      <c r="M391" s="20"/>
      <c r="N391" s="34"/>
      <c r="O391" s="38"/>
    </row>
    <row r="392" spans="2:15" s="3" customFormat="1" x14ac:dyDescent="0.25">
      <c r="B392" s="20"/>
      <c r="C392" s="20"/>
      <c r="D392" s="20"/>
      <c r="F392" s="20"/>
      <c r="J392" s="12"/>
      <c r="K392" s="12"/>
      <c r="L392" s="20"/>
      <c r="M392" s="20"/>
      <c r="N392" s="34"/>
      <c r="O392" s="38"/>
    </row>
    <row r="393" spans="2:15" s="3" customFormat="1" x14ac:dyDescent="0.25">
      <c r="B393" s="20"/>
      <c r="C393" s="20"/>
      <c r="D393" s="20"/>
      <c r="F393" s="20"/>
      <c r="J393" s="12"/>
      <c r="K393" s="12"/>
      <c r="L393" s="20"/>
      <c r="M393" s="20"/>
      <c r="N393" s="34"/>
      <c r="O393" s="38"/>
    </row>
    <row r="394" spans="2:15" s="3" customFormat="1" x14ac:dyDescent="0.25">
      <c r="B394" s="20"/>
      <c r="C394" s="20"/>
      <c r="D394" s="20"/>
      <c r="F394" s="20"/>
      <c r="J394" s="12"/>
      <c r="K394" s="12"/>
      <c r="L394" s="20"/>
      <c r="M394" s="20"/>
      <c r="N394" s="34"/>
      <c r="O394" s="38"/>
    </row>
    <row r="395" spans="2:15" s="3" customFormat="1" x14ac:dyDescent="0.25">
      <c r="B395" s="20"/>
      <c r="C395" s="20"/>
      <c r="D395" s="20"/>
      <c r="F395" s="20"/>
      <c r="J395" s="12"/>
      <c r="K395" s="12"/>
      <c r="L395" s="20"/>
      <c r="M395" s="20"/>
      <c r="N395" s="34"/>
      <c r="O395" s="38"/>
    </row>
    <row r="396" spans="2:15" s="3" customFormat="1" x14ac:dyDescent="0.25">
      <c r="B396" s="20"/>
      <c r="C396" s="20"/>
      <c r="D396" s="20"/>
      <c r="F396" s="20"/>
      <c r="J396" s="12"/>
      <c r="K396" s="12"/>
      <c r="L396" s="20"/>
      <c r="M396" s="20"/>
      <c r="N396" s="34"/>
      <c r="O396" s="38"/>
    </row>
    <row r="397" spans="2:15" s="3" customFormat="1" x14ac:dyDescent="0.25">
      <c r="B397" s="20"/>
      <c r="C397" s="20"/>
      <c r="D397" s="20"/>
      <c r="F397" s="20"/>
      <c r="J397" s="12"/>
      <c r="K397" s="12"/>
      <c r="L397" s="20"/>
      <c r="M397" s="20"/>
      <c r="N397" s="34"/>
      <c r="O397" s="38"/>
    </row>
    <row r="398" spans="2:15" s="3" customFormat="1" x14ac:dyDescent="0.25">
      <c r="B398" s="20"/>
      <c r="C398" s="20"/>
      <c r="D398" s="20"/>
      <c r="F398" s="20"/>
      <c r="J398" s="12"/>
      <c r="K398" s="12"/>
      <c r="L398" s="20"/>
      <c r="M398" s="20"/>
      <c r="N398" s="34"/>
      <c r="O398" s="38"/>
    </row>
    <row r="399" spans="2:15" s="3" customFormat="1" x14ac:dyDescent="0.25">
      <c r="B399" s="20"/>
      <c r="C399" s="20"/>
      <c r="D399" s="20"/>
      <c r="F399" s="20"/>
      <c r="J399" s="12"/>
      <c r="K399" s="12"/>
      <c r="L399" s="20"/>
      <c r="M399" s="20"/>
      <c r="N399" s="34"/>
      <c r="O399" s="38"/>
    </row>
    <row r="400" spans="2:15" s="3" customFormat="1" x14ac:dyDescent="0.25">
      <c r="B400" s="20"/>
      <c r="C400" s="20"/>
      <c r="D400" s="20"/>
      <c r="F400" s="20"/>
      <c r="J400" s="12"/>
      <c r="K400" s="12"/>
      <c r="L400" s="20"/>
      <c r="M400" s="20"/>
      <c r="N400" s="34"/>
      <c r="O400" s="38"/>
    </row>
    <row r="401" spans="2:15" s="3" customFormat="1" x14ac:dyDescent="0.25">
      <c r="B401" s="20"/>
      <c r="C401" s="20"/>
      <c r="D401" s="20"/>
      <c r="F401" s="20"/>
      <c r="J401" s="12"/>
      <c r="K401" s="12"/>
      <c r="L401" s="20"/>
      <c r="M401" s="20"/>
      <c r="N401" s="34"/>
      <c r="O401" s="38"/>
    </row>
    <row r="402" spans="2:15" s="3" customFormat="1" x14ac:dyDescent="0.25">
      <c r="B402" s="20"/>
      <c r="C402" s="20"/>
      <c r="D402" s="20"/>
      <c r="F402" s="20"/>
      <c r="J402" s="12"/>
      <c r="K402" s="12"/>
      <c r="L402" s="20"/>
      <c r="M402" s="20"/>
      <c r="N402" s="34"/>
      <c r="O402" s="38"/>
    </row>
    <row r="403" spans="2:15" s="3" customFormat="1" x14ac:dyDescent="0.25">
      <c r="B403" s="20"/>
      <c r="C403" s="20"/>
      <c r="D403" s="20"/>
      <c r="F403" s="20"/>
      <c r="J403" s="12"/>
      <c r="K403" s="12"/>
      <c r="L403" s="20"/>
      <c r="M403" s="20"/>
      <c r="N403" s="34"/>
      <c r="O403" s="38"/>
    </row>
    <row r="404" spans="2:15" s="3" customFormat="1" x14ac:dyDescent="0.25">
      <c r="B404" s="20"/>
      <c r="C404" s="20"/>
      <c r="D404" s="20"/>
      <c r="F404" s="20"/>
      <c r="J404" s="12"/>
      <c r="K404" s="12"/>
      <c r="L404" s="20"/>
      <c r="M404" s="20"/>
      <c r="N404" s="34"/>
      <c r="O404" s="38"/>
    </row>
    <row r="405" spans="2:15" s="3" customFormat="1" x14ac:dyDescent="0.25">
      <c r="B405" s="20"/>
      <c r="C405" s="20"/>
      <c r="D405" s="20"/>
      <c r="F405" s="20"/>
      <c r="J405" s="12"/>
      <c r="K405" s="12"/>
      <c r="L405" s="20"/>
      <c r="M405" s="20"/>
      <c r="N405" s="34"/>
      <c r="O405" s="38"/>
    </row>
    <row r="406" spans="2:15" s="3" customFormat="1" x14ac:dyDescent="0.25">
      <c r="B406" s="20"/>
      <c r="C406" s="20"/>
      <c r="D406" s="20"/>
      <c r="F406" s="20"/>
      <c r="J406" s="12"/>
      <c r="K406" s="12"/>
      <c r="L406" s="20"/>
      <c r="M406" s="20"/>
      <c r="N406" s="34"/>
      <c r="O406" s="38"/>
    </row>
    <row r="407" spans="2:15" s="3" customFormat="1" x14ac:dyDescent="0.25">
      <c r="B407" s="20"/>
      <c r="C407" s="20"/>
      <c r="D407" s="20"/>
      <c r="F407" s="20"/>
      <c r="J407" s="12"/>
      <c r="K407" s="12"/>
      <c r="L407" s="20"/>
      <c r="M407" s="20"/>
      <c r="N407" s="34"/>
      <c r="O407" s="38"/>
    </row>
    <row r="408" spans="2:15" s="3" customFormat="1" x14ac:dyDescent="0.25">
      <c r="B408" s="20"/>
      <c r="C408" s="20"/>
      <c r="D408" s="20"/>
      <c r="F408" s="20"/>
      <c r="J408" s="12"/>
      <c r="K408" s="12"/>
      <c r="L408" s="20"/>
      <c r="M408" s="20"/>
      <c r="N408" s="34"/>
      <c r="O408" s="38"/>
    </row>
    <row r="409" spans="2:15" s="3" customFormat="1" x14ac:dyDescent="0.25">
      <c r="B409" s="20"/>
      <c r="C409" s="20"/>
      <c r="D409" s="20"/>
      <c r="F409" s="20"/>
      <c r="J409" s="12"/>
      <c r="K409" s="12"/>
      <c r="L409" s="20"/>
      <c r="M409" s="20"/>
      <c r="N409" s="34"/>
      <c r="O409" s="38"/>
    </row>
    <row r="410" spans="2:15" s="3" customFormat="1" x14ac:dyDescent="0.25">
      <c r="B410" s="20"/>
      <c r="C410" s="20"/>
      <c r="D410" s="20"/>
      <c r="F410" s="20"/>
      <c r="J410" s="12"/>
      <c r="K410" s="12"/>
      <c r="L410" s="20"/>
      <c r="M410" s="20"/>
      <c r="N410" s="34"/>
      <c r="O410" s="38"/>
    </row>
    <row r="411" spans="2:15" s="3" customFormat="1" x14ac:dyDescent="0.25">
      <c r="B411" s="20"/>
      <c r="C411" s="20"/>
      <c r="D411" s="20"/>
      <c r="F411" s="20"/>
      <c r="J411" s="12"/>
      <c r="K411" s="12"/>
      <c r="L411" s="20"/>
      <c r="M411" s="20"/>
      <c r="N411" s="34"/>
      <c r="O411" s="38"/>
    </row>
    <row r="412" spans="2:15" s="3" customFormat="1" x14ac:dyDescent="0.25">
      <c r="B412" s="20"/>
      <c r="C412" s="20"/>
      <c r="D412" s="20"/>
      <c r="F412" s="20"/>
      <c r="J412" s="12"/>
      <c r="K412" s="12"/>
      <c r="L412" s="20"/>
      <c r="M412" s="20"/>
      <c r="N412" s="34"/>
      <c r="O412" s="38"/>
    </row>
    <row r="413" spans="2:15" s="3" customFormat="1" x14ac:dyDescent="0.25">
      <c r="B413" s="20"/>
      <c r="C413" s="20"/>
      <c r="D413" s="20"/>
      <c r="F413" s="20"/>
      <c r="J413" s="12"/>
      <c r="K413" s="12"/>
      <c r="L413" s="20"/>
      <c r="M413" s="20"/>
      <c r="N413" s="34"/>
      <c r="O413" s="38"/>
    </row>
    <row r="414" spans="2:15" s="3" customFormat="1" x14ac:dyDescent="0.25">
      <c r="B414" s="20"/>
      <c r="C414" s="20"/>
      <c r="D414" s="20"/>
      <c r="F414" s="20"/>
      <c r="J414" s="12"/>
      <c r="K414" s="12"/>
      <c r="L414" s="20"/>
      <c r="M414" s="20"/>
      <c r="N414" s="34"/>
      <c r="O414" s="38"/>
    </row>
    <row r="415" spans="2:15" s="3" customFormat="1" x14ac:dyDescent="0.25">
      <c r="B415" s="20"/>
      <c r="C415" s="20"/>
      <c r="D415" s="20"/>
      <c r="F415" s="20"/>
      <c r="J415" s="12"/>
      <c r="K415" s="12"/>
      <c r="L415" s="20"/>
      <c r="M415" s="20"/>
      <c r="N415" s="34"/>
      <c r="O415" s="38"/>
    </row>
    <row r="416" spans="2:15" s="3" customFormat="1" x14ac:dyDescent="0.25">
      <c r="B416" s="20"/>
      <c r="C416" s="20"/>
      <c r="D416" s="20"/>
      <c r="F416" s="20"/>
      <c r="J416" s="12"/>
      <c r="K416" s="12"/>
      <c r="L416" s="20"/>
      <c r="M416" s="20"/>
      <c r="N416" s="34"/>
      <c r="O416" s="38"/>
    </row>
    <row r="417" spans="2:15" s="3" customFormat="1" x14ac:dyDescent="0.25">
      <c r="B417" s="20"/>
      <c r="C417" s="20"/>
      <c r="D417" s="20"/>
      <c r="F417" s="20"/>
      <c r="J417" s="12"/>
      <c r="K417" s="12"/>
      <c r="L417" s="20"/>
      <c r="M417" s="20"/>
      <c r="N417" s="34"/>
      <c r="O417" s="38"/>
    </row>
    <row r="418" spans="2:15" s="3" customFormat="1" x14ac:dyDescent="0.25">
      <c r="B418" s="20"/>
      <c r="C418" s="20"/>
      <c r="D418" s="20"/>
      <c r="F418" s="20"/>
      <c r="J418" s="12"/>
      <c r="K418" s="12"/>
      <c r="L418" s="20"/>
      <c r="M418" s="20"/>
      <c r="N418" s="34"/>
      <c r="O418" s="38"/>
    </row>
    <row r="419" spans="2:15" s="3" customFormat="1" x14ac:dyDescent="0.25">
      <c r="B419" s="20"/>
      <c r="C419" s="20"/>
      <c r="D419" s="20"/>
      <c r="F419" s="20"/>
      <c r="J419" s="12"/>
      <c r="K419" s="12"/>
      <c r="L419" s="20"/>
      <c r="M419" s="20"/>
      <c r="N419" s="34"/>
      <c r="O419" s="38"/>
    </row>
    <row r="420" spans="2:15" s="3" customFormat="1" x14ac:dyDescent="0.25">
      <c r="B420" s="20"/>
      <c r="C420" s="20"/>
      <c r="D420" s="20"/>
      <c r="F420" s="20"/>
      <c r="J420" s="12"/>
      <c r="K420" s="12"/>
      <c r="L420" s="20"/>
      <c r="M420" s="20"/>
      <c r="N420" s="34"/>
      <c r="O420" s="38"/>
    </row>
    <row r="421" spans="2:15" s="3" customFormat="1" x14ac:dyDescent="0.25">
      <c r="B421" s="20"/>
      <c r="C421" s="20"/>
      <c r="D421" s="20"/>
      <c r="F421" s="20"/>
      <c r="J421" s="12"/>
      <c r="K421" s="12"/>
      <c r="L421" s="20"/>
      <c r="M421" s="20"/>
      <c r="N421" s="34"/>
      <c r="O421" s="38"/>
    </row>
    <row r="422" spans="2:15" s="3" customFormat="1" x14ac:dyDescent="0.25">
      <c r="B422" s="20"/>
      <c r="C422" s="20"/>
      <c r="D422" s="20"/>
      <c r="F422" s="20"/>
      <c r="J422" s="12"/>
      <c r="K422" s="12"/>
      <c r="L422" s="20"/>
      <c r="M422" s="20"/>
      <c r="N422" s="34"/>
      <c r="O422" s="38"/>
    </row>
    <row r="423" spans="2:15" s="3" customFormat="1" x14ac:dyDescent="0.25">
      <c r="B423" s="20"/>
      <c r="C423" s="20"/>
      <c r="D423" s="20"/>
      <c r="F423" s="20"/>
      <c r="J423" s="12"/>
      <c r="K423" s="12"/>
      <c r="L423" s="20"/>
      <c r="M423" s="20"/>
      <c r="N423" s="34"/>
      <c r="O423" s="38"/>
    </row>
    <row r="424" spans="2:15" s="3" customFormat="1" x14ac:dyDescent="0.25">
      <c r="B424" s="20"/>
      <c r="C424" s="20"/>
      <c r="D424" s="20"/>
      <c r="F424" s="20"/>
      <c r="J424" s="12"/>
      <c r="K424" s="12"/>
      <c r="L424" s="20"/>
      <c r="M424" s="20"/>
      <c r="N424" s="34"/>
      <c r="O424" s="38"/>
    </row>
    <row r="425" spans="2:15" s="3" customFormat="1" x14ac:dyDescent="0.25">
      <c r="B425" s="20"/>
      <c r="C425" s="20"/>
      <c r="D425" s="20"/>
      <c r="F425" s="20"/>
      <c r="J425" s="12"/>
      <c r="K425" s="12"/>
      <c r="L425" s="20"/>
      <c r="M425" s="20"/>
      <c r="N425" s="34"/>
      <c r="O425" s="38"/>
    </row>
    <row r="426" spans="2:15" s="3" customFormat="1" x14ac:dyDescent="0.25">
      <c r="B426" s="20"/>
      <c r="C426" s="20"/>
      <c r="D426" s="20"/>
      <c r="F426" s="20"/>
      <c r="J426" s="12"/>
      <c r="K426" s="12"/>
      <c r="L426" s="20"/>
      <c r="M426" s="20"/>
      <c r="N426" s="34"/>
      <c r="O426" s="38"/>
    </row>
    <row r="427" spans="2:15" s="3" customFormat="1" ht="409.5" x14ac:dyDescent="0.25">
      <c r="B427" s="20"/>
      <c r="C427" s="20"/>
      <c r="D427" s="47" t="s">
        <v>587</v>
      </c>
      <c r="F427" s="20"/>
      <c r="J427" s="12"/>
      <c r="K427" s="12"/>
      <c r="L427" s="20"/>
      <c r="M427" s="20"/>
      <c r="N427" s="34"/>
      <c r="O427" s="38"/>
    </row>
    <row r="428" spans="2:15" s="3" customFormat="1" x14ac:dyDescent="0.25">
      <c r="B428" s="20"/>
      <c r="C428" s="20"/>
      <c r="D428" s="20"/>
      <c r="F428" s="20"/>
      <c r="J428" s="12"/>
      <c r="K428" s="12"/>
      <c r="L428" s="20"/>
      <c r="M428" s="20"/>
      <c r="N428" s="34"/>
      <c r="O428" s="38"/>
    </row>
    <row r="429" spans="2:15" s="3" customFormat="1" x14ac:dyDescent="0.25">
      <c r="B429" s="20"/>
      <c r="C429" s="20"/>
      <c r="D429" s="20"/>
      <c r="F429" s="20"/>
      <c r="J429" s="12"/>
      <c r="K429" s="12"/>
      <c r="L429" s="20"/>
      <c r="M429" s="20"/>
      <c r="N429" s="34"/>
      <c r="O429" s="38"/>
    </row>
    <row r="430" spans="2:15" s="3" customFormat="1" x14ac:dyDescent="0.25">
      <c r="B430" s="20"/>
      <c r="C430" s="20"/>
      <c r="D430" s="20"/>
      <c r="F430" s="20"/>
      <c r="J430" s="12"/>
      <c r="K430" s="12"/>
      <c r="L430" s="20"/>
      <c r="M430" s="20"/>
      <c r="N430" s="34"/>
      <c r="O430" s="38"/>
    </row>
    <row r="431" spans="2:15" s="3" customFormat="1" x14ac:dyDescent="0.25">
      <c r="B431" s="20"/>
      <c r="C431" s="20"/>
      <c r="D431" s="20"/>
      <c r="F431" s="20"/>
      <c r="J431" s="12"/>
      <c r="K431" s="12"/>
      <c r="L431" s="20"/>
      <c r="M431" s="20"/>
      <c r="N431" s="34"/>
      <c r="O431" s="38"/>
    </row>
    <row r="432" spans="2:15" s="3" customFormat="1" x14ac:dyDescent="0.25">
      <c r="B432" s="20"/>
      <c r="C432" s="20"/>
      <c r="D432" s="20"/>
      <c r="F432" s="20"/>
      <c r="J432" s="12"/>
      <c r="K432" s="12"/>
      <c r="L432" s="20"/>
      <c r="M432" s="20"/>
      <c r="N432" s="34"/>
      <c r="O432" s="38"/>
    </row>
    <row r="433" spans="2:15" s="3" customFormat="1" x14ac:dyDescent="0.25">
      <c r="B433" s="20"/>
      <c r="C433" s="20"/>
      <c r="D433" s="20"/>
      <c r="F433" s="20"/>
      <c r="J433" s="12"/>
      <c r="K433" s="12"/>
      <c r="L433" s="20"/>
      <c r="M433" s="20"/>
      <c r="N433" s="34"/>
      <c r="O433" s="38"/>
    </row>
    <row r="434" spans="2:15" s="3" customFormat="1" x14ac:dyDescent="0.25">
      <c r="B434" s="20"/>
      <c r="C434" s="20"/>
      <c r="D434" s="20"/>
      <c r="F434" s="20"/>
      <c r="J434" s="12"/>
      <c r="K434" s="12"/>
      <c r="L434" s="20"/>
      <c r="M434" s="20"/>
      <c r="N434" s="34"/>
      <c r="O434" s="38"/>
    </row>
    <row r="435" spans="2:15" s="3" customFormat="1" x14ac:dyDescent="0.25">
      <c r="B435" s="20"/>
      <c r="C435" s="20"/>
      <c r="D435" s="20"/>
      <c r="F435" s="20"/>
      <c r="J435" s="12"/>
      <c r="K435" s="12"/>
      <c r="L435" s="20"/>
      <c r="M435" s="20"/>
      <c r="N435" s="34"/>
      <c r="O435" s="38"/>
    </row>
    <row r="436" spans="2:15" s="3" customFormat="1" x14ac:dyDescent="0.25">
      <c r="B436" s="20"/>
      <c r="C436" s="20"/>
      <c r="D436" s="20"/>
      <c r="F436" s="20"/>
      <c r="J436" s="12"/>
      <c r="K436" s="12"/>
      <c r="L436" s="20"/>
      <c r="M436" s="20"/>
      <c r="N436" s="34"/>
      <c r="O436" s="38"/>
    </row>
    <row r="437" spans="2:15" s="3" customFormat="1" x14ac:dyDescent="0.25">
      <c r="B437" s="20"/>
      <c r="C437" s="20"/>
      <c r="D437" s="20"/>
      <c r="F437" s="20"/>
      <c r="J437" s="12"/>
      <c r="K437" s="12"/>
      <c r="L437" s="20"/>
      <c r="M437" s="20"/>
      <c r="N437" s="34"/>
      <c r="O437" s="38"/>
    </row>
    <row r="438" spans="2:15" s="3" customFormat="1" x14ac:dyDescent="0.25">
      <c r="B438" s="20"/>
      <c r="C438" s="20"/>
      <c r="D438" s="20"/>
      <c r="F438" s="20"/>
      <c r="J438" s="12"/>
      <c r="K438" s="12"/>
      <c r="L438" s="20"/>
      <c r="M438" s="20"/>
      <c r="N438" s="34"/>
      <c r="O438" s="38"/>
    </row>
    <row r="439" spans="2:15" s="3" customFormat="1" x14ac:dyDescent="0.25">
      <c r="B439" s="20"/>
      <c r="C439" s="20"/>
      <c r="D439" s="20"/>
      <c r="F439" s="20"/>
      <c r="J439" s="12"/>
      <c r="K439" s="12"/>
      <c r="L439" s="20"/>
      <c r="M439" s="20"/>
      <c r="N439" s="34"/>
      <c r="O439" s="38"/>
    </row>
    <row r="440" spans="2:15" s="3" customFormat="1" x14ac:dyDescent="0.25">
      <c r="B440" s="20"/>
      <c r="C440" s="20"/>
      <c r="D440" s="20"/>
      <c r="F440" s="20"/>
      <c r="J440" s="12"/>
      <c r="K440" s="12"/>
      <c r="L440" s="20"/>
      <c r="M440" s="20"/>
      <c r="N440" s="34"/>
      <c r="O440" s="38"/>
    </row>
    <row r="441" spans="2:15" s="3" customFormat="1" x14ac:dyDescent="0.25">
      <c r="B441" s="20"/>
      <c r="C441" s="20"/>
      <c r="D441" s="20"/>
      <c r="F441" s="20"/>
      <c r="J441" s="12"/>
      <c r="K441" s="12"/>
      <c r="L441" s="20"/>
      <c r="M441" s="20"/>
      <c r="N441" s="34"/>
      <c r="O441" s="38"/>
    </row>
    <row r="442" spans="2:15" s="3" customFormat="1" x14ac:dyDescent="0.25">
      <c r="B442" s="20"/>
      <c r="C442" s="20"/>
      <c r="D442" s="20"/>
      <c r="F442" s="20"/>
      <c r="J442" s="12"/>
      <c r="K442" s="12"/>
      <c r="L442" s="20"/>
      <c r="M442" s="20"/>
      <c r="N442" s="34"/>
      <c r="O442" s="38"/>
    </row>
    <row r="443" spans="2:15" s="3" customFormat="1" x14ac:dyDescent="0.25">
      <c r="B443" s="20"/>
      <c r="C443" s="20"/>
      <c r="D443" s="20"/>
      <c r="F443" s="20"/>
      <c r="J443" s="12"/>
      <c r="K443" s="12"/>
      <c r="L443" s="20"/>
      <c r="M443" s="20"/>
      <c r="N443" s="34"/>
      <c r="O443" s="38"/>
    </row>
    <row r="444" spans="2:15" s="3" customFormat="1" x14ac:dyDescent="0.25">
      <c r="B444" s="20"/>
      <c r="C444" s="20"/>
      <c r="D444" s="20"/>
      <c r="F444" s="20"/>
      <c r="J444" s="12"/>
      <c r="K444" s="12"/>
      <c r="L444" s="20"/>
      <c r="M444" s="20"/>
      <c r="N444" s="34"/>
      <c r="O444" s="38"/>
    </row>
    <row r="445" spans="2:15" s="3" customFormat="1" x14ac:dyDescent="0.25">
      <c r="B445" s="20"/>
      <c r="C445" s="20"/>
      <c r="D445" s="20"/>
      <c r="F445" s="20"/>
      <c r="J445" s="12"/>
      <c r="K445" s="12"/>
      <c r="L445" s="20"/>
      <c r="M445" s="20"/>
      <c r="N445" s="34"/>
      <c r="O445" s="38"/>
    </row>
    <row r="446" spans="2:15" s="3" customFormat="1" x14ac:dyDescent="0.25">
      <c r="B446" s="20"/>
      <c r="C446" s="20"/>
      <c r="D446" s="20"/>
      <c r="F446" s="20"/>
      <c r="J446" s="12"/>
      <c r="K446" s="12"/>
      <c r="L446" s="20"/>
      <c r="M446" s="20"/>
      <c r="N446" s="34"/>
      <c r="O446" s="38"/>
    </row>
    <row r="447" spans="2:15" s="3" customFormat="1" x14ac:dyDescent="0.25">
      <c r="B447" s="20"/>
      <c r="C447" s="20"/>
      <c r="D447" s="20"/>
      <c r="F447" s="20"/>
      <c r="J447" s="12"/>
      <c r="K447" s="12"/>
      <c r="L447" s="20"/>
      <c r="M447" s="20"/>
      <c r="N447" s="34"/>
      <c r="O447" s="38"/>
    </row>
    <row r="448" spans="2:15" s="3" customFormat="1" x14ac:dyDescent="0.25">
      <c r="B448" s="20"/>
      <c r="C448" s="20"/>
      <c r="D448" s="20"/>
      <c r="F448" s="20"/>
      <c r="J448" s="12"/>
      <c r="K448" s="12"/>
      <c r="L448" s="20"/>
      <c r="M448" s="20"/>
      <c r="N448" s="34"/>
      <c r="O448" s="38"/>
    </row>
    <row r="449" spans="2:15" s="3" customFormat="1" x14ac:dyDescent="0.25">
      <c r="B449" s="20"/>
      <c r="C449" s="20"/>
      <c r="D449" s="20"/>
      <c r="F449" s="20"/>
      <c r="J449" s="12"/>
      <c r="K449" s="12"/>
      <c r="L449" s="20"/>
      <c r="M449" s="20"/>
      <c r="N449" s="34"/>
      <c r="O449" s="38"/>
    </row>
    <row r="450" spans="2:15" s="3" customFormat="1" x14ac:dyDescent="0.25">
      <c r="B450" s="20"/>
      <c r="C450" s="20"/>
      <c r="D450" s="20"/>
      <c r="F450" s="20"/>
      <c r="J450" s="12"/>
      <c r="K450" s="12"/>
      <c r="L450" s="20"/>
      <c r="M450" s="20"/>
      <c r="N450" s="34"/>
      <c r="O450" s="38"/>
    </row>
    <row r="451" spans="2:15" s="3" customFormat="1" x14ac:dyDescent="0.25">
      <c r="B451" s="20"/>
      <c r="C451" s="20"/>
      <c r="D451" s="20"/>
      <c r="F451" s="20"/>
      <c r="J451" s="12"/>
      <c r="K451" s="12"/>
      <c r="L451" s="20"/>
      <c r="M451" s="20"/>
      <c r="N451" s="34"/>
      <c r="O451" s="38"/>
    </row>
    <row r="452" spans="2:15" s="3" customFormat="1" x14ac:dyDescent="0.25">
      <c r="B452" s="20"/>
      <c r="C452" s="20"/>
      <c r="D452" s="20"/>
      <c r="F452" s="20"/>
      <c r="J452" s="12"/>
      <c r="K452" s="12"/>
      <c r="L452" s="20"/>
      <c r="M452" s="20"/>
      <c r="N452" s="34"/>
      <c r="O452" s="38"/>
    </row>
    <row r="453" spans="2:15" s="3" customFormat="1" x14ac:dyDescent="0.25">
      <c r="B453" s="20"/>
      <c r="C453" s="20"/>
      <c r="D453" s="20"/>
      <c r="F453" s="20"/>
      <c r="J453" s="12"/>
      <c r="K453" s="12"/>
      <c r="L453" s="20"/>
      <c r="M453" s="20"/>
      <c r="N453" s="34"/>
      <c r="O453" s="38"/>
    </row>
    <row r="454" spans="2:15" s="3" customFormat="1" x14ac:dyDescent="0.25">
      <c r="B454" s="20"/>
      <c r="C454" s="20"/>
      <c r="D454" s="20"/>
      <c r="F454" s="20"/>
      <c r="J454" s="12"/>
      <c r="K454" s="12"/>
      <c r="L454" s="20"/>
      <c r="M454" s="20"/>
      <c r="N454" s="34"/>
      <c r="O454" s="38"/>
    </row>
    <row r="455" spans="2:15" s="3" customFormat="1" x14ac:dyDescent="0.25">
      <c r="B455" s="20"/>
      <c r="C455" s="20"/>
      <c r="D455" s="20"/>
      <c r="F455" s="20"/>
      <c r="J455" s="12"/>
      <c r="K455" s="12"/>
      <c r="L455" s="20"/>
      <c r="M455" s="20"/>
      <c r="N455" s="34"/>
      <c r="O455" s="38"/>
    </row>
    <row r="456" spans="2:15" s="3" customFormat="1" x14ac:dyDescent="0.25">
      <c r="B456" s="20"/>
      <c r="C456" s="20"/>
      <c r="D456" s="20"/>
      <c r="F456" s="20"/>
      <c r="J456" s="12"/>
      <c r="K456" s="12"/>
      <c r="L456" s="20"/>
      <c r="M456" s="20"/>
      <c r="N456" s="34"/>
      <c r="O456" s="38"/>
    </row>
    <row r="457" spans="2:15" s="3" customFormat="1" x14ac:dyDescent="0.25">
      <c r="B457" s="20"/>
      <c r="C457" s="20"/>
      <c r="D457" s="20"/>
      <c r="F457" s="20"/>
      <c r="J457" s="12"/>
      <c r="K457" s="12"/>
      <c r="L457" s="20"/>
      <c r="M457" s="20"/>
      <c r="N457" s="34"/>
      <c r="O457" s="38"/>
    </row>
    <row r="458" spans="2:15" s="3" customFormat="1" x14ac:dyDescent="0.25">
      <c r="B458" s="20"/>
      <c r="C458" s="20"/>
      <c r="D458" s="20"/>
      <c r="F458" s="20"/>
      <c r="J458" s="12"/>
      <c r="K458" s="12"/>
      <c r="L458" s="20"/>
      <c r="M458" s="20"/>
      <c r="N458" s="34"/>
      <c r="O458" s="38"/>
    </row>
    <row r="459" spans="2:15" s="3" customFormat="1" x14ac:dyDescent="0.25">
      <c r="B459" s="20"/>
      <c r="C459" s="20"/>
      <c r="D459" s="20"/>
      <c r="F459" s="20"/>
      <c r="J459" s="12"/>
      <c r="K459" s="12"/>
      <c r="L459" s="20"/>
      <c r="M459" s="20"/>
      <c r="N459" s="34"/>
      <c r="O459" s="38"/>
    </row>
    <row r="460" spans="2:15" s="3" customFormat="1" x14ac:dyDescent="0.25">
      <c r="B460" s="20"/>
      <c r="C460" s="20"/>
      <c r="D460" s="20"/>
      <c r="F460" s="20"/>
      <c r="J460" s="12"/>
      <c r="K460" s="12"/>
      <c r="L460" s="20"/>
      <c r="M460" s="20"/>
      <c r="N460" s="34"/>
      <c r="O460" s="38"/>
    </row>
    <row r="461" spans="2:15" s="3" customFormat="1" x14ac:dyDescent="0.25">
      <c r="B461" s="20"/>
      <c r="C461" s="20"/>
      <c r="D461" s="20"/>
      <c r="F461" s="20"/>
      <c r="J461" s="12"/>
      <c r="K461" s="12"/>
      <c r="L461" s="20"/>
      <c r="M461" s="20"/>
      <c r="N461" s="34"/>
      <c r="O461" s="38"/>
    </row>
    <row r="462" spans="2:15" s="3" customFormat="1" x14ac:dyDescent="0.25">
      <c r="B462" s="20"/>
      <c r="C462" s="20"/>
      <c r="D462" s="20"/>
      <c r="F462" s="20"/>
      <c r="J462" s="12"/>
      <c r="K462" s="12"/>
      <c r="L462" s="20"/>
      <c r="M462" s="20"/>
      <c r="N462" s="34"/>
      <c r="O462" s="38"/>
    </row>
    <row r="463" spans="2:15" s="3" customFormat="1" x14ac:dyDescent="0.25">
      <c r="B463" s="20"/>
      <c r="C463" s="20"/>
      <c r="D463" s="20"/>
      <c r="F463" s="20"/>
      <c r="J463" s="12"/>
      <c r="K463" s="12"/>
      <c r="L463" s="20"/>
      <c r="M463" s="20"/>
      <c r="N463" s="34"/>
      <c r="O463" s="38"/>
    </row>
    <row r="464" spans="2:15" s="3" customFormat="1" x14ac:dyDescent="0.25">
      <c r="B464" s="20"/>
      <c r="C464" s="20"/>
      <c r="D464" s="20"/>
      <c r="F464" s="20"/>
      <c r="J464" s="12"/>
      <c r="K464" s="12"/>
      <c r="L464" s="20"/>
      <c r="M464" s="20"/>
      <c r="N464" s="34"/>
      <c r="O464" s="38"/>
    </row>
    <row r="465" spans="2:15" s="3" customFormat="1" x14ac:dyDescent="0.25">
      <c r="B465" s="20"/>
      <c r="C465" s="20"/>
      <c r="D465" s="20"/>
      <c r="F465" s="20"/>
      <c r="J465" s="12"/>
      <c r="K465" s="12"/>
      <c r="L465" s="20"/>
      <c r="M465" s="20"/>
      <c r="N465" s="34"/>
      <c r="O465" s="38"/>
    </row>
    <row r="466" spans="2:15" s="3" customFormat="1" x14ac:dyDescent="0.25">
      <c r="B466" s="20"/>
      <c r="C466" s="20"/>
      <c r="D466" s="20"/>
      <c r="F466" s="20"/>
      <c r="J466" s="12"/>
      <c r="K466" s="12"/>
      <c r="L466" s="20"/>
      <c r="M466" s="20"/>
      <c r="N466" s="34"/>
      <c r="O466" s="38"/>
    </row>
    <row r="467" spans="2:15" s="3" customFormat="1" x14ac:dyDescent="0.25">
      <c r="B467" s="20"/>
      <c r="C467" s="20"/>
      <c r="D467" s="20"/>
      <c r="F467" s="20"/>
      <c r="J467" s="12"/>
      <c r="K467" s="12"/>
      <c r="L467" s="20"/>
      <c r="M467" s="20"/>
      <c r="N467" s="34"/>
      <c r="O467" s="38"/>
    </row>
    <row r="468" spans="2:15" s="3" customFormat="1" x14ac:dyDescent="0.25">
      <c r="B468" s="20"/>
      <c r="C468" s="20"/>
      <c r="D468" s="20"/>
      <c r="F468" s="20"/>
      <c r="J468" s="12"/>
      <c r="K468" s="12"/>
      <c r="L468" s="20"/>
      <c r="M468" s="20"/>
      <c r="N468" s="34"/>
      <c r="O468" s="38"/>
    </row>
    <row r="469" spans="2:15" s="3" customFormat="1" x14ac:dyDescent="0.25">
      <c r="B469" s="20"/>
      <c r="C469" s="20"/>
      <c r="D469" s="20"/>
      <c r="F469" s="20"/>
      <c r="J469" s="12"/>
      <c r="K469" s="12"/>
      <c r="L469" s="20"/>
      <c r="M469" s="20"/>
      <c r="N469" s="34"/>
      <c r="O469" s="38"/>
    </row>
    <row r="470" spans="2:15" s="3" customFormat="1" x14ac:dyDescent="0.25">
      <c r="B470" s="20"/>
      <c r="C470" s="20"/>
      <c r="D470" s="20"/>
      <c r="F470" s="20"/>
      <c r="J470" s="12"/>
      <c r="K470" s="12"/>
      <c r="L470" s="20"/>
      <c r="M470" s="20"/>
      <c r="N470" s="34"/>
      <c r="O470" s="38"/>
    </row>
    <row r="471" spans="2:15" s="3" customFormat="1" x14ac:dyDescent="0.25">
      <c r="B471" s="20"/>
      <c r="C471" s="20"/>
      <c r="D471" s="20"/>
      <c r="F471" s="20"/>
      <c r="J471" s="12"/>
      <c r="K471" s="12"/>
      <c r="L471" s="20"/>
      <c r="M471" s="20"/>
      <c r="N471" s="34"/>
      <c r="O471" s="38"/>
    </row>
    <row r="472" spans="2:15" s="3" customFormat="1" x14ac:dyDescent="0.25">
      <c r="B472" s="20"/>
      <c r="C472" s="20"/>
      <c r="D472" s="20"/>
      <c r="F472" s="20"/>
      <c r="J472" s="12"/>
      <c r="K472" s="12"/>
      <c r="L472" s="20"/>
      <c r="M472" s="20"/>
      <c r="N472" s="34"/>
      <c r="O472" s="38"/>
    </row>
    <row r="473" spans="2:15" s="3" customFormat="1" x14ac:dyDescent="0.25">
      <c r="B473" s="20"/>
      <c r="C473" s="20"/>
      <c r="D473" s="20"/>
      <c r="F473" s="20"/>
      <c r="J473" s="12"/>
      <c r="K473" s="12"/>
      <c r="L473" s="20"/>
      <c r="M473" s="20"/>
      <c r="N473" s="34"/>
      <c r="O473" s="38"/>
    </row>
    <row r="474" spans="2:15" s="3" customFormat="1" x14ac:dyDescent="0.25">
      <c r="B474" s="20"/>
      <c r="C474" s="20"/>
      <c r="D474" s="20"/>
      <c r="F474" s="20"/>
      <c r="J474" s="12"/>
      <c r="K474" s="12"/>
      <c r="L474" s="20"/>
      <c r="M474" s="20"/>
      <c r="N474" s="34"/>
      <c r="O474" s="38"/>
    </row>
    <row r="475" spans="2:15" s="3" customFormat="1" x14ac:dyDescent="0.25">
      <c r="B475" s="20"/>
      <c r="C475" s="20"/>
      <c r="D475" s="20"/>
      <c r="F475" s="20"/>
      <c r="J475" s="12"/>
      <c r="K475" s="12"/>
      <c r="L475" s="20"/>
      <c r="M475" s="20"/>
      <c r="N475" s="34"/>
      <c r="O475" s="38"/>
    </row>
    <row r="476" spans="2:15" s="3" customFormat="1" x14ac:dyDescent="0.25">
      <c r="B476" s="20"/>
      <c r="C476" s="20"/>
      <c r="D476" s="20"/>
      <c r="F476" s="20"/>
      <c r="J476" s="12"/>
      <c r="K476" s="12"/>
      <c r="L476" s="20"/>
      <c r="M476" s="20"/>
      <c r="N476" s="34"/>
      <c r="O476" s="38"/>
    </row>
    <row r="477" spans="2:15" s="3" customFormat="1" x14ac:dyDescent="0.25">
      <c r="B477" s="20"/>
      <c r="C477" s="20"/>
      <c r="D477" s="20"/>
      <c r="F477" s="20"/>
      <c r="J477" s="12"/>
      <c r="K477" s="12"/>
      <c r="L477" s="20"/>
      <c r="M477" s="20"/>
      <c r="N477" s="34"/>
      <c r="O477" s="38"/>
    </row>
    <row r="478" spans="2:15" s="3" customFormat="1" x14ac:dyDescent="0.25">
      <c r="B478" s="20"/>
      <c r="C478" s="20"/>
      <c r="D478" s="20"/>
      <c r="F478" s="20"/>
      <c r="J478" s="12"/>
      <c r="K478" s="12"/>
      <c r="L478" s="20"/>
      <c r="M478" s="20"/>
      <c r="N478" s="34"/>
      <c r="O478" s="38"/>
    </row>
    <row r="479" spans="2:15" s="3" customFormat="1" x14ac:dyDescent="0.25">
      <c r="B479" s="20"/>
      <c r="C479" s="20"/>
      <c r="D479" s="20"/>
      <c r="F479" s="20"/>
      <c r="J479" s="12"/>
      <c r="K479" s="12"/>
      <c r="L479" s="20"/>
      <c r="M479" s="20"/>
      <c r="N479" s="34"/>
      <c r="O479" s="38"/>
    </row>
    <row r="480" spans="2:15" s="3" customFormat="1" x14ac:dyDescent="0.25">
      <c r="B480" s="20"/>
      <c r="C480" s="20"/>
      <c r="D480" s="20"/>
      <c r="F480" s="20"/>
      <c r="J480" s="12"/>
      <c r="K480" s="12"/>
      <c r="L480" s="20"/>
      <c r="M480" s="20"/>
      <c r="N480" s="34"/>
      <c r="O480" s="38"/>
    </row>
    <row r="481" spans="2:15" s="3" customFormat="1" x14ac:dyDescent="0.25">
      <c r="B481" s="20"/>
      <c r="C481" s="20"/>
      <c r="D481" s="20"/>
      <c r="F481" s="20"/>
      <c r="J481" s="12"/>
      <c r="K481" s="12"/>
      <c r="L481" s="20"/>
      <c r="M481" s="20"/>
      <c r="N481" s="34"/>
      <c r="O481" s="38"/>
    </row>
    <row r="482" spans="2:15" s="3" customFormat="1" x14ac:dyDescent="0.25">
      <c r="B482" s="20"/>
      <c r="C482" s="20"/>
      <c r="D482" s="20"/>
      <c r="F482" s="20"/>
      <c r="J482" s="12"/>
      <c r="K482" s="12"/>
      <c r="L482" s="20"/>
      <c r="M482" s="20"/>
      <c r="N482" s="34"/>
      <c r="O482" s="38"/>
    </row>
    <row r="483" spans="2:15" s="3" customFormat="1" x14ac:dyDescent="0.25">
      <c r="B483" s="20"/>
      <c r="C483" s="20"/>
      <c r="D483" s="20"/>
      <c r="F483" s="20"/>
      <c r="J483" s="12"/>
      <c r="K483" s="12"/>
      <c r="L483" s="20"/>
      <c r="M483" s="20"/>
      <c r="N483" s="34"/>
      <c r="O483" s="38"/>
    </row>
    <row r="484" spans="2:15" s="3" customFormat="1" x14ac:dyDescent="0.25">
      <c r="B484" s="20"/>
      <c r="C484" s="20"/>
      <c r="D484" s="20"/>
      <c r="F484" s="20"/>
      <c r="J484" s="12"/>
      <c r="K484" s="12"/>
      <c r="L484" s="20"/>
      <c r="M484" s="20"/>
      <c r="N484" s="34"/>
      <c r="O484" s="38"/>
    </row>
    <row r="485" spans="2:15" s="3" customFormat="1" x14ac:dyDescent="0.25">
      <c r="B485" s="20"/>
      <c r="C485" s="20"/>
      <c r="D485" s="20"/>
      <c r="F485" s="20"/>
      <c r="J485" s="12"/>
      <c r="K485" s="12"/>
      <c r="L485" s="20"/>
      <c r="M485" s="20"/>
      <c r="N485" s="34"/>
      <c r="O485" s="38"/>
    </row>
    <row r="486" spans="2:15" s="3" customFormat="1" x14ac:dyDescent="0.25">
      <c r="B486" s="20"/>
      <c r="C486" s="20"/>
      <c r="D486" s="20"/>
      <c r="F486" s="20"/>
      <c r="J486" s="12"/>
      <c r="K486" s="12"/>
      <c r="L486" s="20"/>
      <c r="M486" s="20"/>
      <c r="N486" s="34"/>
      <c r="O486" s="38"/>
    </row>
    <row r="487" spans="2:15" s="3" customFormat="1" x14ac:dyDescent="0.25">
      <c r="B487" s="20"/>
      <c r="C487" s="20"/>
      <c r="D487" s="20"/>
      <c r="F487" s="20"/>
      <c r="J487" s="12"/>
      <c r="K487" s="12"/>
      <c r="L487" s="20"/>
      <c r="M487" s="20"/>
      <c r="N487" s="34"/>
      <c r="O487" s="38"/>
    </row>
    <row r="488" spans="2:15" s="3" customFormat="1" x14ac:dyDescent="0.25">
      <c r="B488" s="20"/>
      <c r="C488" s="20"/>
      <c r="D488" s="20"/>
      <c r="F488" s="20"/>
      <c r="J488" s="12"/>
      <c r="K488" s="12"/>
      <c r="L488" s="20"/>
      <c r="M488" s="20"/>
      <c r="N488" s="34"/>
      <c r="O488" s="38"/>
    </row>
    <row r="489" spans="2:15" s="3" customFormat="1" x14ac:dyDescent="0.25">
      <c r="B489" s="20"/>
      <c r="C489" s="20"/>
      <c r="D489" s="20"/>
      <c r="F489" s="20"/>
      <c r="J489" s="12"/>
      <c r="K489" s="12"/>
      <c r="L489" s="20"/>
      <c r="M489" s="20"/>
      <c r="N489" s="34"/>
      <c r="O489" s="38"/>
    </row>
    <row r="490" spans="2:15" s="3" customFormat="1" x14ac:dyDescent="0.25">
      <c r="B490" s="20"/>
      <c r="C490" s="20"/>
      <c r="D490" s="20"/>
      <c r="F490" s="20"/>
      <c r="J490" s="12"/>
      <c r="K490" s="12"/>
      <c r="L490" s="20"/>
      <c r="M490" s="20"/>
      <c r="N490" s="34"/>
      <c r="O490" s="38"/>
    </row>
    <row r="491" spans="2:15" s="3" customFormat="1" x14ac:dyDescent="0.25">
      <c r="B491" s="20"/>
      <c r="C491" s="20"/>
      <c r="D491" s="20"/>
      <c r="F491" s="20"/>
      <c r="J491" s="12"/>
      <c r="K491" s="12"/>
      <c r="L491" s="20"/>
      <c r="M491" s="20"/>
      <c r="N491" s="34"/>
      <c r="O491" s="38"/>
    </row>
    <row r="492" spans="2:15" s="3" customFormat="1" x14ac:dyDescent="0.25">
      <c r="B492" s="20"/>
      <c r="C492" s="20"/>
      <c r="D492" s="20"/>
      <c r="F492" s="20"/>
      <c r="J492" s="12"/>
      <c r="K492" s="12"/>
      <c r="L492" s="20"/>
      <c r="M492" s="20"/>
      <c r="N492" s="34"/>
      <c r="O492" s="38"/>
    </row>
    <row r="493" spans="2:15" s="3" customFormat="1" x14ac:dyDescent="0.25">
      <c r="B493" s="20"/>
      <c r="C493" s="20"/>
      <c r="D493" s="20"/>
      <c r="F493" s="20"/>
      <c r="J493" s="12"/>
      <c r="K493" s="12"/>
      <c r="L493" s="20"/>
      <c r="M493" s="20"/>
      <c r="N493" s="34"/>
      <c r="O493" s="38"/>
    </row>
    <row r="494" spans="2:15" s="3" customFormat="1" x14ac:dyDescent="0.25">
      <c r="B494" s="20"/>
      <c r="C494" s="20"/>
      <c r="D494" s="20"/>
      <c r="F494" s="20"/>
      <c r="J494" s="12"/>
      <c r="K494" s="12"/>
      <c r="L494" s="20"/>
      <c r="M494" s="20"/>
      <c r="N494" s="34"/>
      <c r="O494" s="38"/>
    </row>
    <row r="495" spans="2:15" s="3" customFormat="1" x14ac:dyDescent="0.25">
      <c r="B495" s="20"/>
      <c r="C495" s="20"/>
      <c r="D495" s="20"/>
      <c r="F495" s="20"/>
      <c r="J495" s="12"/>
      <c r="K495" s="12"/>
      <c r="L495" s="20"/>
      <c r="M495" s="20"/>
      <c r="N495" s="34"/>
      <c r="O495" s="38"/>
    </row>
    <row r="496" spans="2:15" s="3" customFormat="1" x14ac:dyDescent="0.25">
      <c r="B496" s="20"/>
      <c r="C496" s="20"/>
      <c r="D496" s="20"/>
      <c r="F496" s="20"/>
      <c r="J496" s="12"/>
      <c r="K496" s="12"/>
      <c r="L496" s="20"/>
      <c r="M496" s="20"/>
      <c r="N496" s="34"/>
      <c r="O496" s="38"/>
    </row>
    <row r="497" spans="2:15" s="3" customFormat="1" x14ac:dyDescent="0.25">
      <c r="B497" s="20"/>
      <c r="C497" s="20"/>
      <c r="D497" s="20"/>
      <c r="F497" s="20"/>
      <c r="J497" s="12"/>
      <c r="K497" s="12"/>
      <c r="L497" s="20"/>
      <c r="M497" s="20"/>
      <c r="N497" s="34"/>
      <c r="O497" s="38"/>
    </row>
    <row r="498" spans="2:15" s="3" customFormat="1" x14ac:dyDescent="0.25">
      <c r="B498" s="20"/>
      <c r="C498" s="20"/>
      <c r="D498" s="20"/>
      <c r="F498" s="20"/>
      <c r="J498" s="12"/>
      <c r="K498" s="12"/>
      <c r="L498" s="20"/>
      <c r="M498" s="20"/>
      <c r="N498" s="34"/>
      <c r="O498" s="38"/>
    </row>
    <row r="499" spans="2:15" s="3" customFormat="1" x14ac:dyDescent="0.25">
      <c r="B499" s="20"/>
      <c r="C499" s="20"/>
      <c r="D499" s="20"/>
      <c r="F499" s="20"/>
      <c r="J499" s="12"/>
      <c r="K499" s="12"/>
      <c r="L499" s="20"/>
      <c r="M499" s="20"/>
      <c r="N499" s="34"/>
      <c r="O499" s="38"/>
    </row>
    <row r="500" spans="2:15" s="3" customFormat="1" x14ac:dyDescent="0.25">
      <c r="B500" s="20"/>
      <c r="C500" s="20"/>
      <c r="D500" s="20"/>
      <c r="F500" s="20"/>
      <c r="J500" s="12"/>
      <c r="K500" s="12"/>
      <c r="L500" s="20"/>
      <c r="M500" s="20"/>
      <c r="N500" s="34"/>
      <c r="O500" s="38"/>
    </row>
    <row r="501" spans="2:15" s="3" customFormat="1" x14ac:dyDescent="0.25">
      <c r="B501" s="20"/>
      <c r="C501" s="20"/>
      <c r="D501" s="20"/>
      <c r="F501" s="20"/>
      <c r="J501" s="12"/>
      <c r="K501" s="12"/>
      <c r="L501" s="20"/>
      <c r="M501" s="20"/>
      <c r="N501" s="34"/>
      <c r="O501" s="38"/>
    </row>
    <row r="502" spans="2:15" s="3" customFormat="1" x14ac:dyDescent="0.25">
      <c r="B502" s="20"/>
      <c r="C502" s="20"/>
      <c r="D502" s="20"/>
      <c r="F502" s="20"/>
      <c r="J502" s="12"/>
      <c r="K502" s="12"/>
      <c r="L502" s="20"/>
      <c r="M502" s="20"/>
      <c r="N502" s="34"/>
      <c r="O502" s="38"/>
    </row>
    <row r="503" spans="2:15" s="3" customFormat="1" x14ac:dyDescent="0.25">
      <c r="B503" s="20"/>
      <c r="C503" s="20"/>
      <c r="D503" s="20"/>
      <c r="F503" s="20"/>
      <c r="J503" s="12"/>
      <c r="K503" s="12"/>
      <c r="L503" s="20"/>
      <c r="M503" s="20"/>
      <c r="N503" s="34"/>
      <c r="O503" s="38"/>
    </row>
    <row r="504" spans="2:15" s="3" customFormat="1" x14ac:dyDescent="0.25">
      <c r="B504" s="20"/>
      <c r="C504" s="20"/>
      <c r="D504" s="20"/>
      <c r="F504" s="20"/>
      <c r="J504" s="12"/>
      <c r="K504" s="12"/>
      <c r="L504" s="20"/>
      <c r="M504" s="20"/>
      <c r="N504" s="34"/>
      <c r="O504" s="38"/>
    </row>
    <row r="505" spans="2:15" s="3" customFormat="1" x14ac:dyDescent="0.25">
      <c r="B505" s="20"/>
      <c r="C505" s="20"/>
      <c r="D505" s="20"/>
      <c r="F505" s="20"/>
      <c r="J505" s="12"/>
      <c r="K505" s="12"/>
      <c r="L505" s="20"/>
      <c r="M505" s="20"/>
      <c r="N505" s="34"/>
      <c r="O505" s="38"/>
    </row>
    <row r="506" spans="2:15" s="3" customFormat="1" x14ac:dyDescent="0.25">
      <c r="B506" s="20"/>
      <c r="C506" s="20"/>
      <c r="D506" s="20"/>
      <c r="F506" s="20"/>
      <c r="J506" s="12"/>
      <c r="K506" s="12"/>
      <c r="L506" s="20"/>
      <c r="M506" s="20"/>
      <c r="N506" s="34"/>
      <c r="O506" s="38"/>
    </row>
    <row r="507" spans="2:15" s="3" customFormat="1" x14ac:dyDescent="0.25">
      <c r="B507" s="20"/>
      <c r="C507" s="20"/>
      <c r="D507" s="20"/>
      <c r="F507" s="20"/>
      <c r="J507" s="12"/>
      <c r="K507" s="12"/>
      <c r="L507" s="20"/>
      <c r="M507" s="20"/>
      <c r="N507" s="34"/>
      <c r="O507" s="38"/>
    </row>
    <row r="508" spans="2:15" s="3" customFormat="1" x14ac:dyDescent="0.25">
      <c r="B508" s="20"/>
      <c r="C508" s="20"/>
      <c r="D508" s="20"/>
      <c r="F508" s="20"/>
      <c r="J508" s="12"/>
      <c r="K508" s="12"/>
      <c r="L508" s="20"/>
      <c r="M508" s="20"/>
      <c r="N508" s="34"/>
      <c r="O508" s="38"/>
    </row>
    <row r="509" spans="2:15" s="3" customFormat="1" x14ac:dyDescent="0.25">
      <c r="B509" s="20"/>
      <c r="C509" s="20"/>
      <c r="D509" s="20"/>
      <c r="F509" s="20"/>
      <c r="J509" s="12"/>
      <c r="K509" s="12"/>
      <c r="L509" s="20"/>
      <c r="M509" s="20"/>
      <c r="N509" s="34"/>
      <c r="O509" s="38"/>
    </row>
    <row r="510" spans="2:15" s="3" customFormat="1" x14ac:dyDescent="0.25">
      <c r="B510" s="20"/>
      <c r="C510" s="20"/>
      <c r="D510" s="20"/>
      <c r="F510" s="20"/>
      <c r="J510" s="12"/>
      <c r="K510" s="12"/>
      <c r="L510" s="20"/>
      <c r="M510" s="20"/>
      <c r="N510" s="34"/>
      <c r="O510" s="38"/>
    </row>
    <row r="511" spans="2:15" s="3" customFormat="1" x14ac:dyDescent="0.25">
      <c r="B511" s="20"/>
      <c r="C511" s="20"/>
      <c r="D511" s="20"/>
      <c r="F511" s="20"/>
      <c r="J511" s="12"/>
      <c r="K511" s="12"/>
      <c r="L511" s="20"/>
      <c r="M511" s="20"/>
      <c r="N511" s="34"/>
      <c r="O511" s="38"/>
    </row>
    <row r="512" spans="2:15" s="3" customFormat="1" x14ac:dyDescent="0.25">
      <c r="B512" s="20"/>
      <c r="C512" s="20"/>
      <c r="D512" s="20"/>
      <c r="F512" s="20"/>
      <c r="J512" s="12"/>
      <c r="K512" s="12"/>
      <c r="L512" s="20"/>
      <c r="M512" s="20"/>
      <c r="N512" s="34"/>
      <c r="O512" s="38"/>
    </row>
    <row r="513" spans="2:15" s="3" customFormat="1" x14ac:dyDescent="0.25">
      <c r="B513" s="20"/>
      <c r="C513" s="20"/>
      <c r="D513" s="20"/>
      <c r="F513" s="20"/>
      <c r="J513" s="12"/>
      <c r="K513" s="12"/>
      <c r="L513" s="20"/>
      <c r="M513" s="20"/>
      <c r="N513" s="34"/>
      <c r="O513" s="38"/>
    </row>
    <row r="514" spans="2:15" s="3" customFormat="1" x14ac:dyDescent="0.25">
      <c r="B514" s="20"/>
      <c r="C514" s="20"/>
      <c r="D514" s="20"/>
      <c r="F514" s="20"/>
      <c r="J514" s="12"/>
      <c r="K514" s="12"/>
      <c r="L514" s="20"/>
      <c r="M514" s="20"/>
      <c r="N514" s="34"/>
      <c r="O514" s="38"/>
    </row>
    <row r="515" spans="2:15" s="3" customFormat="1" x14ac:dyDescent="0.25">
      <c r="B515" s="20"/>
      <c r="C515" s="20"/>
      <c r="D515" s="20"/>
      <c r="F515" s="20"/>
      <c r="J515" s="12"/>
      <c r="K515" s="12"/>
      <c r="L515" s="20"/>
      <c r="M515" s="20"/>
      <c r="N515" s="34"/>
      <c r="O515" s="38"/>
    </row>
    <row r="516" spans="2:15" s="3" customFormat="1" x14ac:dyDescent="0.25">
      <c r="B516" s="20"/>
      <c r="C516" s="20"/>
      <c r="D516" s="20"/>
      <c r="F516" s="20"/>
      <c r="J516" s="12"/>
      <c r="K516" s="12"/>
      <c r="L516" s="20"/>
      <c r="M516" s="20"/>
      <c r="N516" s="34"/>
      <c r="O516" s="38"/>
    </row>
    <row r="517" spans="2:15" s="3" customFormat="1" x14ac:dyDescent="0.25">
      <c r="B517" s="20"/>
      <c r="C517" s="20"/>
      <c r="D517" s="20"/>
      <c r="F517" s="20"/>
      <c r="J517" s="12"/>
      <c r="K517" s="12"/>
      <c r="L517" s="20"/>
      <c r="M517" s="20"/>
      <c r="N517" s="34"/>
      <c r="O517" s="38"/>
    </row>
    <row r="518" spans="2:15" s="3" customFormat="1" x14ac:dyDescent="0.25">
      <c r="B518" s="20"/>
      <c r="C518" s="20"/>
      <c r="D518" s="20"/>
      <c r="F518" s="20"/>
      <c r="J518" s="12"/>
      <c r="K518" s="12"/>
      <c r="L518" s="20"/>
      <c r="M518" s="20"/>
      <c r="N518" s="34"/>
      <c r="O518" s="38"/>
    </row>
    <row r="519" spans="2:15" s="3" customFormat="1" x14ac:dyDescent="0.25">
      <c r="B519" s="20"/>
      <c r="C519" s="20"/>
      <c r="D519" s="20"/>
      <c r="F519" s="20"/>
      <c r="J519" s="12"/>
      <c r="K519" s="12"/>
      <c r="L519" s="20"/>
      <c r="M519" s="20"/>
      <c r="N519" s="34"/>
      <c r="O519" s="38"/>
    </row>
    <row r="520" spans="2:15" s="3" customFormat="1" x14ac:dyDescent="0.25">
      <c r="B520" s="20"/>
      <c r="C520" s="20"/>
      <c r="D520" s="20"/>
      <c r="F520" s="20"/>
      <c r="J520" s="12"/>
      <c r="K520" s="12"/>
      <c r="L520" s="20"/>
      <c r="M520" s="20"/>
      <c r="N520" s="34"/>
      <c r="O520" s="38"/>
    </row>
    <row r="521" spans="2:15" s="3" customFormat="1" x14ac:dyDescent="0.25">
      <c r="B521" s="20"/>
      <c r="C521" s="20"/>
      <c r="D521" s="20"/>
      <c r="F521" s="20"/>
      <c r="J521" s="12"/>
      <c r="K521" s="12"/>
      <c r="L521" s="20"/>
      <c r="M521" s="20"/>
      <c r="N521" s="34"/>
      <c r="O521" s="38"/>
    </row>
    <row r="522" spans="2:15" s="3" customFormat="1" x14ac:dyDescent="0.25">
      <c r="B522" s="20"/>
      <c r="C522" s="20"/>
      <c r="D522" s="20"/>
      <c r="F522" s="20"/>
      <c r="J522" s="12"/>
      <c r="K522" s="12"/>
      <c r="L522" s="20"/>
      <c r="M522" s="20"/>
      <c r="N522" s="34"/>
      <c r="O522" s="38"/>
    </row>
    <row r="523" spans="2:15" s="3" customFormat="1" x14ac:dyDescent="0.25">
      <c r="B523" s="20"/>
      <c r="C523" s="20"/>
      <c r="D523" s="20"/>
      <c r="F523" s="20"/>
      <c r="J523" s="12"/>
      <c r="K523" s="12"/>
      <c r="L523" s="20"/>
      <c r="M523" s="20"/>
      <c r="N523" s="34"/>
      <c r="O523" s="38"/>
    </row>
    <row r="524" spans="2:15" s="3" customFormat="1" x14ac:dyDescent="0.25">
      <c r="B524" s="20"/>
      <c r="C524" s="20"/>
      <c r="D524" s="20"/>
      <c r="F524" s="20"/>
      <c r="J524" s="12"/>
      <c r="K524" s="12"/>
      <c r="L524" s="20"/>
      <c r="M524" s="20"/>
      <c r="N524" s="34"/>
      <c r="O524" s="38"/>
    </row>
    <row r="525" spans="2:15" s="3" customFormat="1" x14ac:dyDescent="0.25">
      <c r="B525" s="20"/>
      <c r="C525" s="20"/>
      <c r="D525" s="20"/>
      <c r="F525" s="20"/>
      <c r="J525" s="12"/>
      <c r="K525" s="12"/>
      <c r="L525" s="20"/>
      <c r="M525" s="20"/>
      <c r="N525" s="34"/>
      <c r="O525" s="38"/>
    </row>
    <row r="526" spans="2:15" s="3" customFormat="1" x14ac:dyDescent="0.25">
      <c r="B526" s="20"/>
      <c r="C526" s="20"/>
      <c r="D526" s="20"/>
      <c r="F526" s="20"/>
      <c r="J526" s="12"/>
      <c r="K526" s="12"/>
      <c r="L526" s="20"/>
      <c r="M526" s="20"/>
      <c r="N526" s="34"/>
      <c r="O526" s="38"/>
    </row>
    <row r="527" spans="2:15" s="3" customFormat="1" x14ac:dyDescent="0.25">
      <c r="B527" s="20"/>
      <c r="C527" s="20"/>
      <c r="D527" s="20"/>
      <c r="F527" s="20"/>
      <c r="J527" s="12"/>
      <c r="K527" s="12"/>
      <c r="L527" s="20"/>
      <c r="M527" s="20"/>
      <c r="N527" s="34"/>
      <c r="O527" s="38"/>
    </row>
    <row r="528" spans="2:15" s="3" customFormat="1" x14ac:dyDescent="0.25">
      <c r="B528" s="20"/>
      <c r="C528" s="20"/>
      <c r="D528" s="20"/>
      <c r="F528" s="20"/>
      <c r="J528" s="12"/>
      <c r="K528" s="12"/>
      <c r="L528" s="20"/>
      <c r="M528" s="20"/>
      <c r="N528" s="34"/>
      <c r="O528" s="38"/>
    </row>
    <row r="529" spans="2:15" s="3" customFormat="1" x14ac:dyDescent="0.25">
      <c r="B529" s="20"/>
      <c r="C529" s="20"/>
      <c r="D529" s="20"/>
      <c r="F529" s="20"/>
      <c r="J529" s="12"/>
      <c r="K529" s="12"/>
      <c r="L529" s="20"/>
      <c r="M529" s="20"/>
      <c r="N529" s="34"/>
      <c r="O529" s="38"/>
    </row>
    <row r="530" spans="2:15" s="3" customFormat="1" x14ac:dyDescent="0.25">
      <c r="B530" s="20"/>
      <c r="C530" s="20"/>
      <c r="D530" s="20"/>
      <c r="F530" s="20"/>
      <c r="J530" s="12"/>
      <c r="K530" s="12"/>
      <c r="L530" s="20"/>
      <c r="M530" s="20"/>
      <c r="N530" s="34"/>
      <c r="O530" s="38"/>
    </row>
    <row r="531" spans="2:15" s="3" customFormat="1" x14ac:dyDescent="0.25">
      <c r="B531" s="20"/>
      <c r="C531" s="20"/>
      <c r="D531" s="20"/>
      <c r="F531" s="20"/>
      <c r="J531" s="12"/>
      <c r="K531" s="12"/>
      <c r="L531" s="20"/>
      <c r="M531" s="20"/>
      <c r="N531" s="34"/>
      <c r="O531" s="38"/>
    </row>
    <row r="532" spans="2:15" s="3" customFormat="1" x14ac:dyDescent="0.25">
      <c r="B532" s="20"/>
      <c r="C532" s="20"/>
      <c r="D532" s="20"/>
      <c r="F532" s="20"/>
      <c r="J532" s="12"/>
      <c r="K532" s="12"/>
      <c r="L532" s="20"/>
      <c r="M532" s="20"/>
      <c r="N532" s="34"/>
      <c r="O532" s="38"/>
    </row>
    <row r="533" spans="2:15" s="3" customFormat="1" x14ac:dyDescent="0.25">
      <c r="B533" s="20"/>
      <c r="C533" s="20"/>
      <c r="D533" s="20"/>
      <c r="F533" s="20"/>
      <c r="J533" s="12"/>
      <c r="K533" s="12"/>
      <c r="L533" s="20"/>
      <c r="M533" s="20"/>
      <c r="N533" s="34"/>
      <c r="O533" s="38"/>
    </row>
    <row r="534" spans="2:15" s="3" customFormat="1" x14ac:dyDescent="0.25">
      <c r="B534" s="20"/>
      <c r="C534" s="20"/>
      <c r="D534" s="20"/>
      <c r="F534" s="20"/>
      <c r="J534" s="12"/>
      <c r="K534" s="12"/>
      <c r="L534" s="20"/>
      <c r="M534" s="20"/>
      <c r="N534" s="34"/>
      <c r="O534" s="38"/>
    </row>
    <row r="535" spans="2:15" s="3" customFormat="1" x14ac:dyDescent="0.25">
      <c r="B535" s="20"/>
      <c r="C535" s="20"/>
      <c r="D535" s="20"/>
      <c r="F535" s="20"/>
      <c r="J535" s="12"/>
      <c r="K535" s="12"/>
      <c r="L535" s="20"/>
      <c r="M535" s="20"/>
      <c r="N535" s="34"/>
      <c r="O535" s="38"/>
    </row>
    <row r="536" spans="2:15" s="3" customFormat="1" x14ac:dyDescent="0.25">
      <c r="B536" s="20"/>
      <c r="C536" s="20"/>
      <c r="D536" s="20"/>
      <c r="F536" s="20"/>
      <c r="J536" s="12"/>
      <c r="K536" s="12"/>
      <c r="L536" s="20"/>
      <c r="M536" s="20"/>
      <c r="N536" s="34"/>
      <c r="O536" s="38"/>
    </row>
    <row r="537" spans="2:15" s="3" customFormat="1" x14ac:dyDescent="0.25">
      <c r="B537" s="20"/>
      <c r="C537" s="20"/>
      <c r="D537" s="20"/>
      <c r="F537" s="20"/>
      <c r="J537" s="12"/>
      <c r="K537" s="12"/>
      <c r="L537" s="20"/>
      <c r="M537" s="20"/>
      <c r="N537" s="34"/>
      <c r="O537" s="38"/>
    </row>
    <row r="538" spans="2:15" s="3" customFormat="1" x14ac:dyDescent="0.25">
      <c r="B538" s="20"/>
      <c r="C538" s="20"/>
      <c r="D538" s="20"/>
      <c r="F538" s="20"/>
      <c r="J538" s="12"/>
      <c r="K538" s="12"/>
      <c r="L538" s="20"/>
      <c r="M538" s="20"/>
      <c r="N538" s="34"/>
      <c r="O538" s="38"/>
    </row>
    <row r="539" spans="2:15" s="3" customFormat="1" x14ac:dyDescent="0.25">
      <c r="B539" s="20"/>
      <c r="C539" s="20"/>
      <c r="D539" s="20"/>
      <c r="F539" s="20"/>
      <c r="J539" s="12"/>
      <c r="K539" s="12"/>
      <c r="L539" s="20"/>
      <c r="M539" s="20"/>
      <c r="N539" s="34"/>
      <c r="O539" s="38"/>
    </row>
    <row r="540" spans="2:15" s="3" customFormat="1" x14ac:dyDescent="0.25">
      <c r="B540" s="20"/>
      <c r="C540" s="20"/>
      <c r="D540" s="20"/>
      <c r="F540" s="20"/>
      <c r="J540" s="12"/>
      <c r="K540" s="12"/>
      <c r="L540" s="20"/>
      <c r="M540" s="20"/>
      <c r="N540" s="34"/>
      <c r="O540" s="38"/>
    </row>
    <row r="541" spans="2:15" s="3" customFormat="1" x14ac:dyDescent="0.25">
      <c r="B541" s="20"/>
      <c r="C541" s="20"/>
      <c r="D541" s="20"/>
      <c r="F541" s="20"/>
      <c r="J541" s="12"/>
      <c r="K541" s="12"/>
      <c r="L541" s="20"/>
      <c r="M541" s="20"/>
      <c r="N541" s="34"/>
      <c r="O541" s="38"/>
    </row>
    <row r="542" spans="2:15" s="3" customFormat="1" x14ac:dyDescent="0.25">
      <c r="B542" s="20"/>
      <c r="C542" s="20"/>
      <c r="D542" s="20"/>
      <c r="F542" s="20"/>
      <c r="J542" s="12"/>
      <c r="K542" s="12"/>
      <c r="L542" s="20"/>
      <c r="M542" s="20"/>
      <c r="N542" s="34"/>
      <c r="O542" s="38"/>
    </row>
    <row r="543" spans="2:15" s="3" customFormat="1" x14ac:dyDescent="0.25">
      <c r="B543" s="20"/>
      <c r="C543" s="20"/>
      <c r="D543" s="20"/>
      <c r="F543" s="20"/>
      <c r="J543" s="12"/>
      <c r="K543" s="12"/>
      <c r="L543" s="20"/>
      <c r="M543" s="20"/>
      <c r="N543" s="34"/>
      <c r="O543" s="38"/>
    </row>
    <row r="544" spans="2:15" s="3" customFormat="1" x14ac:dyDescent="0.25">
      <c r="B544" s="20"/>
      <c r="C544" s="20"/>
      <c r="D544" s="20"/>
      <c r="F544" s="20"/>
      <c r="J544" s="12"/>
      <c r="K544" s="12"/>
      <c r="L544" s="20"/>
      <c r="M544" s="20"/>
      <c r="N544" s="34"/>
      <c r="O544" s="38"/>
    </row>
    <row r="545" spans="2:15" s="3" customFormat="1" x14ac:dyDescent="0.25">
      <c r="B545" s="20"/>
      <c r="C545" s="20"/>
      <c r="D545" s="20"/>
      <c r="F545" s="20"/>
      <c r="J545" s="12"/>
      <c r="K545" s="12"/>
      <c r="L545" s="20"/>
      <c r="M545" s="20"/>
      <c r="N545" s="34"/>
      <c r="O545" s="38"/>
    </row>
    <row r="546" spans="2:15" s="3" customFormat="1" x14ac:dyDescent="0.25">
      <c r="B546" s="20"/>
      <c r="C546" s="20"/>
      <c r="D546" s="20"/>
      <c r="F546" s="20"/>
      <c r="J546" s="12"/>
      <c r="K546" s="12"/>
      <c r="L546" s="20"/>
      <c r="M546" s="20"/>
      <c r="N546" s="34"/>
      <c r="O546" s="38"/>
    </row>
    <row r="547" spans="2:15" s="3" customFormat="1" x14ac:dyDescent="0.25">
      <c r="B547" s="20"/>
      <c r="C547" s="20"/>
      <c r="D547" s="20"/>
      <c r="F547" s="20"/>
      <c r="J547" s="12"/>
      <c r="K547" s="12"/>
      <c r="L547" s="20"/>
      <c r="M547" s="20"/>
      <c r="N547" s="34"/>
      <c r="O547" s="38"/>
    </row>
    <row r="548" spans="2:15" s="3" customFormat="1" x14ac:dyDescent="0.25">
      <c r="B548" s="20"/>
      <c r="C548" s="20"/>
      <c r="D548" s="20"/>
      <c r="F548" s="20"/>
      <c r="J548" s="12"/>
      <c r="K548" s="12"/>
      <c r="L548" s="20"/>
      <c r="M548" s="20"/>
      <c r="N548" s="34"/>
      <c r="O548" s="38"/>
    </row>
    <row r="549" spans="2:15" s="3" customFormat="1" x14ac:dyDescent="0.25">
      <c r="B549" s="20"/>
      <c r="C549" s="20"/>
      <c r="D549" s="20"/>
      <c r="F549" s="20"/>
      <c r="J549" s="12"/>
      <c r="K549" s="12"/>
      <c r="L549" s="20"/>
      <c r="M549" s="20"/>
      <c r="N549" s="34"/>
      <c r="O549" s="38"/>
    </row>
    <row r="550" spans="2:15" s="3" customFormat="1" x14ac:dyDescent="0.25">
      <c r="B550" s="20"/>
      <c r="C550" s="20"/>
      <c r="D550" s="20"/>
      <c r="F550" s="20"/>
      <c r="J550" s="12"/>
      <c r="K550" s="12"/>
      <c r="L550" s="20"/>
      <c r="M550" s="20"/>
      <c r="N550" s="34"/>
      <c r="O550" s="38"/>
    </row>
    <row r="551" spans="2:15" s="3" customFormat="1" x14ac:dyDescent="0.25">
      <c r="B551" s="20"/>
      <c r="C551" s="20"/>
      <c r="D551" s="20"/>
      <c r="F551" s="20"/>
      <c r="J551" s="12"/>
      <c r="K551" s="12"/>
      <c r="L551" s="20"/>
      <c r="M551" s="20"/>
      <c r="N551" s="34"/>
      <c r="O551" s="38"/>
    </row>
    <row r="552" spans="2:15" s="3" customFormat="1" x14ac:dyDescent="0.25">
      <c r="B552" s="20"/>
      <c r="C552" s="20"/>
      <c r="D552" s="20"/>
      <c r="F552" s="20"/>
      <c r="J552" s="12"/>
      <c r="K552" s="12"/>
      <c r="L552" s="20"/>
      <c r="M552" s="20"/>
      <c r="N552" s="34"/>
      <c r="O552" s="38"/>
    </row>
    <row r="553" spans="2:15" s="3" customFormat="1" x14ac:dyDescent="0.25">
      <c r="B553" s="20"/>
      <c r="C553" s="20"/>
      <c r="D553" s="20"/>
      <c r="F553" s="20"/>
      <c r="J553" s="12"/>
      <c r="K553" s="12"/>
      <c r="L553" s="20"/>
      <c r="M553" s="20"/>
      <c r="N553" s="34"/>
      <c r="O553" s="38"/>
    </row>
    <row r="554" spans="2:15" s="3" customFormat="1" x14ac:dyDescent="0.25">
      <c r="B554" s="20"/>
      <c r="C554" s="20"/>
      <c r="D554" s="20"/>
      <c r="F554" s="20"/>
      <c r="J554" s="12"/>
      <c r="K554" s="12"/>
      <c r="L554" s="20"/>
      <c r="M554" s="20"/>
      <c r="N554" s="34"/>
      <c r="O554" s="38"/>
    </row>
    <row r="555" spans="2:15" s="3" customFormat="1" x14ac:dyDescent="0.25">
      <c r="B555" s="20"/>
      <c r="C555" s="20"/>
      <c r="D555" s="20"/>
      <c r="F555" s="20"/>
      <c r="J555" s="12"/>
      <c r="K555" s="12"/>
      <c r="L555" s="20"/>
      <c r="M555" s="20"/>
      <c r="N555" s="34"/>
      <c r="O555" s="38"/>
    </row>
    <row r="556" spans="2:15" s="3" customFormat="1" x14ac:dyDescent="0.25">
      <c r="B556" s="20"/>
      <c r="C556" s="20"/>
      <c r="D556" s="20"/>
      <c r="F556" s="20"/>
      <c r="J556" s="12"/>
      <c r="K556" s="12"/>
      <c r="L556" s="20"/>
      <c r="M556" s="20"/>
      <c r="N556" s="34"/>
      <c r="O556" s="38"/>
    </row>
    <row r="557" spans="2:15" s="3" customFormat="1" x14ac:dyDescent="0.25">
      <c r="B557" s="20"/>
      <c r="C557" s="20"/>
      <c r="D557" s="20"/>
      <c r="F557" s="20"/>
      <c r="J557" s="12"/>
      <c r="K557" s="12"/>
      <c r="L557" s="20"/>
      <c r="M557" s="20"/>
      <c r="N557" s="34"/>
      <c r="O557" s="38"/>
    </row>
    <row r="558" spans="2:15" s="3" customFormat="1" x14ac:dyDescent="0.25">
      <c r="B558" s="20"/>
      <c r="C558" s="20"/>
      <c r="D558" s="20"/>
      <c r="F558" s="20"/>
      <c r="J558" s="12"/>
      <c r="K558" s="12"/>
      <c r="L558" s="20"/>
      <c r="M558" s="20"/>
      <c r="N558" s="34"/>
      <c r="O558" s="38"/>
    </row>
    <row r="559" spans="2:15" s="3" customFormat="1" x14ac:dyDescent="0.25">
      <c r="B559" s="20"/>
      <c r="C559" s="20"/>
      <c r="D559" s="20"/>
      <c r="F559" s="20"/>
      <c r="J559" s="12"/>
      <c r="K559" s="12"/>
      <c r="L559" s="20"/>
      <c r="M559" s="20"/>
      <c r="N559" s="34"/>
      <c r="O559" s="38"/>
    </row>
    <row r="560" spans="2:15" s="3" customFormat="1" x14ac:dyDescent="0.25">
      <c r="B560" s="20"/>
      <c r="C560" s="20"/>
      <c r="D560" s="20"/>
      <c r="F560" s="20"/>
      <c r="J560" s="12"/>
      <c r="K560" s="12"/>
      <c r="L560" s="20"/>
      <c r="M560" s="20"/>
      <c r="N560" s="34"/>
      <c r="O560" s="38"/>
    </row>
    <row r="561" spans="2:15" s="3" customFormat="1" x14ac:dyDescent="0.25">
      <c r="B561" s="20"/>
      <c r="C561" s="20"/>
      <c r="D561" s="20"/>
      <c r="F561" s="20"/>
      <c r="J561" s="12"/>
      <c r="K561" s="12"/>
      <c r="L561" s="20"/>
      <c r="M561" s="20"/>
      <c r="N561" s="34"/>
      <c r="O561" s="38"/>
    </row>
    <row r="562" spans="2:15" s="3" customFormat="1" x14ac:dyDescent="0.25">
      <c r="B562" s="20"/>
      <c r="C562" s="20"/>
      <c r="D562" s="20"/>
      <c r="F562" s="20"/>
      <c r="J562" s="12"/>
      <c r="K562" s="12"/>
      <c r="L562" s="20"/>
      <c r="M562" s="20"/>
      <c r="N562" s="34"/>
      <c r="O562" s="38"/>
    </row>
    <row r="563" spans="2:15" s="3" customFormat="1" x14ac:dyDescent="0.25">
      <c r="B563" s="20"/>
      <c r="C563" s="20"/>
      <c r="D563" s="20"/>
      <c r="F563" s="20"/>
      <c r="J563" s="12"/>
      <c r="K563" s="12"/>
      <c r="L563" s="20"/>
      <c r="M563" s="20"/>
      <c r="N563" s="34"/>
      <c r="O563" s="38"/>
    </row>
    <row r="564" spans="2:15" s="3" customFormat="1" x14ac:dyDescent="0.25">
      <c r="B564" s="20"/>
      <c r="C564" s="20"/>
      <c r="D564" s="20"/>
      <c r="F564" s="20"/>
      <c r="J564" s="12"/>
      <c r="K564" s="12"/>
      <c r="L564" s="20"/>
      <c r="M564" s="20"/>
      <c r="N564" s="34"/>
      <c r="O564" s="38"/>
    </row>
    <row r="565" spans="2:15" s="3" customFormat="1" x14ac:dyDescent="0.25">
      <c r="B565" s="20"/>
      <c r="C565" s="20"/>
      <c r="D565" s="20"/>
      <c r="F565" s="20"/>
      <c r="J565" s="12"/>
      <c r="K565" s="12"/>
      <c r="L565" s="20"/>
      <c r="M565" s="20"/>
      <c r="N565" s="34"/>
      <c r="O565" s="38"/>
    </row>
    <row r="566" spans="2:15" s="3" customFormat="1" x14ac:dyDescent="0.25">
      <c r="B566" s="20"/>
      <c r="C566" s="20"/>
      <c r="D566" s="20"/>
      <c r="F566" s="20"/>
      <c r="J566" s="12"/>
      <c r="K566" s="12"/>
      <c r="L566" s="20"/>
      <c r="M566" s="20"/>
      <c r="N566" s="34"/>
      <c r="O566" s="38"/>
    </row>
    <row r="567" spans="2:15" s="3" customFormat="1" x14ac:dyDescent="0.25">
      <c r="B567" s="20"/>
      <c r="C567" s="20"/>
      <c r="D567" s="20"/>
      <c r="F567" s="20"/>
      <c r="J567" s="12"/>
      <c r="K567" s="12"/>
      <c r="L567" s="20"/>
      <c r="M567" s="20"/>
      <c r="N567" s="34"/>
      <c r="O567" s="38"/>
    </row>
    <row r="568" spans="2:15" s="3" customFormat="1" x14ac:dyDescent="0.25">
      <c r="B568" s="20"/>
      <c r="C568" s="20"/>
      <c r="D568" s="20"/>
      <c r="F568" s="20"/>
      <c r="J568" s="12"/>
      <c r="K568" s="12"/>
      <c r="L568" s="20"/>
      <c r="M568" s="20"/>
      <c r="N568" s="34"/>
      <c r="O568" s="38"/>
    </row>
    <row r="569" spans="2:15" s="3" customFormat="1" x14ac:dyDescent="0.25">
      <c r="B569" s="20"/>
      <c r="C569" s="20"/>
      <c r="D569" s="20"/>
      <c r="F569" s="20"/>
      <c r="J569" s="12"/>
      <c r="K569" s="12"/>
      <c r="L569" s="20"/>
      <c r="M569" s="20"/>
      <c r="N569" s="34"/>
      <c r="O569" s="38"/>
    </row>
    <row r="570" spans="2:15" s="3" customFormat="1" x14ac:dyDescent="0.25">
      <c r="B570" s="20"/>
      <c r="C570" s="20"/>
      <c r="D570" s="20"/>
      <c r="F570" s="20"/>
      <c r="J570" s="12"/>
      <c r="K570" s="12"/>
      <c r="L570" s="20"/>
      <c r="M570" s="20"/>
      <c r="N570" s="34"/>
      <c r="O570" s="38"/>
    </row>
    <row r="571" spans="2:15" s="3" customFormat="1" x14ac:dyDescent="0.25">
      <c r="B571" s="20"/>
      <c r="C571" s="20"/>
      <c r="D571" s="20"/>
      <c r="F571" s="20"/>
      <c r="J571" s="12"/>
      <c r="K571" s="12"/>
      <c r="L571" s="20"/>
      <c r="M571" s="20"/>
      <c r="N571" s="34"/>
      <c r="O571" s="38"/>
    </row>
    <row r="572" spans="2:15" s="3" customFormat="1" x14ac:dyDescent="0.25">
      <c r="B572" s="20"/>
      <c r="C572" s="20"/>
      <c r="D572" s="20"/>
      <c r="F572" s="20"/>
      <c r="J572" s="12"/>
      <c r="K572" s="12"/>
      <c r="L572" s="20"/>
      <c r="M572" s="20"/>
      <c r="N572" s="34"/>
      <c r="O572" s="38"/>
    </row>
    <row r="573" spans="2:15" s="3" customFormat="1" x14ac:dyDescent="0.25">
      <c r="B573" s="20"/>
      <c r="C573" s="20"/>
      <c r="D573" s="20"/>
      <c r="F573" s="20"/>
      <c r="J573" s="12"/>
      <c r="K573" s="12"/>
      <c r="L573" s="20"/>
      <c r="M573" s="20"/>
      <c r="N573" s="34"/>
      <c r="O573" s="38"/>
    </row>
    <row r="574" spans="2:15" s="3" customFormat="1" x14ac:dyDescent="0.25">
      <c r="B574" s="20"/>
      <c r="C574" s="20"/>
      <c r="D574" s="20"/>
      <c r="F574" s="20"/>
      <c r="J574" s="12"/>
      <c r="K574" s="12"/>
      <c r="L574" s="20"/>
      <c r="M574" s="20"/>
      <c r="N574" s="34"/>
      <c r="O574" s="38"/>
    </row>
    <row r="575" spans="2:15" s="3" customFormat="1" x14ac:dyDescent="0.25">
      <c r="B575" s="20"/>
      <c r="C575" s="20"/>
      <c r="D575" s="20"/>
      <c r="F575" s="20"/>
      <c r="J575" s="12"/>
      <c r="K575" s="12"/>
      <c r="L575" s="20"/>
      <c r="M575" s="20"/>
      <c r="N575" s="34"/>
      <c r="O575" s="38"/>
    </row>
    <row r="576" spans="2:15" s="3" customFormat="1" x14ac:dyDescent="0.25">
      <c r="B576" s="20"/>
      <c r="C576" s="20"/>
      <c r="D576" s="20"/>
      <c r="F576" s="20"/>
      <c r="J576" s="12"/>
      <c r="K576" s="12"/>
      <c r="L576" s="20"/>
      <c r="M576" s="20"/>
      <c r="N576" s="34"/>
      <c r="O576" s="38"/>
    </row>
    <row r="577" spans="2:15" s="3" customFormat="1" x14ac:dyDescent="0.25">
      <c r="B577" s="20"/>
      <c r="C577" s="20"/>
      <c r="D577" s="20"/>
      <c r="F577" s="20"/>
      <c r="J577" s="12"/>
      <c r="K577" s="12"/>
      <c r="L577" s="20"/>
      <c r="M577" s="20"/>
      <c r="N577" s="34"/>
      <c r="O577" s="38"/>
    </row>
    <row r="578" spans="2:15" s="3" customFormat="1" x14ac:dyDescent="0.25">
      <c r="B578" s="20"/>
      <c r="C578" s="20"/>
      <c r="D578" s="20"/>
      <c r="F578" s="20"/>
      <c r="J578" s="12"/>
      <c r="K578" s="12"/>
      <c r="L578" s="20"/>
      <c r="M578" s="20"/>
      <c r="N578" s="34"/>
      <c r="O578" s="38"/>
    </row>
    <row r="579" spans="2:15" s="3" customFormat="1" x14ac:dyDescent="0.25">
      <c r="B579" s="20"/>
      <c r="C579" s="20"/>
      <c r="D579" s="20"/>
      <c r="F579" s="20"/>
      <c r="J579" s="12"/>
      <c r="K579" s="12"/>
      <c r="L579" s="20"/>
      <c r="M579" s="20"/>
      <c r="N579" s="34"/>
      <c r="O579" s="38"/>
    </row>
    <row r="580" spans="2:15" s="3" customFormat="1" x14ac:dyDescent="0.25">
      <c r="B580" s="20"/>
      <c r="C580" s="20"/>
      <c r="D580" s="20"/>
      <c r="F580" s="20"/>
      <c r="J580" s="12"/>
      <c r="K580" s="12"/>
      <c r="L580" s="20"/>
      <c r="M580" s="20"/>
      <c r="N580" s="34"/>
      <c r="O580" s="38"/>
    </row>
    <row r="581" spans="2:15" s="3" customFormat="1" x14ac:dyDescent="0.25">
      <c r="B581" s="20"/>
      <c r="C581" s="20"/>
      <c r="D581" s="20"/>
      <c r="F581" s="20"/>
      <c r="J581" s="12"/>
      <c r="K581" s="12"/>
      <c r="L581" s="20"/>
      <c r="M581" s="20"/>
      <c r="N581" s="34"/>
      <c r="O581" s="38"/>
    </row>
    <row r="582" spans="2:15" s="3" customFormat="1" x14ac:dyDescent="0.25">
      <c r="B582" s="20"/>
      <c r="C582" s="20"/>
      <c r="D582" s="20"/>
      <c r="F582" s="20"/>
      <c r="J582" s="12"/>
      <c r="K582" s="12"/>
      <c r="L582" s="20"/>
      <c r="M582" s="20"/>
      <c r="N582" s="34"/>
      <c r="O582" s="38"/>
    </row>
    <row r="583" spans="2:15" s="3" customFormat="1" x14ac:dyDescent="0.25">
      <c r="B583" s="20"/>
      <c r="C583" s="20"/>
      <c r="D583" s="20"/>
      <c r="F583" s="20"/>
      <c r="J583" s="12"/>
      <c r="K583" s="12"/>
      <c r="L583" s="20"/>
      <c r="M583" s="20"/>
      <c r="N583" s="34"/>
      <c r="O583" s="38"/>
    </row>
    <row r="584" spans="2:15" s="3" customFormat="1" x14ac:dyDescent="0.25">
      <c r="B584" s="20"/>
      <c r="C584" s="20"/>
      <c r="D584" s="20"/>
      <c r="F584" s="20"/>
      <c r="J584" s="12"/>
      <c r="K584" s="12"/>
      <c r="L584" s="20"/>
      <c r="M584" s="20"/>
      <c r="N584" s="34"/>
      <c r="O584" s="38"/>
    </row>
    <row r="585" spans="2:15" s="3" customFormat="1" x14ac:dyDescent="0.25">
      <c r="B585" s="20"/>
      <c r="C585" s="20"/>
      <c r="D585" s="20"/>
      <c r="F585" s="20"/>
      <c r="J585" s="12"/>
      <c r="K585" s="12"/>
      <c r="L585" s="20"/>
      <c r="M585" s="20"/>
      <c r="N585" s="34"/>
      <c r="O585" s="38"/>
    </row>
    <row r="586" spans="2:15" s="3" customFormat="1" x14ac:dyDescent="0.25">
      <c r="B586" s="20"/>
      <c r="C586" s="20"/>
      <c r="D586" s="20"/>
      <c r="F586" s="20"/>
      <c r="J586" s="12"/>
      <c r="K586" s="12"/>
      <c r="L586" s="20"/>
      <c r="M586" s="20"/>
      <c r="N586" s="34"/>
      <c r="O586" s="38"/>
    </row>
    <row r="587" spans="2:15" s="3" customFormat="1" x14ac:dyDescent="0.25">
      <c r="B587" s="20"/>
      <c r="C587" s="20"/>
      <c r="D587" s="20"/>
      <c r="F587" s="20"/>
      <c r="J587" s="12"/>
      <c r="K587" s="12"/>
      <c r="L587" s="20"/>
      <c r="M587" s="20"/>
      <c r="N587" s="34"/>
      <c r="O587" s="38"/>
    </row>
    <row r="588" spans="2:15" s="3" customFormat="1" x14ac:dyDescent="0.25">
      <c r="B588" s="20"/>
      <c r="C588" s="20"/>
      <c r="D588" s="20"/>
      <c r="F588" s="20"/>
      <c r="J588" s="12"/>
      <c r="K588" s="12"/>
      <c r="L588" s="20"/>
      <c r="M588" s="20"/>
      <c r="N588" s="34"/>
      <c r="O588" s="38"/>
    </row>
    <row r="589" spans="2:15" s="3" customFormat="1" x14ac:dyDescent="0.25">
      <c r="B589" s="20"/>
      <c r="C589" s="20"/>
      <c r="D589" s="20"/>
      <c r="F589" s="20"/>
      <c r="J589" s="12"/>
      <c r="K589" s="12"/>
      <c r="L589" s="20"/>
      <c r="M589" s="20"/>
      <c r="N589" s="34"/>
      <c r="O589" s="38"/>
    </row>
    <row r="590" spans="2:15" s="3" customFormat="1" x14ac:dyDescent="0.25">
      <c r="B590" s="20"/>
      <c r="C590" s="20"/>
      <c r="D590" s="20"/>
      <c r="F590" s="20"/>
      <c r="J590" s="12"/>
      <c r="K590" s="12"/>
      <c r="L590" s="20"/>
      <c r="M590" s="20"/>
      <c r="N590" s="34"/>
      <c r="O590" s="38"/>
    </row>
    <row r="591" spans="2:15" s="3" customFormat="1" x14ac:dyDescent="0.25">
      <c r="B591" s="20"/>
      <c r="C591" s="20"/>
      <c r="D591" s="20"/>
      <c r="F591" s="20"/>
      <c r="J591" s="12"/>
      <c r="K591" s="12"/>
      <c r="L591" s="20"/>
      <c r="M591" s="20"/>
      <c r="N591" s="34"/>
      <c r="O591" s="38"/>
    </row>
    <row r="592" spans="2:15" s="3" customFormat="1" x14ac:dyDescent="0.25">
      <c r="B592" s="20"/>
      <c r="C592" s="20"/>
      <c r="D592" s="20"/>
      <c r="F592" s="20"/>
      <c r="J592" s="12"/>
      <c r="K592" s="12"/>
      <c r="L592" s="20"/>
      <c r="M592" s="20"/>
      <c r="N592" s="34"/>
      <c r="O592" s="38"/>
    </row>
    <row r="593" spans="2:15" s="3" customFormat="1" x14ac:dyDescent="0.25">
      <c r="B593" s="20"/>
      <c r="C593" s="20"/>
      <c r="D593" s="20"/>
      <c r="F593" s="20"/>
      <c r="J593" s="12"/>
      <c r="K593" s="12"/>
      <c r="L593" s="20"/>
      <c r="M593" s="20"/>
      <c r="N593" s="34"/>
      <c r="O593" s="38"/>
    </row>
    <row r="594" spans="2:15" s="3" customFormat="1" x14ac:dyDescent="0.25">
      <c r="B594" s="20"/>
      <c r="C594" s="20"/>
      <c r="D594" s="20"/>
      <c r="F594" s="20"/>
      <c r="J594" s="12"/>
      <c r="K594" s="12"/>
      <c r="L594" s="20"/>
      <c r="M594" s="20"/>
      <c r="N594" s="34"/>
      <c r="O594" s="38"/>
    </row>
    <row r="595" spans="2:15" s="3" customFormat="1" x14ac:dyDescent="0.25">
      <c r="B595" s="20"/>
      <c r="C595" s="20"/>
      <c r="D595" s="20"/>
      <c r="F595" s="20"/>
      <c r="J595" s="12"/>
      <c r="K595" s="12"/>
      <c r="L595" s="20"/>
      <c r="M595" s="20"/>
      <c r="N595" s="34"/>
      <c r="O595" s="38"/>
    </row>
    <row r="596" spans="2:15" s="3" customFormat="1" x14ac:dyDescent="0.25">
      <c r="B596" s="20"/>
      <c r="C596" s="20"/>
      <c r="D596" s="20"/>
      <c r="F596" s="20"/>
      <c r="J596" s="12"/>
      <c r="K596" s="12"/>
      <c r="L596" s="20"/>
      <c r="M596" s="20"/>
      <c r="N596" s="34"/>
      <c r="O596" s="38"/>
    </row>
    <row r="597" spans="2:15" s="3" customFormat="1" x14ac:dyDescent="0.25">
      <c r="B597" s="20"/>
      <c r="C597" s="20"/>
      <c r="D597" s="20"/>
      <c r="F597" s="20"/>
      <c r="J597" s="12"/>
      <c r="K597" s="12"/>
      <c r="L597" s="20"/>
      <c r="M597" s="20"/>
      <c r="N597" s="34"/>
      <c r="O597" s="38"/>
    </row>
    <row r="598" spans="2:15" s="3" customFormat="1" x14ac:dyDescent="0.25">
      <c r="B598" s="20"/>
      <c r="C598" s="20"/>
      <c r="D598" s="20"/>
      <c r="F598" s="20"/>
      <c r="J598" s="12"/>
      <c r="K598" s="12"/>
      <c r="L598" s="20"/>
      <c r="M598" s="20"/>
      <c r="N598" s="34"/>
      <c r="O598" s="38"/>
    </row>
    <row r="599" spans="2:15" s="3" customFormat="1" x14ac:dyDescent="0.25">
      <c r="B599" s="20"/>
      <c r="C599" s="20"/>
      <c r="D599" s="20"/>
      <c r="F599" s="20"/>
      <c r="J599" s="12"/>
      <c r="K599" s="12"/>
      <c r="L599" s="20"/>
      <c r="M599" s="20"/>
      <c r="N599" s="34"/>
      <c r="O599" s="38"/>
    </row>
    <row r="600" spans="2:15" s="3" customFormat="1" x14ac:dyDescent="0.25">
      <c r="B600" s="20"/>
      <c r="C600" s="20"/>
      <c r="D600" s="20"/>
      <c r="F600" s="20"/>
      <c r="J600" s="12"/>
      <c r="K600" s="12"/>
      <c r="L600" s="20"/>
      <c r="M600" s="20"/>
      <c r="N600" s="34"/>
      <c r="O600" s="38"/>
    </row>
    <row r="601" spans="2:15" s="3" customFormat="1" x14ac:dyDescent="0.25">
      <c r="B601" s="20"/>
      <c r="C601" s="20"/>
      <c r="D601" s="20"/>
      <c r="F601" s="20"/>
      <c r="J601" s="12"/>
      <c r="K601" s="12"/>
      <c r="L601" s="20"/>
      <c r="M601" s="20"/>
      <c r="N601" s="34"/>
      <c r="O601" s="38"/>
    </row>
    <row r="602" spans="2:15" s="3" customFormat="1" x14ac:dyDescent="0.25">
      <c r="B602" s="20"/>
      <c r="C602" s="20"/>
      <c r="D602" s="20"/>
      <c r="F602" s="20"/>
      <c r="J602" s="12"/>
      <c r="K602" s="12"/>
      <c r="L602" s="20"/>
      <c r="M602" s="20"/>
      <c r="N602" s="34"/>
      <c r="O602" s="38"/>
    </row>
    <row r="603" spans="2:15" s="3" customFormat="1" x14ac:dyDescent="0.25">
      <c r="B603" s="20"/>
      <c r="C603" s="20"/>
      <c r="D603" s="20"/>
      <c r="F603" s="20"/>
      <c r="J603" s="12"/>
      <c r="K603" s="12"/>
      <c r="L603" s="20"/>
      <c r="M603" s="20"/>
      <c r="N603" s="34"/>
      <c r="O603" s="38"/>
    </row>
    <row r="604" spans="2:15" s="3" customFormat="1" x14ac:dyDescent="0.25">
      <c r="B604" s="20"/>
      <c r="C604" s="20"/>
      <c r="D604" s="20"/>
      <c r="F604" s="20"/>
      <c r="J604" s="12"/>
      <c r="K604" s="12"/>
      <c r="L604" s="20"/>
      <c r="M604" s="20"/>
      <c r="N604" s="34"/>
      <c r="O604" s="38"/>
    </row>
    <row r="605" spans="2:15" s="3" customFormat="1" x14ac:dyDescent="0.25">
      <c r="B605" s="20"/>
      <c r="C605" s="20"/>
      <c r="D605" s="20"/>
      <c r="F605" s="20"/>
      <c r="J605" s="12"/>
      <c r="K605" s="12"/>
      <c r="L605" s="20"/>
      <c r="M605" s="20"/>
      <c r="N605" s="34"/>
      <c r="O605" s="38"/>
    </row>
    <row r="606" spans="2:15" s="3" customFormat="1" x14ac:dyDescent="0.25">
      <c r="B606" s="20"/>
      <c r="C606" s="20"/>
      <c r="D606" s="20"/>
      <c r="F606" s="20"/>
      <c r="J606" s="12"/>
      <c r="K606" s="12"/>
      <c r="L606" s="20"/>
      <c r="M606" s="20"/>
      <c r="N606" s="34"/>
      <c r="O606" s="38"/>
    </row>
    <row r="607" spans="2:15" s="3" customFormat="1" x14ac:dyDescent="0.25">
      <c r="B607" s="20"/>
      <c r="C607" s="20"/>
      <c r="D607" s="20"/>
      <c r="F607" s="20"/>
      <c r="J607" s="12"/>
      <c r="K607" s="12"/>
      <c r="L607" s="20"/>
      <c r="M607" s="20"/>
      <c r="N607" s="34"/>
      <c r="O607" s="38"/>
    </row>
    <row r="608" spans="2:15" s="3" customFormat="1" x14ac:dyDescent="0.25">
      <c r="B608" s="20"/>
      <c r="C608" s="20"/>
      <c r="D608" s="20"/>
      <c r="F608" s="20"/>
      <c r="J608" s="12"/>
      <c r="K608" s="12"/>
      <c r="L608" s="20"/>
      <c r="M608" s="20"/>
      <c r="N608" s="34"/>
      <c r="O608" s="38"/>
    </row>
    <row r="609" spans="2:15" s="3" customFormat="1" x14ac:dyDescent="0.25">
      <c r="B609" s="20"/>
      <c r="C609" s="20"/>
      <c r="D609" s="20"/>
      <c r="F609" s="20"/>
      <c r="J609" s="12"/>
      <c r="K609" s="12"/>
      <c r="L609" s="20"/>
      <c r="M609" s="20"/>
      <c r="N609" s="34"/>
      <c r="O609" s="38"/>
    </row>
    <row r="610" spans="2:15" s="3" customFormat="1" x14ac:dyDescent="0.25">
      <c r="B610" s="20"/>
      <c r="C610" s="20"/>
      <c r="D610" s="20"/>
      <c r="F610" s="20"/>
      <c r="J610" s="12"/>
      <c r="K610" s="12"/>
      <c r="L610" s="20"/>
      <c r="M610" s="20"/>
      <c r="N610" s="34"/>
      <c r="O610" s="38"/>
    </row>
    <row r="611" spans="2:15" s="3" customFormat="1" x14ac:dyDescent="0.25">
      <c r="B611" s="20"/>
      <c r="C611" s="20"/>
      <c r="D611" s="20"/>
      <c r="F611" s="20"/>
      <c r="J611" s="12"/>
      <c r="K611" s="12"/>
      <c r="L611" s="20"/>
      <c r="M611" s="20"/>
      <c r="N611" s="34"/>
      <c r="O611" s="38"/>
    </row>
    <row r="612" spans="2:15" s="3" customFormat="1" x14ac:dyDescent="0.25">
      <c r="B612" s="20"/>
      <c r="C612" s="20"/>
      <c r="D612" s="20"/>
      <c r="F612" s="20"/>
      <c r="J612" s="12"/>
      <c r="K612" s="12"/>
      <c r="L612" s="20"/>
      <c r="M612" s="20"/>
      <c r="N612" s="34"/>
      <c r="O612" s="38"/>
    </row>
    <row r="613" spans="2:15" s="3" customFormat="1" x14ac:dyDescent="0.25">
      <c r="B613" s="20"/>
      <c r="C613" s="20"/>
      <c r="D613" s="20"/>
      <c r="F613" s="20"/>
      <c r="J613" s="12"/>
      <c r="K613" s="12"/>
      <c r="L613" s="20"/>
      <c r="M613" s="20"/>
      <c r="N613" s="34"/>
      <c r="O613" s="38"/>
    </row>
    <row r="614" spans="2:15" s="3" customFormat="1" x14ac:dyDescent="0.25">
      <c r="B614" s="20"/>
      <c r="C614" s="20"/>
      <c r="D614" s="20"/>
      <c r="F614" s="20"/>
      <c r="J614" s="12"/>
      <c r="K614" s="12"/>
      <c r="L614" s="20"/>
      <c r="M614" s="20"/>
      <c r="N614" s="34"/>
      <c r="O614" s="38"/>
    </row>
    <row r="615" spans="2:15" s="3" customFormat="1" x14ac:dyDescent="0.25">
      <c r="B615" s="20"/>
      <c r="C615" s="20"/>
      <c r="D615" s="20"/>
      <c r="F615" s="20"/>
      <c r="J615" s="12"/>
      <c r="K615" s="12"/>
      <c r="L615" s="20"/>
      <c r="M615" s="20"/>
      <c r="N615" s="34"/>
      <c r="O615" s="38"/>
    </row>
    <row r="616" spans="2:15" s="3" customFormat="1" x14ac:dyDescent="0.25">
      <c r="B616" s="20"/>
      <c r="C616" s="20"/>
      <c r="D616" s="20"/>
      <c r="F616" s="20"/>
      <c r="J616" s="12"/>
      <c r="K616" s="12"/>
      <c r="L616" s="20"/>
      <c r="M616" s="20"/>
      <c r="N616" s="34"/>
      <c r="O616" s="38"/>
    </row>
    <row r="617" spans="2:15" s="3" customFormat="1" x14ac:dyDescent="0.25">
      <c r="B617" s="20"/>
      <c r="C617" s="20"/>
      <c r="D617" s="20"/>
      <c r="F617" s="20"/>
      <c r="J617" s="12"/>
      <c r="K617" s="12"/>
      <c r="L617" s="20"/>
      <c r="M617" s="20"/>
      <c r="N617" s="34"/>
      <c r="O617" s="38"/>
    </row>
    <row r="618" spans="2:15" s="3" customFormat="1" x14ac:dyDescent="0.25">
      <c r="B618" s="20"/>
      <c r="C618" s="20"/>
      <c r="D618" s="20"/>
      <c r="F618" s="20"/>
      <c r="J618" s="12"/>
      <c r="K618" s="12"/>
      <c r="L618" s="20"/>
      <c r="M618" s="20"/>
      <c r="N618" s="34"/>
      <c r="O618" s="38"/>
    </row>
    <row r="619" spans="2:15" s="3" customFormat="1" x14ac:dyDescent="0.25">
      <c r="B619" s="20"/>
      <c r="C619" s="20"/>
      <c r="D619" s="20"/>
      <c r="F619" s="20"/>
      <c r="J619" s="12"/>
      <c r="K619" s="12"/>
      <c r="L619" s="20"/>
      <c r="M619" s="20"/>
      <c r="N619" s="34"/>
      <c r="O619" s="38"/>
    </row>
    <row r="620" spans="2:15" s="3" customFormat="1" x14ac:dyDescent="0.25">
      <c r="B620" s="20"/>
      <c r="C620" s="20"/>
      <c r="D620" s="20"/>
      <c r="F620" s="20"/>
      <c r="J620" s="12"/>
      <c r="K620" s="12"/>
      <c r="L620" s="20"/>
      <c r="M620" s="20"/>
      <c r="N620" s="34"/>
      <c r="O620" s="38"/>
    </row>
    <row r="621" spans="2:15" s="3" customFormat="1" x14ac:dyDescent="0.25">
      <c r="B621" s="20"/>
      <c r="C621" s="20"/>
      <c r="D621" s="20"/>
      <c r="F621" s="20"/>
      <c r="J621" s="12"/>
      <c r="K621" s="12"/>
      <c r="L621" s="20"/>
      <c r="M621" s="20"/>
      <c r="N621" s="34"/>
      <c r="O621" s="38"/>
    </row>
    <row r="622" spans="2:15" s="3" customFormat="1" x14ac:dyDescent="0.25">
      <c r="B622" s="20"/>
      <c r="C622" s="20"/>
      <c r="D622" s="20"/>
      <c r="F622" s="20"/>
      <c r="J622" s="12"/>
      <c r="K622" s="12"/>
      <c r="L622" s="20"/>
      <c r="M622" s="20"/>
      <c r="N622" s="34"/>
      <c r="O622" s="38"/>
    </row>
    <row r="623" spans="2:15" s="3" customFormat="1" x14ac:dyDescent="0.25">
      <c r="B623" s="20"/>
      <c r="C623" s="20"/>
      <c r="D623" s="20"/>
      <c r="F623" s="20"/>
      <c r="J623" s="12"/>
      <c r="K623" s="12"/>
      <c r="L623" s="20"/>
      <c r="M623" s="20"/>
      <c r="N623" s="34"/>
      <c r="O623" s="38"/>
    </row>
    <row r="624" spans="2:15" s="3" customFormat="1" x14ac:dyDescent="0.25">
      <c r="B624" s="20"/>
      <c r="C624" s="20"/>
      <c r="D624" s="20"/>
      <c r="F624" s="20"/>
      <c r="J624" s="12"/>
      <c r="K624" s="12"/>
      <c r="L624" s="20"/>
      <c r="M624" s="20"/>
      <c r="N624" s="34"/>
      <c r="O624" s="38"/>
    </row>
    <row r="625" spans="2:15" s="3" customFormat="1" x14ac:dyDescent="0.25">
      <c r="B625" s="20"/>
      <c r="C625" s="20"/>
      <c r="D625" s="20"/>
      <c r="F625" s="20"/>
      <c r="J625" s="12"/>
      <c r="K625" s="12"/>
      <c r="L625" s="20"/>
      <c r="M625" s="20"/>
      <c r="N625" s="34"/>
      <c r="O625" s="38"/>
    </row>
    <row r="626" spans="2:15" s="3" customFormat="1" x14ac:dyDescent="0.25">
      <c r="B626" s="20"/>
      <c r="C626" s="20"/>
      <c r="D626" s="20"/>
      <c r="F626" s="20"/>
      <c r="J626" s="12"/>
      <c r="K626" s="12"/>
      <c r="L626" s="20"/>
      <c r="M626" s="20"/>
      <c r="N626" s="34"/>
      <c r="O626" s="38"/>
    </row>
    <row r="627" spans="2:15" s="3" customFormat="1" x14ac:dyDescent="0.25">
      <c r="B627" s="20"/>
      <c r="C627" s="20"/>
      <c r="D627" s="20"/>
      <c r="F627" s="20"/>
      <c r="J627" s="12"/>
      <c r="K627" s="12"/>
      <c r="L627" s="20"/>
      <c r="M627" s="20"/>
      <c r="N627" s="34"/>
      <c r="O627" s="38"/>
    </row>
    <row r="628" spans="2:15" s="3" customFormat="1" x14ac:dyDescent="0.25">
      <c r="B628" s="20"/>
      <c r="C628" s="20"/>
      <c r="D628" s="20"/>
      <c r="F628" s="20"/>
      <c r="J628" s="12"/>
      <c r="K628" s="12"/>
      <c r="L628" s="20"/>
      <c r="M628" s="20"/>
      <c r="N628" s="34"/>
      <c r="O628" s="38"/>
    </row>
    <row r="629" spans="2:15" s="3" customFormat="1" x14ac:dyDescent="0.25">
      <c r="B629" s="20"/>
      <c r="C629" s="20"/>
      <c r="D629" s="20"/>
      <c r="F629" s="20"/>
      <c r="J629" s="12"/>
      <c r="K629" s="12"/>
      <c r="L629" s="20"/>
      <c r="M629" s="20"/>
      <c r="N629" s="34"/>
      <c r="O629" s="38"/>
    </row>
    <row r="630" spans="2:15" s="3" customFormat="1" x14ac:dyDescent="0.25">
      <c r="B630" s="20"/>
      <c r="C630" s="20"/>
      <c r="D630" s="20"/>
      <c r="F630" s="20"/>
      <c r="J630" s="12"/>
      <c r="K630" s="12"/>
      <c r="L630" s="20"/>
      <c r="M630" s="20"/>
      <c r="N630" s="34"/>
      <c r="O630" s="38"/>
    </row>
    <row r="631" spans="2:15" s="3" customFormat="1" x14ac:dyDescent="0.25">
      <c r="B631" s="20"/>
      <c r="C631" s="20"/>
      <c r="D631" s="20"/>
      <c r="F631" s="20"/>
      <c r="J631" s="12"/>
      <c r="K631" s="12"/>
      <c r="L631" s="20"/>
      <c r="M631" s="20"/>
      <c r="N631" s="34"/>
      <c r="O631" s="38"/>
    </row>
    <row r="632" spans="2:15" s="3" customFormat="1" x14ac:dyDescent="0.25">
      <c r="B632" s="20"/>
      <c r="C632" s="20"/>
      <c r="D632" s="20"/>
      <c r="F632" s="20"/>
      <c r="J632" s="12"/>
      <c r="K632" s="12"/>
      <c r="L632" s="20"/>
      <c r="M632" s="20"/>
      <c r="N632" s="34"/>
      <c r="O632" s="38"/>
    </row>
    <row r="633" spans="2:15" s="3" customFormat="1" x14ac:dyDescent="0.25">
      <c r="B633" s="20"/>
      <c r="C633" s="20"/>
      <c r="D633" s="20"/>
      <c r="F633" s="20"/>
      <c r="J633" s="12"/>
      <c r="K633" s="12"/>
      <c r="L633" s="20"/>
      <c r="M633" s="20"/>
      <c r="N633" s="34"/>
      <c r="O633" s="38"/>
    </row>
    <row r="634" spans="2:15" s="3" customFormat="1" x14ac:dyDescent="0.25">
      <c r="B634" s="20"/>
      <c r="C634" s="20"/>
      <c r="D634" s="20"/>
      <c r="F634" s="20"/>
      <c r="J634" s="12"/>
      <c r="K634" s="12"/>
      <c r="L634" s="20"/>
      <c r="M634" s="20"/>
      <c r="N634" s="34"/>
      <c r="O634" s="38"/>
    </row>
    <row r="635" spans="2:15" s="3" customFormat="1" x14ac:dyDescent="0.25">
      <c r="B635" s="20"/>
      <c r="C635" s="20"/>
      <c r="D635" s="20"/>
      <c r="F635" s="20"/>
      <c r="J635" s="12"/>
      <c r="K635" s="12"/>
      <c r="L635" s="20"/>
      <c r="M635" s="20"/>
      <c r="N635" s="34"/>
      <c r="O635" s="38"/>
    </row>
    <row r="636" spans="2:15" s="3" customFormat="1" x14ac:dyDescent="0.25">
      <c r="B636" s="20"/>
      <c r="C636" s="20"/>
      <c r="D636" s="20"/>
      <c r="F636" s="20"/>
      <c r="J636" s="12"/>
      <c r="K636" s="12"/>
      <c r="L636" s="20"/>
      <c r="M636" s="20"/>
      <c r="N636" s="34"/>
      <c r="O636" s="38"/>
    </row>
    <row r="637" spans="2:15" s="3" customFormat="1" x14ac:dyDescent="0.25">
      <c r="B637" s="20"/>
      <c r="C637" s="20"/>
      <c r="D637" s="20"/>
      <c r="F637" s="20"/>
      <c r="J637" s="12"/>
      <c r="K637" s="12"/>
      <c r="L637" s="20"/>
      <c r="M637" s="20"/>
      <c r="N637" s="34"/>
      <c r="O637" s="38"/>
    </row>
    <row r="638" spans="2:15" s="3" customFormat="1" x14ac:dyDescent="0.25">
      <c r="B638" s="20"/>
      <c r="C638" s="20"/>
      <c r="D638" s="20"/>
      <c r="F638" s="20"/>
      <c r="J638" s="12"/>
      <c r="K638" s="12"/>
      <c r="L638" s="20"/>
      <c r="M638" s="20"/>
      <c r="N638" s="34"/>
      <c r="O638" s="38"/>
    </row>
    <row r="639" spans="2:15" s="3" customFormat="1" x14ac:dyDescent="0.25">
      <c r="B639" s="20"/>
      <c r="C639" s="20"/>
      <c r="D639" s="20"/>
      <c r="F639" s="20"/>
      <c r="J639" s="12"/>
      <c r="K639" s="12"/>
      <c r="L639" s="20"/>
      <c r="M639" s="20"/>
      <c r="N639" s="34"/>
      <c r="O639" s="38"/>
    </row>
    <row r="640" spans="2:15" s="3" customFormat="1" x14ac:dyDescent="0.25">
      <c r="B640" s="20"/>
      <c r="C640" s="20"/>
      <c r="D640" s="20"/>
      <c r="F640" s="20"/>
      <c r="J640" s="12"/>
      <c r="K640" s="12"/>
      <c r="L640" s="20"/>
      <c r="M640" s="20"/>
      <c r="N640" s="34"/>
      <c r="O640" s="38"/>
    </row>
    <row r="641" spans="2:15" s="3" customFormat="1" x14ac:dyDescent="0.25">
      <c r="B641" s="20"/>
      <c r="C641" s="20"/>
      <c r="D641" s="20"/>
      <c r="F641" s="20"/>
      <c r="J641" s="12"/>
      <c r="K641" s="12"/>
      <c r="L641" s="20"/>
      <c r="M641" s="20"/>
      <c r="N641" s="34"/>
      <c r="O641" s="38"/>
    </row>
    <row r="642" spans="2:15" s="3" customFormat="1" x14ac:dyDescent="0.25">
      <c r="B642" s="20"/>
      <c r="C642" s="20"/>
      <c r="D642" s="20"/>
      <c r="F642" s="20"/>
      <c r="J642" s="12"/>
      <c r="K642" s="12"/>
      <c r="L642" s="20"/>
      <c r="M642" s="20"/>
      <c r="N642" s="34"/>
      <c r="O642" s="38"/>
    </row>
    <row r="643" spans="2:15" s="3" customFormat="1" x14ac:dyDescent="0.25">
      <c r="B643" s="20"/>
      <c r="C643" s="20"/>
      <c r="D643" s="20"/>
      <c r="F643" s="20"/>
      <c r="J643" s="12"/>
      <c r="K643" s="12"/>
      <c r="L643" s="20"/>
      <c r="M643" s="20"/>
      <c r="N643" s="34"/>
      <c r="O643" s="38"/>
    </row>
    <row r="644" spans="2:15" s="3" customFormat="1" x14ac:dyDescent="0.25">
      <c r="B644" s="20"/>
      <c r="C644" s="20"/>
      <c r="D644" s="20"/>
      <c r="F644" s="20"/>
      <c r="J644" s="12"/>
      <c r="K644" s="12"/>
      <c r="L644" s="20"/>
      <c r="M644" s="20"/>
      <c r="N644" s="34"/>
      <c r="O644" s="38"/>
    </row>
    <row r="645" spans="2:15" s="3" customFormat="1" x14ac:dyDescent="0.25">
      <c r="B645" s="20"/>
      <c r="C645" s="20"/>
      <c r="D645" s="20"/>
      <c r="F645" s="20"/>
      <c r="J645" s="12"/>
      <c r="K645" s="12"/>
      <c r="L645" s="20"/>
      <c r="M645" s="20"/>
      <c r="N645" s="34"/>
      <c r="O645" s="38"/>
    </row>
    <row r="646" spans="2:15" s="3" customFormat="1" x14ac:dyDescent="0.25">
      <c r="B646" s="20"/>
      <c r="C646" s="20"/>
      <c r="D646" s="20"/>
      <c r="F646" s="20"/>
      <c r="J646" s="12"/>
      <c r="K646" s="12"/>
      <c r="L646" s="20"/>
      <c r="M646" s="20"/>
      <c r="N646" s="34"/>
      <c r="O646" s="38"/>
    </row>
    <row r="647" spans="2:15" s="3" customFormat="1" x14ac:dyDescent="0.25">
      <c r="B647" s="20"/>
      <c r="C647" s="20"/>
      <c r="D647" s="20"/>
      <c r="F647" s="20"/>
      <c r="J647" s="12"/>
      <c r="K647" s="12"/>
      <c r="L647" s="20"/>
      <c r="M647" s="20"/>
      <c r="N647" s="34"/>
      <c r="O647" s="38"/>
    </row>
    <row r="648" spans="2:15" s="3" customFormat="1" x14ac:dyDescent="0.25">
      <c r="B648" s="20"/>
      <c r="C648" s="20"/>
      <c r="D648" s="20"/>
      <c r="F648" s="20"/>
      <c r="J648" s="12"/>
      <c r="K648" s="12"/>
      <c r="L648" s="20"/>
      <c r="M648" s="20"/>
      <c r="N648" s="34"/>
      <c r="O648" s="38"/>
    </row>
    <row r="649" spans="2:15" s="3" customFormat="1" x14ac:dyDescent="0.25">
      <c r="B649" s="20"/>
      <c r="C649" s="20"/>
      <c r="D649" s="20"/>
      <c r="F649" s="20"/>
      <c r="J649" s="12"/>
      <c r="K649" s="12"/>
      <c r="L649" s="20"/>
      <c r="M649" s="20"/>
      <c r="N649" s="34"/>
      <c r="O649" s="38"/>
    </row>
    <row r="650" spans="2:15" s="3" customFormat="1" x14ac:dyDescent="0.25">
      <c r="B650" s="20"/>
      <c r="C650" s="20"/>
      <c r="D650" s="20"/>
      <c r="F650" s="20"/>
      <c r="J650" s="12"/>
      <c r="K650" s="12"/>
      <c r="L650" s="20"/>
      <c r="M650" s="20"/>
      <c r="N650" s="34"/>
      <c r="O650" s="38"/>
    </row>
    <row r="651" spans="2:15" s="3" customFormat="1" x14ac:dyDescent="0.25">
      <c r="B651" s="20"/>
      <c r="C651" s="20"/>
      <c r="D651" s="20"/>
      <c r="F651" s="20"/>
      <c r="J651" s="12"/>
      <c r="K651" s="12"/>
      <c r="L651" s="20"/>
      <c r="M651" s="20"/>
      <c r="N651" s="34"/>
      <c r="O651" s="38"/>
    </row>
    <row r="652" spans="2:15" s="3" customFormat="1" x14ac:dyDescent="0.25">
      <c r="B652" s="20"/>
      <c r="C652" s="20"/>
      <c r="D652" s="20"/>
      <c r="F652" s="20"/>
      <c r="J652" s="12"/>
      <c r="K652" s="12"/>
      <c r="L652" s="20"/>
      <c r="M652" s="20"/>
      <c r="N652" s="34"/>
      <c r="O652" s="38"/>
    </row>
    <row r="653" spans="2:15" s="3" customFormat="1" x14ac:dyDescent="0.25">
      <c r="B653" s="20"/>
      <c r="C653" s="20"/>
      <c r="D653" s="20"/>
      <c r="F653" s="20"/>
      <c r="J653" s="12"/>
      <c r="K653" s="12"/>
      <c r="L653" s="20"/>
      <c r="M653" s="20"/>
      <c r="N653" s="34"/>
      <c r="O653" s="38"/>
    </row>
    <row r="654" spans="2:15" s="3" customFormat="1" x14ac:dyDescent="0.25">
      <c r="B654" s="20"/>
      <c r="C654" s="20"/>
      <c r="D654" s="20"/>
      <c r="F654" s="20"/>
      <c r="J654" s="12"/>
      <c r="K654" s="12"/>
      <c r="L654" s="20"/>
      <c r="M654" s="20"/>
      <c r="N654" s="34"/>
      <c r="O654" s="38"/>
    </row>
    <row r="655" spans="2:15" s="3" customFormat="1" x14ac:dyDescent="0.25">
      <c r="B655" s="20"/>
      <c r="C655" s="20"/>
      <c r="D655" s="20"/>
      <c r="F655" s="20"/>
      <c r="J655" s="12"/>
      <c r="K655" s="12"/>
      <c r="L655" s="20"/>
      <c r="M655" s="20"/>
      <c r="N655" s="34"/>
      <c r="O655" s="38"/>
    </row>
    <row r="656" spans="2:15" s="3" customFormat="1" x14ac:dyDescent="0.25">
      <c r="B656" s="20"/>
      <c r="C656" s="20"/>
      <c r="D656" s="20"/>
      <c r="F656" s="20"/>
      <c r="J656" s="12"/>
      <c r="K656" s="12"/>
      <c r="L656" s="20"/>
      <c r="M656" s="20"/>
      <c r="N656" s="34"/>
      <c r="O656" s="38"/>
    </row>
    <row r="657" spans="2:15" s="3" customFormat="1" x14ac:dyDescent="0.25">
      <c r="B657" s="20"/>
      <c r="C657" s="20"/>
      <c r="D657" s="20"/>
      <c r="F657" s="20"/>
      <c r="J657" s="12"/>
      <c r="K657" s="12"/>
      <c r="L657" s="20"/>
      <c r="M657" s="20"/>
      <c r="N657" s="34"/>
      <c r="O657" s="38"/>
    </row>
    <row r="658" spans="2:15" s="3" customFormat="1" x14ac:dyDescent="0.25">
      <c r="B658" s="20"/>
      <c r="C658" s="20"/>
      <c r="D658" s="20"/>
      <c r="F658" s="20"/>
      <c r="J658" s="12"/>
      <c r="K658" s="12"/>
      <c r="L658" s="20"/>
      <c r="M658" s="20"/>
      <c r="N658" s="34"/>
      <c r="O658" s="38"/>
    </row>
    <row r="659" spans="2:15" s="3" customFormat="1" x14ac:dyDescent="0.25">
      <c r="B659" s="20"/>
      <c r="C659" s="20"/>
      <c r="D659" s="20"/>
      <c r="F659" s="20"/>
      <c r="J659" s="12"/>
      <c r="K659" s="12"/>
      <c r="L659" s="20"/>
      <c r="M659" s="20"/>
      <c r="N659" s="34"/>
      <c r="O659" s="38"/>
    </row>
    <row r="660" spans="2:15" s="3" customFormat="1" x14ac:dyDescent="0.25">
      <c r="B660" s="20"/>
      <c r="C660" s="20"/>
      <c r="D660" s="20"/>
      <c r="F660" s="20"/>
      <c r="J660" s="12"/>
      <c r="K660" s="12"/>
      <c r="L660" s="20"/>
      <c r="M660" s="20"/>
      <c r="N660" s="34"/>
      <c r="O660" s="38"/>
    </row>
    <row r="661" spans="2:15" s="3" customFormat="1" x14ac:dyDescent="0.25">
      <c r="B661" s="20"/>
      <c r="C661" s="20"/>
      <c r="D661" s="20"/>
      <c r="F661" s="20"/>
      <c r="J661" s="12"/>
      <c r="K661" s="12"/>
      <c r="L661" s="20"/>
      <c r="M661" s="20"/>
      <c r="N661" s="34"/>
      <c r="O661" s="38"/>
    </row>
    <row r="662" spans="2:15" s="3" customFormat="1" x14ac:dyDescent="0.25">
      <c r="B662" s="20"/>
      <c r="C662" s="20"/>
      <c r="D662" s="20"/>
      <c r="F662" s="20"/>
      <c r="J662" s="12"/>
      <c r="K662" s="12"/>
      <c r="L662" s="20"/>
      <c r="M662" s="20"/>
      <c r="N662" s="34"/>
      <c r="O662" s="38"/>
    </row>
    <row r="663" spans="2:15" s="3" customFormat="1" x14ac:dyDescent="0.25">
      <c r="B663" s="20"/>
      <c r="C663" s="20"/>
      <c r="D663" s="20"/>
      <c r="F663" s="20"/>
      <c r="J663" s="12"/>
      <c r="K663" s="12"/>
      <c r="L663" s="20"/>
      <c r="M663" s="20"/>
      <c r="N663" s="34"/>
      <c r="O663" s="38"/>
    </row>
    <row r="664" spans="2:15" s="3" customFormat="1" x14ac:dyDescent="0.25">
      <c r="B664" s="20"/>
      <c r="C664" s="20"/>
      <c r="D664" s="20"/>
      <c r="F664" s="20"/>
      <c r="J664" s="12"/>
      <c r="K664" s="12"/>
      <c r="L664" s="20"/>
      <c r="M664" s="20"/>
      <c r="N664" s="34"/>
      <c r="O664" s="38"/>
    </row>
    <row r="665" spans="2:15" s="3" customFormat="1" x14ac:dyDescent="0.25">
      <c r="B665" s="20"/>
      <c r="C665" s="20"/>
      <c r="D665" s="20"/>
      <c r="F665" s="20"/>
      <c r="J665" s="12"/>
      <c r="K665" s="12"/>
      <c r="L665" s="20"/>
      <c r="M665" s="20"/>
      <c r="N665" s="34"/>
      <c r="O665" s="38"/>
    </row>
    <row r="666" spans="2:15" s="3" customFormat="1" x14ac:dyDescent="0.25">
      <c r="B666" s="20"/>
      <c r="C666" s="20"/>
      <c r="D666" s="20"/>
      <c r="F666" s="20"/>
      <c r="J666" s="12"/>
      <c r="K666" s="12"/>
      <c r="L666" s="20"/>
      <c r="M666" s="20"/>
      <c r="N666" s="34"/>
      <c r="O666" s="38"/>
    </row>
    <row r="667" spans="2:15" s="3" customFormat="1" x14ac:dyDescent="0.25">
      <c r="B667" s="20"/>
      <c r="C667" s="20"/>
      <c r="D667" s="20"/>
      <c r="F667" s="20"/>
      <c r="J667" s="12"/>
      <c r="K667" s="12"/>
      <c r="L667" s="20"/>
      <c r="M667" s="20"/>
      <c r="N667" s="34"/>
      <c r="O667" s="38"/>
    </row>
    <row r="668" spans="2:15" s="3" customFormat="1" x14ac:dyDescent="0.25">
      <c r="B668" s="20"/>
      <c r="C668" s="20"/>
      <c r="D668" s="20"/>
      <c r="F668" s="20"/>
      <c r="J668" s="12"/>
      <c r="K668" s="12"/>
      <c r="L668" s="20"/>
      <c r="M668" s="20"/>
      <c r="N668" s="34"/>
      <c r="O668" s="38"/>
    </row>
    <row r="669" spans="2:15" s="3" customFormat="1" x14ac:dyDescent="0.25">
      <c r="B669" s="20"/>
      <c r="C669" s="20"/>
      <c r="D669" s="20"/>
      <c r="F669" s="20"/>
      <c r="J669" s="12"/>
      <c r="K669" s="12"/>
      <c r="L669" s="20"/>
      <c r="M669" s="20"/>
      <c r="N669" s="34"/>
      <c r="O669" s="38"/>
    </row>
    <row r="670" spans="2:15" s="3" customFormat="1" x14ac:dyDescent="0.25">
      <c r="B670" s="20"/>
      <c r="C670" s="20"/>
      <c r="D670" s="20"/>
      <c r="F670" s="20"/>
      <c r="J670" s="12"/>
      <c r="K670" s="12"/>
      <c r="L670" s="20"/>
      <c r="M670" s="20"/>
      <c r="N670" s="34"/>
      <c r="O670" s="38"/>
    </row>
    <row r="671" spans="2:15" s="3" customFormat="1" x14ac:dyDescent="0.25">
      <c r="B671" s="20"/>
      <c r="C671" s="20"/>
      <c r="D671" s="20"/>
      <c r="F671" s="20"/>
      <c r="J671" s="12"/>
      <c r="K671" s="12"/>
      <c r="L671" s="20"/>
      <c r="M671" s="20"/>
      <c r="N671" s="34"/>
      <c r="O671" s="38"/>
    </row>
    <row r="672" spans="2:15" s="3" customFormat="1" x14ac:dyDescent="0.25">
      <c r="B672" s="20"/>
      <c r="C672" s="20"/>
      <c r="D672" s="20"/>
      <c r="F672" s="20"/>
      <c r="J672" s="12"/>
      <c r="K672" s="12"/>
      <c r="L672" s="20"/>
      <c r="M672" s="20"/>
      <c r="N672" s="34"/>
      <c r="O672" s="38"/>
    </row>
    <row r="673" spans="2:15" s="3" customFormat="1" x14ac:dyDescent="0.25">
      <c r="B673" s="20"/>
      <c r="C673" s="20"/>
      <c r="D673" s="20"/>
      <c r="F673" s="20"/>
      <c r="J673" s="12"/>
      <c r="K673" s="12"/>
      <c r="L673" s="20"/>
      <c r="M673" s="20"/>
      <c r="N673" s="34"/>
      <c r="O673" s="38"/>
    </row>
    <row r="674" spans="2:15" s="3" customFormat="1" x14ac:dyDescent="0.25">
      <c r="B674" s="20"/>
      <c r="C674" s="20"/>
      <c r="D674" s="20"/>
      <c r="F674" s="20"/>
      <c r="J674" s="12"/>
      <c r="K674" s="12"/>
      <c r="L674" s="20"/>
      <c r="M674" s="20"/>
      <c r="N674" s="34"/>
      <c r="O674" s="38"/>
    </row>
    <row r="675" spans="2:15" s="3" customFormat="1" x14ac:dyDescent="0.25">
      <c r="B675" s="20"/>
      <c r="C675" s="20"/>
      <c r="D675" s="20"/>
      <c r="F675" s="20"/>
      <c r="J675" s="12"/>
      <c r="K675" s="12"/>
      <c r="L675" s="20"/>
      <c r="M675" s="20"/>
      <c r="N675" s="34"/>
      <c r="O675" s="38"/>
    </row>
    <row r="676" spans="2:15" s="3" customFormat="1" x14ac:dyDescent="0.25">
      <c r="B676" s="20"/>
      <c r="C676" s="20"/>
      <c r="D676" s="20"/>
      <c r="F676" s="20"/>
      <c r="J676" s="12"/>
      <c r="K676" s="12"/>
      <c r="L676" s="20"/>
      <c r="M676" s="20"/>
      <c r="N676" s="34"/>
      <c r="O676" s="38"/>
    </row>
    <row r="677" spans="2:15" s="3" customFormat="1" x14ac:dyDescent="0.25">
      <c r="B677" s="20"/>
      <c r="C677" s="20"/>
      <c r="D677" s="20"/>
      <c r="F677" s="20"/>
      <c r="J677" s="12"/>
      <c r="K677" s="12"/>
      <c r="L677" s="20"/>
      <c r="M677" s="20"/>
      <c r="N677" s="34"/>
      <c r="O677" s="38"/>
    </row>
    <row r="678" spans="2:15" s="3" customFormat="1" x14ac:dyDescent="0.25">
      <c r="B678" s="20"/>
      <c r="C678" s="20"/>
      <c r="D678" s="20"/>
      <c r="F678" s="20"/>
      <c r="J678" s="12"/>
      <c r="K678" s="12"/>
      <c r="L678" s="20"/>
      <c r="M678" s="20"/>
      <c r="N678" s="34"/>
      <c r="O678" s="38"/>
    </row>
    <row r="679" spans="2:15" s="3" customFormat="1" x14ac:dyDescent="0.25">
      <c r="B679" s="20"/>
      <c r="C679" s="20"/>
      <c r="D679" s="20"/>
      <c r="F679" s="20"/>
      <c r="J679" s="12"/>
      <c r="K679" s="12"/>
      <c r="L679" s="20"/>
      <c r="M679" s="20"/>
      <c r="N679" s="34"/>
      <c r="O679" s="38"/>
    </row>
    <row r="680" spans="2:15" s="3" customFormat="1" x14ac:dyDescent="0.25">
      <c r="B680" s="20"/>
      <c r="C680" s="20"/>
      <c r="D680" s="20"/>
      <c r="F680" s="20"/>
      <c r="J680" s="12"/>
      <c r="K680" s="12"/>
      <c r="L680" s="20"/>
      <c r="M680" s="20"/>
      <c r="N680" s="34"/>
      <c r="O680" s="38"/>
    </row>
    <row r="681" spans="2:15" s="3" customFormat="1" x14ac:dyDescent="0.25">
      <c r="B681" s="20"/>
      <c r="C681" s="20"/>
      <c r="D681" s="20"/>
      <c r="F681" s="20"/>
      <c r="J681" s="12"/>
      <c r="K681" s="12"/>
      <c r="L681" s="20"/>
      <c r="M681" s="20"/>
      <c r="N681" s="34"/>
      <c r="O681" s="38"/>
    </row>
    <row r="682" spans="2:15" s="3" customFormat="1" x14ac:dyDescent="0.25">
      <c r="B682" s="20"/>
      <c r="C682" s="20"/>
      <c r="D682" s="20"/>
      <c r="F682" s="20"/>
      <c r="J682" s="12"/>
      <c r="K682" s="12"/>
      <c r="L682" s="20"/>
      <c r="M682" s="20"/>
      <c r="N682" s="34"/>
      <c r="O682" s="38"/>
    </row>
    <row r="683" spans="2:15" s="3" customFormat="1" x14ac:dyDescent="0.25">
      <c r="B683" s="20"/>
      <c r="C683" s="20"/>
      <c r="D683" s="20"/>
      <c r="F683" s="20"/>
      <c r="J683" s="12"/>
      <c r="K683" s="12"/>
      <c r="L683" s="20"/>
      <c r="M683" s="20"/>
      <c r="N683" s="34"/>
      <c r="O683" s="38"/>
    </row>
    <row r="684" spans="2:15" s="3" customFormat="1" x14ac:dyDescent="0.25">
      <c r="B684" s="20"/>
      <c r="C684" s="20"/>
      <c r="D684" s="20"/>
      <c r="F684" s="20"/>
      <c r="J684" s="12"/>
      <c r="K684" s="12"/>
      <c r="L684" s="20"/>
      <c r="M684" s="20"/>
      <c r="N684" s="34"/>
      <c r="O684" s="38"/>
    </row>
    <row r="685" spans="2:15" s="3" customFormat="1" x14ac:dyDescent="0.25">
      <c r="B685" s="20"/>
      <c r="C685" s="20"/>
      <c r="D685" s="20"/>
      <c r="F685" s="20"/>
      <c r="J685" s="12"/>
      <c r="K685" s="12"/>
      <c r="L685" s="20"/>
      <c r="M685" s="20"/>
      <c r="N685" s="34"/>
      <c r="O685" s="38"/>
    </row>
    <row r="686" spans="2:15" s="3" customFormat="1" x14ac:dyDescent="0.25">
      <c r="B686" s="20"/>
      <c r="C686" s="20"/>
      <c r="D686" s="20"/>
      <c r="F686" s="20"/>
      <c r="J686" s="12"/>
      <c r="K686" s="12"/>
      <c r="L686" s="20"/>
      <c r="M686" s="20"/>
      <c r="N686" s="34"/>
      <c r="O686" s="38"/>
    </row>
    <row r="687" spans="2:15" s="3" customFormat="1" x14ac:dyDescent="0.25">
      <c r="B687" s="20"/>
      <c r="C687" s="20"/>
      <c r="D687" s="20"/>
      <c r="F687" s="20"/>
      <c r="J687" s="12"/>
      <c r="K687" s="12"/>
      <c r="L687" s="20"/>
      <c r="M687" s="20"/>
      <c r="N687" s="34"/>
      <c r="O687" s="38"/>
    </row>
    <row r="688" spans="2:15" s="3" customFormat="1" x14ac:dyDescent="0.25">
      <c r="B688" s="20"/>
      <c r="C688" s="20"/>
      <c r="D688" s="20"/>
      <c r="F688" s="20"/>
      <c r="J688" s="12"/>
      <c r="K688" s="12"/>
      <c r="L688" s="20"/>
      <c r="M688" s="20"/>
      <c r="N688" s="34"/>
      <c r="O688" s="38"/>
    </row>
    <row r="689" spans="2:15" s="3" customFormat="1" x14ac:dyDescent="0.25">
      <c r="B689" s="20"/>
      <c r="C689" s="20"/>
      <c r="D689" s="20"/>
      <c r="F689" s="20"/>
      <c r="J689" s="12"/>
      <c r="K689" s="12"/>
      <c r="L689" s="20"/>
      <c r="M689" s="20"/>
      <c r="N689" s="34"/>
      <c r="O689" s="38"/>
    </row>
    <row r="690" spans="2:15" s="3" customFormat="1" x14ac:dyDescent="0.25">
      <c r="B690" s="20"/>
      <c r="C690" s="20"/>
      <c r="D690" s="20"/>
      <c r="F690" s="20"/>
      <c r="J690" s="12"/>
      <c r="K690" s="12"/>
      <c r="L690" s="20"/>
      <c r="M690" s="20"/>
      <c r="N690" s="34"/>
      <c r="O690" s="38"/>
    </row>
    <row r="691" spans="2:15" s="3" customFormat="1" x14ac:dyDescent="0.25">
      <c r="B691" s="20"/>
      <c r="C691" s="20"/>
      <c r="D691" s="20"/>
      <c r="F691" s="20"/>
      <c r="J691" s="12"/>
      <c r="K691" s="12"/>
      <c r="L691" s="20"/>
      <c r="M691" s="20"/>
      <c r="N691" s="34"/>
      <c r="O691" s="38"/>
    </row>
    <row r="692" spans="2:15" s="3" customFormat="1" x14ac:dyDescent="0.25">
      <c r="B692" s="20"/>
      <c r="C692" s="20"/>
      <c r="D692" s="20"/>
      <c r="F692" s="20"/>
      <c r="J692" s="12"/>
      <c r="K692" s="12"/>
      <c r="L692" s="20"/>
      <c r="M692" s="20"/>
      <c r="N692" s="34"/>
      <c r="O692" s="38"/>
    </row>
    <row r="693" spans="2:15" s="3" customFormat="1" x14ac:dyDescent="0.25">
      <c r="B693" s="20"/>
      <c r="C693" s="20"/>
      <c r="D693" s="20"/>
      <c r="F693" s="20"/>
      <c r="J693" s="12"/>
      <c r="K693" s="12"/>
      <c r="L693" s="20"/>
      <c r="M693" s="20"/>
      <c r="N693" s="34"/>
      <c r="O693" s="38"/>
    </row>
    <row r="694" spans="2:15" s="3" customFormat="1" x14ac:dyDescent="0.25">
      <c r="B694" s="20"/>
      <c r="C694" s="20"/>
      <c r="D694" s="20"/>
      <c r="F694" s="20"/>
      <c r="J694" s="12"/>
      <c r="K694" s="12"/>
      <c r="L694" s="20"/>
      <c r="M694" s="20"/>
      <c r="N694" s="34"/>
      <c r="O694" s="38"/>
    </row>
    <row r="695" spans="2:15" s="3" customFormat="1" x14ac:dyDescent="0.25">
      <c r="B695" s="20"/>
      <c r="C695" s="20"/>
      <c r="D695" s="20"/>
      <c r="F695" s="20"/>
      <c r="J695" s="12"/>
      <c r="K695" s="12"/>
      <c r="L695" s="20"/>
      <c r="M695" s="20"/>
      <c r="N695" s="34"/>
      <c r="O695" s="38"/>
    </row>
    <row r="696" spans="2:15" s="3" customFormat="1" x14ac:dyDescent="0.25">
      <c r="B696" s="20"/>
      <c r="C696" s="20"/>
      <c r="D696" s="20"/>
      <c r="F696" s="20"/>
      <c r="J696" s="12"/>
      <c r="K696" s="12"/>
      <c r="L696" s="20"/>
      <c r="M696" s="20"/>
      <c r="N696" s="34"/>
      <c r="O696" s="38"/>
    </row>
    <row r="697" spans="2:15" s="3" customFormat="1" x14ac:dyDescent="0.25">
      <c r="B697" s="20"/>
      <c r="C697" s="20"/>
      <c r="D697" s="20"/>
      <c r="F697" s="20"/>
      <c r="J697" s="12"/>
      <c r="K697" s="12"/>
      <c r="L697" s="20"/>
      <c r="M697" s="20"/>
      <c r="N697" s="34"/>
      <c r="O697" s="38"/>
    </row>
    <row r="698" spans="2:15" s="3" customFormat="1" x14ac:dyDescent="0.25">
      <c r="B698" s="20"/>
      <c r="C698" s="20"/>
      <c r="D698" s="20"/>
      <c r="F698" s="20"/>
      <c r="J698" s="12"/>
      <c r="K698" s="12"/>
      <c r="L698" s="20"/>
      <c r="M698" s="20"/>
      <c r="N698" s="34"/>
      <c r="O698" s="38"/>
    </row>
    <row r="699" spans="2:15" s="3" customFormat="1" x14ac:dyDescent="0.25">
      <c r="B699" s="20"/>
      <c r="C699" s="20"/>
      <c r="D699" s="20"/>
      <c r="F699" s="20"/>
      <c r="J699" s="12"/>
      <c r="K699" s="12"/>
      <c r="L699" s="20"/>
      <c r="M699" s="20"/>
      <c r="N699" s="34"/>
      <c r="O699" s="38"/>
    </row>
    <row r="700" spans="2:15" s="3" customFormat="1" x14ac:dyDescent="0.25">
      <c r="B700" s="20"/>
      <c r="C700" s="20"/>
      <c r="D700" s="20"/>
      <c r="F700" s="20"/>
      <c r="J700" s="12"/>
      <c r="K700" s="12"/>
      <c r="L700" s="20"/>
      <c r="M700" s="20"/>
      <c r="N700" s="34"/>
      <c r="O700" s="38"/>
    </row>
    <row r="701" spans="2:15" s="3" customFormat="1" x14ac:dyDescent="0.25">
      <c r="B701" s="20"/>
      <c r="C701" s="20"/>
      <c r="D701" s="20"/>
      <c r="F701" s="20"/>
      <c r="J701" s="12"/>
      <c r="K701" s="12"/>
      <c r="L701" s="20"/>
      <c r="M701" s="20"/>
      <c r="N701" s="34"/>
      <c r="O701" s="38"/>
    </row>
    <row r="702" spans="2:15" s="3" customFormat="1" x14ac:dyDescent="0.25">
      <c r="B702" s="20"/>
      <c r="C702" s="20"/>
      <c r="D702" s="20"/>
      <c r="F702" s="20"/>
      <c r="J702" s="12"/>
      <c r="K702" s="12"/>
      <c r="L702" s="20"/>
      <c r="M702" s="20"/>
      <c r="N702" s="34"/>
      <c r="O702" s="38"/>
    </row>
    <row r="703" spans="2:15" s="3" customFormat="1" x14ac:dyDescent="0.25">
      <c r="B703" s="20"/>
      <c r="C703" s="20"/>
      <c r="D703" s="20"/>
      <c r="F703" s="20"/>
      <c r="J703" s="12"/>
      <c r="K703" s="12"/>
      <c r="L703" s="20"/>
      <c r="M703" s="20"/>
      <c r="N703" s="34"/>
      <c r="O703" s="38"/>
    </row>
    <row r="704" spans="2:15" s="3" customFormat="1" x14ac:dyDescent="0.25">
      <c r="B704" s="20"/>
      <c r="C704" s="20"/>
      <c r="D704" s="20"/>
      <c r="F704" s="20"/>
      <c r="J704" s="12"/>
      <c r="K704" s="12"/>
      <c r="L704" s="20"/>
      <c r="M704" s="20"/>
      <c r="N704" s="34"/>
      <c r="O704" s="38"/>
    </row>
    <row r="705" spans="2:15" s="3" customFormat="1" x14ac:dyDescent="0.25">
      <c r="B705" s="20"/>
      <c r="C705" s="20"/>
      <c r="D705" s="20"/>
      <c r="F705" s="20"/>
      <c r="J705" s="12"/>
      <c r="K705" s="12"/>
      <c r="L705" s="20"/>
      <c r="M705" s="20"/>
      <c r="N705" s="34"/>
      <c r="O705" s="38"/>
    </row>
    <row r="706" spans="2:15" s="3" customFormat="1" x14ac:dyDescent="0.25">
      <c r="B706" s="20"/>
      <c r="C706" s="20"/>
      <c r="D706" s="20"/>
      <c r="F706" s="20"/>
      <c r="J706" s="12"/>
      <c r="K706" s="12"/>
      <c r="L706" s="20"/>
      <c r="M706" s="20"/>
      <c r="N706" s="34"/>
      <c r="O706" s="38"/>
    </row>
    <row r="707" spans="2:15" s="3" customFormat="1" x14ac:dyDescent="0.25">
      <c r="B707" s="20"/>
      <c r="C707" s="20"/>
      <c r="D707" s="20"/>
      <c r="F707" s="20"/>
      <c r="J707" s="12"/>
      <c r="K707" s="12"/>
      <c r="L707" s="20"/>
      <c r="M707" s="20"/>
      <c r="N707" s="34"/>
      <c r="O707" s="38"/>
    </row>
    <row r="708" spans="2:15" s="3" customFormat="1" x14ac:dyDescent="0.25">
      <c r="B708" s="20"/>
      <c r="C708" s="20"/>
      <c r="D708" s="20"/>
      <c r="F708" s="20"/>
      <c r="J708" s="12"/>
      <c r="K708" s="12"/>
      <c r="L708" s="20"/>
      <c r="M708" s="20"/>
      <c r="N708" s="34"/>
      <c r="O708" s="38"/>
    </row>
    <row r="709" spans="2:15" s="3" customFormat="1" x14ac:dyDescent="0.25">
      <c r="B709" s="20"/>
      <c r="C709" s="20"/>
      <c r="D709" s="20"/>
      <c r="F709" s="20"/>
      <c r="J709" s="12"/>
      <c r="K709" s="12"/>
      <c r="L709" s="20"/>
      <c r="M709" s="20"/>
      <c r="N709" s="34"/>
      <c r="O709" s="38"/>
    </row>
    <row r="710" spans="2:15" s="3" customFormat="1" x14ac:dyDescent="0.25">
      <c r="B710" s="20"/>
      <c r="C710" s="20"/>
      <c r="D710" s="20"/>
      <c r="F710" s="20"/>
      <c r="J710" s="12"/>
      <c r="K710" s="12"/>
      <c r="L710" s="20"/>
      <c r="M710" s="20"/>
      <c r="N710" s="34"/>
      <c r="O710" s="38"/>
    </row>
    <row r="711" spans="2:15" s="3" customFormat="1" x14ac:dyDescent="0.25">
      <c r="B711" s="20"/>
      <c r="C711" s="20"/>
      <c r="D711" s="20"/>
      <c r="F711" s="20"/>
      <c r="J711" s="12"/>
      <c r="K711" s="12"/>
      <c r="L711" s="20"/>
      <c r="M711" s="20"/>
      <c r="N711" s="34"/>
      <c r="O711" s="38"/>
    </row>
    <row r="712" spans="2:15" s="3" customFormat="1" x14ac:dyDescent="0.25">
      <c r="B712" s="20"/>
      <c r="C712" s="20"/>
      <c r="D712" s="20"/>
      <c r="F712" s="20"/>
      <c r="J712" s="12"/>
      <c r="K712" s="12"/>
      <c r="L712" s="20"/>
      <c r="M712" s="20"/>
      <c r="N712" s="34"/>
      <c r="O712" s="38"/>
    </row>
    <row r="713" spans="2:15" s="3" customFormat="1" x14ac:dyDescent="0.25">
      <c r="B713" s="20"/>
      <c r="C713" s="20"/>
      <c r="D713" s="20"/>
      <c r="F713" s="20"/>
      <c r="J713" s="12"/>
      <c r="K713" s="12"/>
      <c r="L713" s="20"/>
      <c r="M713" s="20"/>
      <c r="N713" s="34"/>
      <c r="O713" s="38"/>
    </row>
    <row r="714" spans="2:15" s="3" customFormat="1" x14ac:dyDescent="0.25">
      <c r="B714" s="20"/>
      <c r="C714" s="20"/>
      <c r="D714" s="20"/>
      <c r="F714" s="20"/>
      <c r="J714" s="12"/>
      <c r="K714" s="12"/>
      <c r="L714" s="20"/>
      <c r="M714" s="20"/>
      <c r="N714" s="34"/>
      <c r="O714" s="38"/>
    </row>
    <row r="715" spans="2:15" s="3" customFormat="1" x14ac:dyDescent="0.25">
      <c r="B715" s="20"/>
      <c r="C715" s="20"/>
      <c r="D715" s="20"/>
      <c r="F715" s="20"/>
      <c r="J715" s="12"/>
      <c r="K715" s="12"/>
      <c r="L715" s="20"/>
      <c r="M715" s="20"/>
      <c r="N715" s="34"/>
      <c r="O715" s="38"/>
    </row>
    <row r="716" spans="2:15" s="3" customFormat="1" x14ac:dyDescent="0.25">
      <c r="B716" s="20"/>
      <c r="C716" s="20"/>
      <c r="D716" s="20"/>
      <c r="F716" s="20"/>
      <c r="J716" s="12"/>
      <c r="K716" s="12"/>
      <c r="L716" s="20"/>
      <c r="M716" s="20"/>
      <c r="N716" s="34"/>
      <c r="O716" s="38"/>
    </row>
    <row r="717" spans="2:15" s="3" customFormat="1" x14ac:dyDescent="0.25">
      <c r="B717" s="20"/>
      <c r="C717" s="20"/>
      <c r="D717" s="20"/>
      <c r="F717" s="20"/>
      <c r="J717" s="12"/>
      <c r="K717" s="12"/>
      <c r="L717" s="20"/>
      <c r="M717" s="20"/>
      <c r="N717" s="34"/>
      <c r="O717" s="38"/>
    </row>
    <row r="718" spans="2:15" s="3" customFormat="1" x14ac:dyDescent="0.25">
      <c r="B718" s="20"/>
      <c r="C718" s="20"/>
      <c r="D718" s="20"/>
      <c r="F718" s="20"/>
      <c r="J718" s="12"/>
      <c r="K718" s="12"/>
      <c r="L718" s="20"/>
      <c r="M718" s="20"/>
      <c r="N718" s="34"/>
      <c r="O718" s="38"/>
    </row>
    <row r="719" spans="2:15" s="3" customFormat="1" x14ac:dyDescent="0.25">
      <c r="B719" s="20"/>
      <c r="C719" s="20"/>
      <c r="D719" s="20"/>
      <c r="F719" s="20"/>
      <c r="J719" s="12"/>
      <c r="K719" s="12"/>
      <c r="L719" s="20"/>
      <c r="M719" s="20"/>
      <c r="N719" s="34"/>
      <c r="O719" s="38"/>
    </row>
    <row r="720" spans="2:15" s="3" customFormat="1" x14ac:dyDescent="0.25">
      <c r="B720" s="20"/>
      <c r="C720" s="20"/>
      <c r="D720" s="20"/>
      <c r="F720" s="20"/>
      <c r="J720" s="12"/>
      <c r="K720" s="12"/>
      <c r="L720" s="20"/>
      <c r="M720" s="20"/>
      <c r="N720" s="34"/>
      <c r="O720" s="38"/>
    </row>
    <row r="721" spans="2:15" s="3" customFormat="1" x14ac:dyDescent="0.25">
      <c r="B721" s="20"/>
      <c r="C721" s="20"/>
      <c r="D721" s="20"/>
      <c r="F721" s="20"/>
      <c r="J721" s="12"/>
      <c r="K721" s="12"/>
      <c r="L721" s="20"/>
      <c r="M721" s="20"/>
      <c r="N721" s="34"/>
      <c r="O721" s="38"/>
    </row>
    <row r="722" spans="2:15" s="3" customFormat="1" x14ac:dyDescent="0.25">
      <c r="B722" s="20"/>
      <c r="C722" s="20"/>
      <c r="D722" s="20"/>
      <c r="F722" s="20"/>
      <c r="J722" s="12"/>
      <c r="K722" s="12"/>
      <c r="L722" s="20"/>
      <c r="M722" s="20"/>
      <c r="N722" s="34"/>
      <c r="O722" s="38"/>
    </row>
    <row r="723" spans="2:15" s="3" customFormat="1" x14ac:dyDescent="0.25">
      <c r="B723" s="20"/>
      <c r="C723" s="20"/>
      <c r="D723" s="20"/>
      <c r="F723" s="20"/>
      <c r="J723" s="12"/>
      <c r="K723" s="12"/>
      <c r="L723" s="20"/>
      <c r="M723" s="20"/>
      <c r="N723" s="34"/>
      <c r="O723" s="38"/>
    </row>
    <row r="724" spans="2:15" s="3" customFormat="1" x14ac:dyDescent="0.25">
      <c r="B724" s="20"/>
      <c r="C724" s="20"/>
      <c r="D724" s="20"/>
      <c r="F724" s="20"/>
      <c r="J724" s="12"/>
      <c r="K724" s="12"/>
      <c r="L724" s="20"/>
      <c r="M724" s="20"/>
      <c r="N724" s="34"/>
      <c r="O724" s="38"/>
    </row>
    <row r="725" spans="2:15" s="3" customFormat="1" x14ac:dyDescent="0.25">
      <c r="B725" s="20"/>
      <c r="C725" s="20"/>
      <c r="D725" s="20"/>
      <c r="F725" s="20"/>
      <c r="J725" s="12"/>
      <c r="K725" s="12"/>
      <c r="L725" s="20"/>
      <c r="M725" s="20"/>
      <c r="N725" s="34"/>
      <c r="O725" s="38"/>
    </row>
    <row r="726" spans="2:15" s="3" customFormat="1" x14ac:dyDescent="0.25">
      <c r="B726" s="20"/>
      <c r="C726" s="20"/>
      <c r="D726" s="20"/>
      <c r="F726" s="20"/>
      <c r="J726" s="12"/>
      <c r="K726" s="12"/>
      <c r="L726" s="20"/>
      <c r="M726" s="20"/>
      <c r="N726" s="34"/>
      <c r="O726" s="38"/>
    </row>
    <row r="727" spans="2:15" s="3" customFormat="1" x14ac:dyDescent="0.25">
      <c r="B727" s="20"/>
      <c r="C727" s="20"/>
      <c r="D727" s="20"/>
      <c r="F727" s="20"/>
      <c r="J727" s="12"/>
      <c r="K727" s="12"/>
      <c r="L727" s="20"/>
      <c r="M727" s="20"/>
      <c r="N727" s="34"/>
      <c r="O727" s="38"/>
    </row>
    <row r="728" spans="2:15" s="3" customFormat="1" x14ac:dyDescent="0.25">
      <c r="B728" s="20"/>
      <c r="C728" s="20"/>
      <c r="D728" s="20"/>
      <c r="F728" s="20"/>
      <c r="J728" s="12"/>
      <c r="K728" s="12"/>
      <c r="L728" s="20"/>
      <c r="M728" s="20"/>
      <c r="N728" s="34"/>
      <c r="O728" s="38"/>
    </row>
    <row r="729" spans="2:15" s="3" customFormat="1" x14ac:dyDescent="0.25">
      <c r="B729" s="20"/>
      <c r="C729" s="20"/>
      <c r="D729" s="20"/>
      <c r="F729" s="20"/>
      <c r="J729" s="12"/>
      <c r="K729" s="12"/>
      <c r="L729" s="20"/>
      <c r="M729" s="20"/>
      <c r="N729" s="34"/>
      <c r="O729" s="38"/>
    </row>
    <row r="730" spans="2:15" s="3" customFormat="1" x14ac:dyDescent="0.25">
      <c r="B730" s="20"/>
      <c r="C730" s="20"/>
      <c r="D730" s="20"/>
      <c r="F730" s="20"/>
      <c r="J730" s="12"/>
      <c r="K730" s="12"/>
      <c r="L730" s="20"/>
      <c r="M730" s="20"/>
      <c r="N730" s="34"/>
      <c r="O730" s="38"/>
    </row>
    <row r="731" spans="2:15" s="3" customFormat="1" x14ac:dyDescent="0.25">
      <c r="B731" s="20"/>
      <c r="C731" s="20"/>
      <c r="D731" s="20"/>
      <c r="F731" s="20"/>
      <c r="J731" s="12"/>
      <c r="K731" s="12"/>
      <c r="L731" s="20"/>
      <c r="M731" s="20"/>
      <c r="N731" s="34"/>
      <c r="O731" s="38"/>
    </row>
    <row r="732" spans="2:15" s="3" customFormat="1" x14ac:dyDescent="0.25">
      <c r="B732" s="20"/>
      <c r="C732" s="20"/>
      <c r="D732" s="20"/>
      <c r="F732" s="20"/>
      <c r="J732" s="12"/>
      <c r="K732" s="12"/>
      <c r="L732" s="20"/>
      <c r="M732" s="20"/>
      <c r="N732" s="34"/>
      <c r="O732" s="38"/>
    </row>
    <row r="733" spans="2:15" s="3" customFormat="1" x14ac:dyDescent="0.25">
      <c r="B733" s="20"/>
      <c r="C733" s="20"/>
      <c r="D733" s="20"/>
      <c r="F733" s="20"/>
      <c r="J733" s="12"/>
      <c r="K733" s="12"/>
      <c r="L733" s="20"/>
      <c r="M733" s="20"/>
      <c r="N733" s="34"/>
      <c r="O733" s="38"/>
    </row>
    <row r="734" spans="2:15" s="3" customFormat="1" x14ac:dyDescent="0.25">
      <c r="B734" s="20"/>
      <c r="C734" s="20"/>
      <c r="D734" s="20"/>
      <c r="F734" s="20"/>
      <c r="J734" s="12"/>
      <c r="K734" s="12"/>
      <c r="L734" s="20"/>
      <c r="M734" s="20"/>
      <c r="N734" s="34"/>
      <c r="O734" s="38"/>
    </row>
    <row r="735" spans="2:15" s="3" customFormat="1" x14ac:dyDescent="0.25">
      <c r="B735" s="20"/>
      <c r="C735" s="20"/>
      <c r="D735" s="20"/>
      <c r="F735" s="20"/>
      <c r="J735" s="12"/>
      <c r="K735" s="12"/>
      <c r="L735" s="20"/>
      <c r="M735" s="20"/>
      <c r="N735" s="34"/>
      <c r="O735" s="38"/>
    </row>
    <row r="736" spans="2:15" s="3" customFormat="1" x14ac:dyDescent="0.25">
      <c r="B736" s="20"/>
      <c r="C736" s="20"/>
      <c r="D736" s="20"/>
      <c r="F736" s="20"/>
      <c r="J736" s="12"/>
      <c r="K736" s="12"/>
      <c r="L736" s="20"/>
      <c r="M736" s="20"/>
      <c r="N736" s="34"/>
      <c r="O736" s="38"/>
    </row>
    <row r="737" spans="2:15" s="3" customFormat="1" x14ac:dyDescent="0.25">
      <c r="B737" s="20"/>
      <c r="C737" s="20"/>
      <c r="D737" s="20"/>
      <c r="F737" s="20"/>
      <c r="J737" s="12"/>
      <c r="K737" s="12"/>
      <c r="L737" s="20"/>
      <c r="M737" s="20"/>
      <c r="N737" s="34"/>
      <c r="O737" s="38"/>
    </row>
    <row r="738" spans="2:15" s="3" customFormat="1" x14ac:dyDescent="0.25">
      <c r="B738" s="20"/>
      <c r="C738" s="20"/>
      <c r="D738" s="20"/>
      <c r="F738" s="20"/>
      <c r="J738" s="12"/>
      <c r="K738" s="12"/>
      <c r="L738" s="20"/>
      <c r="M738" s="20"/>
      <c r="N738" s="34"/>
      <c r="O738" s="38"/>
    </row>
    <row r="739" spans="2:15" s="3" customFormat="1" x14ac:dyDescent="0.25">
      <c r="B739" s="20"/>
      <c r="C739" s="20"/>
      <c r="D739" s="20"/>
      <c r="F739" s="20"/>
      <c r="J739" s="12"/>
      <c r="K739" s="12"/>
      <c r="L739" s="20"/>
      <c r="M739" s="20"/>
      <c r="N739" s="34"/>
      <c r="O739" s="38"/>
    </row>
    <row r="740" spans="2:15" s="3" customFormat="1" x14ac:dyDescent="0.25">
      <c r="B740" s="20"/>
      <c r="C740" s="20"/>
      <c r="D740" s="20"/>
      <c r="F740" s="20"/>
      <c r="J740" s="12"/>
      <c r="K740" s="12"/>
      <c r="L740" s="20"/>
      <c r="M740" s="20"/>
      <c r="N740" s="34"/>
      <c r="O740" s="38"/>
    </row>
    <row r="741" spans="2:15" s="3" customFormat="1" x14ac:dyDescent="0.25">
      <c r="B741" s="20"/>
      <c r="C741" s="20"/>
      <c r="D741" s="20"/>
      <c r="F741" s="20"/>
      <c r="J741" s="12"/>
      <c r="K741" s="12"/>
      <c r="L741" s="20"/>
      <c r="M741" s="20"/>
      <c r="N741" s="34"/>
      <c r="O741" s="38"/>
    </row>
    <row r="742" spans="2:15" s="3" customFormat="1" x14ac:dyDescent="0.25">
      <c r="B742" s="20"/>
      <c r="C742" s="20"/>
      <c r="D742" s="20"/>
      <c r="F742" s="20"/>
      <c r="J742" s="12"/>
      <c r="K742" s="12"/>
      <c r="L742" s="20"/>
      <c r="M742" s="20"/>
      <c r="N742" s="34"/>
      <c r="O742" s="38"/>
    </row>
    <row r="743" spans="2:15" s="3" customFormat="1" x14ac:dyDescent="0.25">
      <c r="B743" s="20"/>
      <c r="C743" s="20"/>
      <c r="D743" s="20"/>
      <c r="F743" s="20"/>
      <c r="J743" s="12"/>
      <c r="K743" s="12"/>
      <c r="L743" s="20"/>
      <c r="M743" s="20"/>
      <c r="N743" s="34"/>
      <c r="O743" s="38"/>
    </row>
    <row r="744" spans="2:15" s="3" customFormat="1" x14ac:dyDescent="0.25">
      <c r="B744" s="20"/>
      <c r="C744" s="20"/>
      <c r="D744" s="20"/>
      <c r="F744" s="20"/>
      <c r="J744" s="12"/>
      <c r="K744" s="12"/>
      <c r="L744" s="20"/>
      <c r="M744" s="20"/>
      <c r="N744" s="34"/>
      <c r="O744" s="38"/>
    </row>
    <row r="745" spans="2:15" s="3" customFormat="1" x14ac:dyDescent="0.25">
      <c r="B745" s="20"/>
      <c r="C745" s="20"/>
      <c r="D745" s="20"/>
      <c r="F745" s="20"/>
      <c r="J745" s="12"/>
      <c r="K745" s="12"/>
      <c r="L745" s="20"/>
      <c r="M745" s="20"/>
      <c r="N745" s="34"/>
      <c r="O745" s="38"/>
    </row>
    <row r="746" spans="2:15" s="3" customFormat="1" x14ac:dyDescent="0.25">
      <c r="B746" s="20"/>
      <c r="C746" s="20"/>
      <c r="D746" s="20"/>
      <c r="F746" s="20"/>
      <c r="J746" s="12"/>
      <c r="K746" s="12"/>
      <c r="L746" s="20"/>
      <c r="M746" s="20"/>
      <c r="N746" s="34"/>
      <c r="O746" s="38"/>
    </row>
    <row r="747" spans="2:15" s="3" customFormat="1" x14ac:dyDescent="0.25">
      <c r="B747" s="20"/>
      <c r="C747" s="20"/>
      <c r="D747" s="20"/>
      <c r="F747" s="20"/>
      <c r="J747" s="12"/>
      <c r="K747" s="12"/>
      <c r="L747" s="20"/>
      <c r="M747" s="20"/>
      <c r="N747" s="34"/>
      <c r="O747" s="38"/>
    </row>
    <row r="748" spans="2:15" s="3" customFormat="1" x14ac:dyDescent="0.25">
      <c r="B748" s="20"/>
      <c r="C748" s="20"/>
      <c r="D748" s="20"/>
      <c r="F748" s="20"/>
      <c r="J748" s="12"/>
      <c r="K748" s="12"/>
      <c r="L748" s="20"/>
      <c r="M748" s="20"/>
      <c r="N748" s="34"/>
      <c r="O748" s="38"/>
    </row>
    <row r="749" spans="2:15" s="3" customFormat="1" x14ac:dyDescent="0.25">
      <c r="B749" s="20"/>
      <c r="C749" s="20"/>
      <c r="D749" s="20"/>
      <c r="F749" s="20"/>
      <c r="J749" s="12"/>
      <c r="K749" s="12"/>
      <c r="L749" s="20"/>
      <c r="M749" s="20"/>
      <c r="N749" s="34"/>
      <c r="O749" s="38"/>
    </row>
    <row r="750" spans="2:15" s="3" customFormat="1" x14ac:dyDescent="0.25">
      <c r="B750" s="20"/>
      <c r="C750" s="20"/>
      <c r="D750" s="20"/>
      <c r="F750" s="20"/>
      <c r="J750" s="12"/>
      <c r="K750" s="12"/>
      <c r="L750" s="20"/>
      <c r="M750" s="20"/>
      <c r="N750" s="34"/>
      <c r="O750" s="38"/>
    </row>
    <row r="751" spans="2:15" s="3" customFormat="1" x14ac:dyDescent="0.25">
      <c r="B751" s="20"/>
      <c r="C751" s="20"/>
      <c r="D751" s="20"/>
      <c r="F751" s="20"/>
      <c r="J751" s="12"/>
      <c r="K751" s="12"/>
      <c r="L751" s="20"/>
      <c r="M751" s="20"/>
      <c r="N751" s="34"/>
      <c r="O751" s="38"/>
    </row>
    <row r="752" spans="2:15" s="3" customFormat="1" x14ac:dyDescent="0.25">
      <c r="B752" s="20"/>
      <c r="C752" s="20"/>
      <c r="D752" s="20"/>
      <c r="F752" s="20"/>
      <c r="J752" s="12"/>
      <c r="K752" s="12"/>
      <c r="L752" s="20"/>
      <c r="M752" s="20"/>
      <c r="N752" s="34"/>
      <c r="O752" s="38"/>
    </row>
    <row r="753" spans="2:15" s="3" customFormat="1" x14ac:dyDescent="0.25">
      <c r="B753" s="20"/>
      <c r="C753" s="20"/>
      <c r="D753" s="20"/>
      <c r="F753" s="20"/>
      <c r="J753" s="12"/>
      <c r="K753" s="12"/>
      <c r="L753" s="20"/>
      <c r="M753" s="20"/>
      <c r="N753" s="34"/>
      <c r="O753" s="38"/>
    </row>
    <row r="754" spans="2:15" s="3" customFormat="1" x14ac:dyDescent="0.25">
      <c r="B754" s="20"/>
      <c r="C754" s="20"/>
      <c r="D754" s="20"/>
      <c r="F754" s="20"/>
      <c r="J754" s="12"/>
      <c r="K754" s="12"/>
      <c r="L754" s="20"/>
      <c r="M754" s="20"/>
      <c r="N754" s="34"/>
      <c r="O754" s="38"/>
    </row>
    <row r="755" spans="2:15" s="3" customFormat="1" x14ac:dyDescent="0.25">
      <c r="B755" s="20"/>
      <c r="C755" s="20"/>
      <c r="D755" s="20"/>
      <c r="F755" s="20"/>
      <c r="J755" s="12"/>
      <c r="K755" s="12"/>
      <c r="L755" s="20"/>
      <c r="M755" s="20"/>
      <c r="N755" s="34"/>
      <c r="O755" s="38"/>
    </row>
    <row r="756" spans="2:15" s="3" customFormat="1" x14ac:dyDescent="0.25">
      <c r="B756" s="20"/>
      <c r="C756" s="20"/>
      <c r="D756" s="20"/>
      <c r="F756" s="20"/>
      <c r="J756" s="12"/>
      <c r="K756" s="12"/>
      <c r="L756" s="20"/>
      <c r="M756" s="20"/>
      <c r="N756" s="34"/>
      <c r="O756" s="38"/>
    </row>
    <row r="757" spans="2:15" s="3" customFormat="1" x14ac:dyDescent="0.25">
      <c r="B757" s="20"/>
      <c r="C757" s="20"/>
      <c r="D757" s="20"/>
      <c r="F757" s="20"/>
      <c r="J757" s="12"/>
      <c r="K757" s="12"/>
      <c r="L757" s="20"/>
      <c r="M757" s="20"/>
      <c r="N757" s="34"/>
      <c r="O757" s="38"/>
    </row>
    <row r="758" spans="2:15" s="3" customFormat="1" x14ac:dyDescent="0.25">
      <c r="B758" s="20"/>
      <c r="C758" s="20"/>
      <c r="D758" s="20"/>
      <c r="F758" s="20"/>
      <c r="J758" s="12"/>
      <c r="K758" s="12"/>
      <c r="L758" s="20"/>
      <c r="M758" s="20"/>
      <c r="N758" s="34"/>
      <c r="O758" s="38"/>
    </row>
    <row r="759" spans="2:15" s="3" customFormat="1" x14ac:dyDescent="0.25">
      <c r="B759" s="20"/>
      <c r="C759" s="20"/>
      <c r="D759" s="20"/>
      <c r="F759" s="20"/>
      <c r="J759" s="12"/>
      <c r="K759" s="12"/>
      <c r="L759" s="20"/>
      <c r="M759" s="20"/>
      <c r="N759" s="34"/>
      <c r="O759" s="38"/>
    </row>
    <row r="760" spans="2:15" s="3" customFormat="1" x14ac:dyDescent="0.25">
      <c r="B760" s="20"/>
      <c r="C760" s="20"/>
      <c r="D760" s="20"/>
      <c r="F760" s="20"/>
      <c r="J760" s="12"/>
      <c r="K760" s="12"/>
      <c r="L760" s="20"/>
      <c r="M760" s="20"/>
      <c r="N760" s="34"/>
      <c r="O760" s="38"/>
    </row>
    <row r="761" spans="2:15" s="3" customFormat="1" x14ac:dyDescent="0.25">
      <c r="B761" s="20"/>
      <c r="C761" s="20"/>
      <c r="D761" s="20"/>
      <c r="F761" s="20"/>
      <c r="J761" s="12"/>
      <c r="K761" s="12"/>
      <c r="L761" s="20"/>
      <c r="M761" s="20"/>
      <c r="N761" s="34"/>
      <c r="O761" s="38"/>
    </row>
    <row r="762" spans="2:15" s="3" customFormat="1" x14ac:dyDescent="0.25">
      <c r="B762" s="20"/>
      <c r="C762" s="20"/>
      <c r="D762" s="20"/>
      <c r="F762" s="20"/>
      <c r="J762" s="12"/>
      <c r="K762" s="12"/>
      <c r="L762" s="20"/>
      <c r="M762" s="20"/>
      <c r="N762" s="34"/>
      <c r="O762" s="38"/>
    </row>
    <row r="763" spans="2:15" s="3" customFormat="1" x14ac:dyDescent="0.25">
      <c r="B763" s="20"/>
      <c r="C763" s="20"/>
      <c r="D763" s="20"/>
      <c r="F763" s="20"/>
      <c r="J763" s="12"/>
      <c r="K763" s="12"/>
      <c r="L763" s="20"/>
      <c r="M763" s="20"/>
      <c r="N763" s="34"/>
      <c r="O763" s="38"/>
    </row>
    <row r="764" spans="2:15" s="3" customFormat="1" x14ac:dyDescent="0.25">
      <c r="B764" s="20"/>
      <c r="C764" s="20"/>
      <c r="D764" s="20"/>
      <c r="F764" s="20"/>
      <c r="J764" s="12"/>
      <c r="K764" s="12"/>
      <c r="L764" s="20"/>
      <c r="M764" s="20"/>
      <c r="N764" s="34"/>
      <c r="O764" s="38"/>
    </row>
    <row r="765" spans="2:15" s="3" customFormat="1" x14ac:dyDescent="0.25">
      <c r="B765" s="20"/>
      <c r="C765" s="20"/>
      <c r="D765" s="20"/>
      <c r="F765" s="20"/>
      <c r="J765" s="12"/>
      <c r="K765" s="12"/>
      <c r="L765" s="20"/>
      <c r="M765" s="20"/>
      <c r="N765" s="34"/>
      <c r="O765" s="38"/>
    </row>
    <row r="766" spans="2:15" s="3" customFormat="1" x14ac:dyDescent="0.25">
      <c r="B766" s="20"/>
      <c r="C766" s="20"/>
      <c r="D766" s="20"/>
      <c r="F766" s="20"/>
      <c r="J766" s="12"/>
      <c r="K766" s="12"/>
      <c r="L766" s="20"/>
      <c r="M766" s="20"/>
      <c r="N766" s="34"/>
      <c r="O766" s="38"/>
    </row>
    <row r="767" spans="2:15" s="3" customFormat="1" x14ac:dyDescent="0.25">
      <c r="B767" s="20"/>
      <c r="C767" s="20"/>
      <c r="D767" s="20"/>
      <c r="F767" s="20"/>
      <c r="J767" s="12"/>
      <c r="K767" s="12"/>
      <c r="L767" s="20"/>
      <c r="M767" s="20"/>
      <c r="N767" s="34"/>
      <c r="O767" s="38"/>
    </row>
    <row r="768" spans="2:15" s="3" customFormat="1" x14ac:dyDescent="0.25">
      <c r="B768" s="20"/>
      <c r="C768" s="20"/>
      <c r="D768" s="20"/>
      <c r="F768" s="20"/>
      <c r="J768" s="12"/>
      <c r="K768" s="12"/>
      <c r="L768" s="20"/>
      <c r="M768" s="20"/>
      <c r="N768" s="34"/>
      <c r="O768" s="38"/>
    </row>
    <row r="769" spans="2:15" s="3" customFormat="1" x14ac:dyDescent="0.25">
      <c r="B769" s="20"/>
      <c r="C769" s="20"/>
      <c r="D769" s="20"/>
      <c r="F769" s="20"/>
      <c r="J769" s="12"/>
      <c r="K769" s="12"/>
      <c r="L769" s="20"/>
      <c r="M769" s="20"/>
      <c r="N769" s="34"/>
      <c r="O769" s="38"/>
    </row>
    <row r="770" spans="2:15" s="3" customFormat="1" x14ac:dyDescent="0.25">
      <c r="B770" s="20"/>
      <c r="C770" s="20"/>
      <c r="D770" s="20"/>
      <c r="F770" s="20"/>
      <c r="J770" s="12"/>
      <c r="K770" s="12"/>
      <c r="L770" s="20"/>
      <c r="M770" s="20"/>
      <c r="N770" s="34"/>
      <c r="O770" s="38"/>
    </row>
    <row r="771" spans="2:15" s="3" customFormat="1" x14ac:dyDescent="0.25">
      <c r="B771" s="20"/>
      <c r="C771" s="20"/>
      <c r="D771" s="20"/>
      <c r="F771" s="20"/>
      <c r="J771" s="12"/>
      <c r="K771" s="12"/>
      <c r="L771" s="20"/>
      <c r="M771" s="20"/>
      <c r="N771" s="34"/>
      <c r="O771" s="38"/>
    </row>
    <row r="772" spans="2:15" s="3" customFormat="1" x14ac:dyDescent="0.25">
      <c r="B772" s="20"/>
      <c r="C772" s="20"/>
      <c r="D772" s="20"/>
      <c r="F772" s="20"/>
      <c r="J772" s="12"/>
      <c r="K772" s="12"/>
      <c r="L772" s="20"/>
      <c r="M772" s="20"/>
      <c r="N772" s="34"/>
      <c r="O772" s="38"/>
    </row>
    <row r="773" spans="2:15" s="3" customFormat="1" x14ac:dyDescent="0.25">
      <c r="B773" s="20"/>
      <c r="C773" s="20"/>
      <c r="D773" s="20"/>
      <c r="F773" s="20"/>
      <c r="J773" s="12"/>
      <c r="K773" s="12"/>
      <c r="L773" s="20"/>
      <c r="M773" s="20"/>
      <c r="N773" s="34"/>
      <c r="O773" s="38"/>
    </row>
    <row r="774" spans="2:15" s="3" customFormat="1" x14ac:dyDescent="0.25">
      <c r="B774" s="20"/>
      <c r="C774" s="20"/>
      <c r="D774" s="20"/>
      <c r="F774" s="20"/>
      <c r="J774" s="12"/>
      <c r="K774" s="12"/>
      <c r="L774" s="20"/>
      <c r="M774" s="20"/>
      <c r="N774" s="34"/>
      <c r="O774" s="38"/>
    </row>
    <row r="775" spans="2:15" s="3" customFormat="1" x14ac:dyDescent="0.25">
      <c r="B775" s="20"/>
      <c r="C775" s="20"/>
      <c r="D775" s="20"/>
      <c r="F775" s="20"/>
      <c r="J775" s="12"/>
      <c r="K775" s="12"/>
      <c r="L775" s="20"/>
      <c r="M775" s="20"/>
      <c r="N775" s="34"/>
      <c r="O775" s="38"/>
    </row>
    <row r="776" spans="2:15" s="3" customFormat="1" x14ac:dyDescent="0.25">
      <c r="B776" s="20"/>
      <c r="C776" s="20"/>
      <c r="D776" s="20"/>
      <c r="F776" s="20"/>
      <c r="J776" s="12"/>
      <c r="K776" s="12"/>
      <c r="L776" s="20"/>
      <c r="M776" s="20"/>
      <c r="N776" s="34"/>
      <c r="O776" s="38"/>
    </row>
    <row r="777" spans="2:15" s="3" customFormat="1" x14ac:dyDescent="0.25">
      <c r="B777" s="20"/>
      <c r="C777" s="20"/>
      <c r="D777" s="20"/>
      <c r="F777" s="20"/>
      <c r="J777" s="12"/>
      <c r="K777" s="12"/>
      <c r="L777" s="20"/>
      <c r="M777" s="20"/>
      <c r="N777" s="34"/>
      <c r="O777" s="38"/>
    </row>
    <row r="778" spans="2:15" s="3" customFormat="1" x14ac:dyDescent="0.25">
      <c r="B778" s="20"/>
      <c r="C778" s="20"/>
      <c r="D778" s="20"/>
      <c r="F778" s="20"/>
      <c r="J778" s="12"/>
      <c r="K778" s="12"/>
      <c r="L778" s="20"/>
      <c r="M778" s="20"/>
      <c r="N778" s="34"/>
      <c r="O778" s="38"/>
    </row>
    <row r="779" spans="2:15" s="3" customFormat="1" x14ac:dyDescent="0.25">
      <c r="B779" s="20"/>
      <c r="C779" s="20"/>
      <c r="D779" s="20"/>
      <c r="F779" s="20"/>
      <c r="J779" s="12"/>
      <c r="K779" s="12"/>
      <c r="L779" s="20"/>
      <c r="M779" s="20"/>
      <c r="N779" s="34"/>
      <c r="O779" s="38"/>
    </row>
    <row r="780" spans="2:15" s="3" customFormat="1" x14ac:dyDescent="0.25">
      <c r="B780" s="20"/>
      <c r="C780" s="20"/>
      <c r="D780" s="20"/>
      <c r="F780" s="20"/>
      <c r="J780" s="12"/>
      <c r="K780" s="12"/>
      <c r="L780" s="20"/>
      <c r="M780" s="20"/>
      <c r="N780" s="34"/>
      <c r="O780" s="38"/>
    </row>
    <row r="781" spans="2:15" s="3" customFormat="1" x14ac:dyDescent="0.25">
      <c r="B781" s="20"/>
      <c r="C781" s="20"/>
      <c r="D781" s="20"/>
      <c r="F781" s="20"/>
      <c r="J781" s="12"/>
      <c r="K781" s="12"/>
      <c r="L781" s="20"/>
      <c r="M781" s="20"/>
      <c r="N781" s="34"/>
      <c r="O781" s="38"/>
    </row>
    <row r="782" spans="2:15" s="3" customFormat="1" x14ac:dyDescent="0.25">
      <c r="B782" s="20"/>
      <c r="C782" s="20"/>
      <c r="D782" s="20"/>
      <c r="F782" s="20"/>
      <c r="J782" s="12"/>
      <c r="K782" s="12"/>
      <c r="L782" s="20"/>
      <c r="M782" s="20"/>
      <c r="N782" s="34"/>
      <c r="O782" s="38"/>
    </row>
    <row r="783" spans="2:15" s="3" customFormat="1" x14ac:dyDescent="0.25">
      <c r="B783" s="20"/>
      <c r="C783" s="20"/>
      <c r="D783" s="20"/>
      <c r="F783" s="20"/>
      <c r="J783" s="12"/>
      <c r="K783" s="12"/>
      <c r="L783" s="20"/>
      <c r="M783" s="20"/>
      <c r="N783" s="34"/>
      <c r="O783" s="38"/>
    </row>
    <row r="784" spans="2:15" s="3" customFormat="1" x14ac:dyDescent="0.25">
      <c r="B784" s="20"/>
      <c r="C784" s="20"/>
      <c r="D784" s="20"/>
      <c r="F784" s="20"/>
      <c r="J784" s="12"/>
      <c r="K784" s="12"/>
      <c r="L784" s="20"/>
      <c r="M784" s="20"/>
      <c r="N784" s="34"/>
      <c r="O784" s="38"/>
    </row>
    <row r="785" spans="2:15" s="3" customFormat="1" x14ac:dyDescent="0.25">
      <c r="B785" s="20"/>
      <c r="C785" s="20"/>
      <c r="D785" s="20"/>
      <c r="F785" s="20"/>
      <c r="J785" s="12"/>
      <c r="K785" s="12"/>
      <c r="L785" s="20"/>
      <c r="M785" s="20"/>
      <c r="N785" s="34"/>
      <c r="O785" s="38"/>
    </row>
    <row r="786" spans="2:15" s="3" customFormat="1" x14ac:dyDescent="0.25">
      <c r="B786" s="20"/>
      <c r="C786" s="20"/>
      <c r="D786" s="20"/>
      <c r="F786" s="20"/>
      <c r="J786" s="12"/>
      <c r="K786" s="12"/>
      <c r="L786" s="20"/>
      <c r="M786" s="20"/>
      <c r="N786" s="34"/>
      <c r="O786" s="38"/>
    </row>
    <row r="787" spans="2:15" s="3" customFormat="1" x14ac:dyDescent="0.25">
      <c r="B787" s="20"/>
      <c r="C787" s="20"/>
      <c r="D787" s="20"/>
      <c r="F787" s="20"/>
      <c r="J787" s="12"/>
      <c r="K787" s="12"/>
      <c r="L787" s="20"/>
      <c r="M787" s="20"/>
      <c r="N787" s="34"/>
      <c r="O787" s="38"/>
    </row>
    <row r="788" spans="2:15" s="3" customFormat="1" x14ac:dyDescent="0.25">
      <c r="B788" s="20"/>
      <c r="C788" s="20"/>
      <c r="D788" s="20"/>
      <c r="F788" s="20"/>
      <c r="J788" s="12"/>
      <c r="K788" s="12"/>
      <c r="L788" s="20"/>
      <c r="M788" s="20"/>
      <c r="N788" s="34"/>
      <c r="O788" s="38"/>
    </row>
    <row r="789" spans="2:15" s="3" customFormat="1" x14ac:dyDescent="0.25">
      <c r="B789" s="20"/>
      <c r="C789" s="20"/>
      <c r="D789" s="20"/>
      <c r="F789" s="20"/>
      <c r="J789" s="12"/>
      <c r="K789" s="12"/>
      <c r="L789" s="20"/>
      <c r="M789" s="20"/>
      <c r="N789" s="34"/>
      <c r="O789" s="38"/>
    </row>
    <row r="790" spans="2:15" s="3" customFormat="1" x14ac:dyDescent="0.25">
      <c r="B790" s="20"/>
      <c r="C790" s="20"/>
      <c r="D790" s="20"/>
      <c r="F790" s="20"/>
      <c r="J790" s="12"/>
      <c r="K790" s="12"/>
      <c r="L790" s="20"/>
      <c r="M790" s="20"/>
      <c r="N790" s="34"/>
      <c r="O790" s="38"/>
    </row>
    <row r="791" spans="2:15" s="3" customFormat="1" x14ac:dyDescent="0.25">
      <c r="B791" s="20"/>
      <c r="C791" s="20"/>
      <c r="D791" s="20"/>
      <c r="F791" s="20"/>
      <c r="J791" s="12"/>
      <c r="K791" s="12"/>
      <c r="L791" s="20"/>
      <c r="M791" s="20"/>
      <c r="N791" s="34"/>
      <c r="O791" s="38"/>
    </row>
    <row r="792" spans="2:15" s="3" customFormat="1" x14ac:dyDescent="0.25">
      <c r="B792" s="20"/>
      <c r="C792" s="20"/>
      <c r="D792" s="20"/>
      <c r="F792" s="20"/>
      <c r="J792" s="12"/>
      <c r="K792" s="12"/>
      <c r="L792" s="20"/>
      <c r="M792" s="20"/>
      <c r="N792" s="34"/>
      <c r="O792" s="38"/>
    </row>
    <row r="793" spans="2:15" s="3" customFormat="1" x14ac:dyDescent="0.25">
      <c r="B793" s="20"/>
      <c r="C793" s="20"/>
      <c r="D793" s="20"/>
      <c r="F793" s="20"/>
      <c r="J793" s="12"/>
      <c r="K793" s="12"/>
      <c r="L793" s="20"/>
      <c r="M793" s="20"/>
      <c r="N793" s="34"/>
      <c r="O793" s="38"/>
    </row>
    <row r="794" spans="2:15" s="3" customFormat="1" x14ac:dyDescent="0.25">
      <c r="B794" s="20"/>
      <c r="C794" s="20"/>
      <c r="D794" s="20"/>
      <c r="F794" s="20"/>
      <c r="J794" s="12"/>
      <c r="K794" s="12"/>
      <c r="L794" s="20"/>
      <c r="M794" s="20"/>
      <c r="N794" s="34"/>
      <c r="O794" s="38"/>
    </row>
    <row r="795" spans="2:15" s="3" customFormat="1" x14ac:dyDescent="0.25">
      <c r="B795" s="20"/>
      <c r="C795" s="20"/>
      <c r="D795" s="20"/>
      <c r="F795" s="20"/>
      <c r="J795" s="12"/>
      <c r="K795" s="12"/>
      <c r="L795" s="20"/>
      <c r="M795" s="20"/>
      <c r="N795" s="34"/>
      <c r="O795" s="38"/>
    </row>
    <row r="796" spans="2:15" s="3" customFormat="1" x14ac:dyDescent="0.25">
      <c r="B796" s="20"/>
      <c r="C796" s="20"/>
      <c r="D796" s="20"/>
      <c r="F796" s="20"/>
      <c r="J796" s="12"/>
      <c r="K796" s="12"/>
      <c r="L796" s="20"/>
      <c r="M796" s="20"/>
      <c r="N796" s="34"/>
      <c r="O796" s="38"/>
    </row>
    <row r="797" spans="2:15" s="3" customFormat="1" x14ac:dyDescent="0.25">
      <c r="B797" s="20"/>
      <c r="C797" s="20"/>
      <c r="D797" s="20"/>
      <c r="F797" s="20"/>
      <c r="J797" s="12"/>
      <c r="K797" s="12"/>
      <c r="L797" s="20"/>
      <c r="M797" s="20"/>
      <c r="N797" s="34"/>
      <c r="O797" s="38"/>
    </row>
    <row r="798" spans="2:15" s="3" customFormat="1" x14ac:dyDescent="0.25">
      <c r="B798" s="20"/>
      <c r="C798" s="20"/>
      <c r="D798" s="20"/>
      <c r="F798" s="20"/>
      <c r="J798" s="12"/>
      <c r="K798" s="12"/>
      <c r="L798" s="20"/>
      <c r="M798" s="20"/>
      <c r="N798" s="34"/>
      <c r="O798" s="38"/>
    </row>
    <row r="799" spans="2:15" s="3" customFormat="1" x14ac:dyDescent="0.25">
      <c r="B799" s="20"/>
      <c r="C799" s="20"/>
      <c r="D799" s="20"/>
      <c r="F799" s="20"/>
      <c r="J799" s="12"/>
      <c r="K799" s="12"/>
      <c r="L799" s="20"/>
      <c r="M799" s="20"/>
      <c r="N799" s="34"/>
      <c r="O799" s="38"/>
    </row>
    <row r="800" spans="2:15" s="3" customFormat="1" x14ac:dyDescent="0.25">
      <c r="B800" s="20"/>
      <c r="C800" s="20"/>
      <c r="D800" s="20"/>
      <c r="F800" s="20"/>
      <c r="J800" s="12"/>
      <c r="K800" s="12"/>
      <c r="L800" s="20"/>
      <c r="M800" s="20"/>
      <c r="N800" s="34"/>
      <c r="O800" s="38"/>
    </row>
    <row r="801" spans="2:15" s="3" customFormat="1" x14ac:dyDescent="0.25">
      <c r="B801" s="20"/>
      <c r="C801" s="20"/>
      <c r="D801" s="20"/>
      <c r="F801" s="20"/>
      <c r="J801" s="12"/>
      <c r="K801" s="12"/>
      <c r="L801" s="20"/>
      <c r="M801" s="20"/>
      <c r="N801" s="34"/>
      <c r="O801" s="38"/>
    </row>
    <row r="802" spans="2:15" s="3" customFormat="1" x14ac:dyDescent="0.25">
      <c r="B802" s="20"/>
      <c r="C802" s="20"/>
      <c r="D802" s="20"/>
      <c r="F802" s="20"/>
      <c r="J802" s="12"/>
      <c r="K802" s="12"/>
      <c r="L802" s="20"/>
      <c r="M802" s="20"/>
      <c r="N802" s="34"/>
      <c r="O802" s="38"/>
    </row>
    <row r="803" spans="2:15" s="3" customFormat="1" x14ac:dyDescent="0.25">
      <c r="B803" s="20"/>
      <c r="C803" s="20"/>
      <c r="D803" s="20"/>
      <c r="F803" s="20"/>
      <c r="J803" s="12"/>
      <c r="K803" s="12"/>
      <c r="L803" s="20"/>
      <c r="M803" s="20"/>
      <c r="N803" s="34"/>
      <c r="O803" s="38"/>
    </row>
    <row r="804" spans="2:15" s="3" customFormat="1" x14ac:dyDescent="0.25">
      <c r="B804" s="20"/>
      <c r="C804" s="20"/>
      <c r="D804" s="20"/>
      <c r="F804" s="20"/>
      <c r="J804" s="12"/>
      <c r="K804" s="12"/>
      <c r="L804" s="20"/>
      <c r="M804" s="20"/>
      <c r="N804" s="34"/>
      <c r="O804" s="38"/>
    </row>
    <row r="805" spans="2:15" s="3" customFormat="1" x14ac:dyDescent="0.25">
      <c r="B805" s="20"/>
      <c r="C805" s="20"/>
      <c r="D805" s="20"/>
      <c r="F805" s="20"/>
      <c r="J805" s="12"/>
      <c r="K805" s="12"/>
      <c r="L805" s="20"/>
      <c r="M805" s="20"/>
      <c r="N805" s="34"/>
      <c r="O805" s="38"/>
    </row>
    <row r="806" spans="2:15" s="3" customFormat="1" x14ac:dyDescent="0.25">
      <c r="B806" s="20"/>
      <c r="C806" s="20"/>
      <c r="D806" s="20"/>
      <c r="F806" s="20"/>
      <c r="J806" s="12"/>
      <c r="K806" s="12"/>
      <c r="L806" s="20"/>
      <c r="M806" s="20"/>
      <c r="N806" s="34"/>
      <c r="O806" s="38"/>
    </row>
    <row r="807" spans="2:15" s="3" customFormat="1" x14ac:dyDescent="0.25">
      <c r="B807" s="20"/>
      <c r="C807" s="20"/>
      <c r="D807" s="20"/>
      <c r="F807" s="20"/>
      <c r="J807" s="12"/>
      <c r="K807" s="12"/>
      <c r="L807" s="20"/>
      <c r="M807" s="20"/>
      <c r="N807" s="34"/>
      <c r="O807" s="38"/>
    </row>
    <row r="808" spans="2:15" s="3" customFormat="1" x14ac:dyDescent="0.25">
      <c r="B808" s="20"/>
      <c r="C808" s="20"/>
      <c r="D808" s="20"/>
      <c r="F808" s="20"/>
      <c r="J808" s="12"/>
      <c r="K808" s="12"/>
      <c r="L808" s="20"/>
      <c r="M808" s="20"/>
      <c r="N808" s="34"/>
      <c r="O808" s="38"/>
    </row>
    <row r="809" spans="2:15" s="3" customFormat="1" x14ac:dyDescent="0.25">
      <c r="B809" s="20"/>
      <c r="C809" s="20"/>
      <c r="D809" s="20"/>
      <c r="F809" s="20"/>
      <c r="J809" s="12"/>
      <c r="K809" s="12"/>
      <c r="L809" s="20"/>
      <c r="M809" s="20"/>
      <c r="N809" s="34"/>
      <c r="O809" s="38"/>
    </row>
    <row r="810" spans="2:15" s="3" customFormat="1" x14ac:dyDescent="0.25">
      <c r="B810" s="20"/>
      <c r="C810" s="20"/>
      <c r="D810" s="20"/>
      <c r="F810" s="20"/>
      <c r="J810" s="12"/>
      <c r="K810" s="12"/>
      <c r="L810" s="20"/>
      <c r="M810" s="20"/>
      <c r="N810" s="34"/>
      <c r="O810" s="38"/>
    </row>
    <row r="811" spans="2:15" s="3" customFormat="1" x14ac:dyDescent="0.25">
      <c r="B811" s="20"/>
      <c r="C811" s="20"/>
      <c r="D811" s="20"/>
      <c r="F811" s="20"/>
      <c r="J811" s="12"/>
      <c r="K811" s="12"/>
      <c r="L811" s="20"/>
      <c r="M811" s="20"/>
      <c r="N811" s="34"/>
      <c r="O811" s="38"/>
    </row>
    <row r="812" spans="2:15" s="3" customFormat="1" x14ac:dyDescent="0.25">
      <c r="B812" s="20"/>
      <c r="C812" s="20"/>
      <c r="D812" s="20"/>
      <c r="F812" s="20"/>
      <c r="J812" s="12"/>
      <c r="K812" s="12"/>
      <c r="L812" s="20"/>
      <c r="M812" s="20"/>
      <c r="N812" s="34"/>
      <c r="O812" s="38"/>
    </row>
    <row r="813" spans="2:15" s="3" customFormat="1" x14ac:dyDescent="0.25">
      <c r="B813" s="20"/>
      <c r="C813" s="20"/>
      <c r="D813" s="20"/>
      <c r="F813" s="20"/>
      <c r="J813" s="12"/>
      <c r="K813" s="12"/>
      <c r="L813" s="20"/>
      <c r="M813" s="20"/>
      <c r="N813" s="34"/>
      <c r="O813" s="38"/>
    </row>
    <row r="814" spans="2:15" s="3" customFormat="1" x14ac:dyDescent="0.25">
      <c r="B814" s="20"/>
      <c r="C814" s="20"/>
      <c r="D814" s="20"/>
      <c r="F814" s="20"/>
      <c r="J814" s="12"/>
      <c r="K814" s="12"/>
      <c r="L814" s="20"/>
      <c r="M814" s="20"/>
      <c r="N814" s="34"/>
      <c r="O814" s="38"/>
    </row>
    <row r="815" spans="2:15" s="3" customFormat="1" x14ac:dyDescent="0.25">
      <c r="B815" s="20"/>
      <c r="C815" s="20"/>
      <c r="D815" s="20"/>
      <c r="F815" s="20"/>
      <c r="J815" s="12"/>
      <c r="K815" s="12"/>
      <c r="L815" s="20"/>
      <c r="M815" s="20"/>
      <c r="N815" s="34"/>
      <c r="O815" s="38"/>
    </row>
    <row r="816" spans="2:15" s="3" customFormat="1" x14ac:dyDescent="0.25">
      <c r="B816" s="20"/>
      <c r="C816" s="20"/>
      <c r="D816" s="20"/>
      <c r="F816" s="20"/>
      <c r="J816" s="12"/>
      <c r="K816" s="12"/>
      <c r="L816" s="20"/>
      <c r="M816" s="20"/>
      <c r="N816" s="34"/>
      <c r="O816" s="38"/>
    </row>
    <row r="817" spans="2:15" s="3" customFormat="1" x14ac:dyDescent="0.25">
      <c r="B817" s="20"/>
      <c r="C817" s="20"/>
      <c r="D817" s="20"/>
      <c r="F817" s="20"/>
      <c r="J817" s="12"/>
      <c r="K817" s="12"/>
      <c r="L817" s="20"/>
      <c r="M817" s="20"/>
      <c r="N817" s="34"/>
      <c r="O817" s="38"/>
    </row>
    <row r="818" spans="2:15" s="3" customFormat="1" x14ac:dyDescent="0.25">
      <c r="B818" s="20"/>
      <c r="C818" s="20"/>
      <c r="D818" s="20"/>
      <c r="F818" s="20"/>
      <c r="J818" s="12"/>
      <c r="K818" s="12"/>
      <c r="L818" s="20"/>
      <c r="M818" s="20"/>
      <c r="N818" s="34"/>
      <c r="O818" s="38"/>
    </row>
    <row r="819" spans="2:15" s="3" customFormat="1" x14ac:dyDescent="0.25">
      <c r="B819" s="20"/>
      <c r="C819" s="20"/>
      <c r="D819" s="20"/>
      <c r="F819" s="20"/>
      <c r="J819" s="12"/>
      <c r="K819" s="12"/>
      <c r="L819" s="20"/>
      <c r="M819" s="20"/>
      <c r="N819" s="34"/>
      <c r="O819" s="38"/>
    </row>
    <row r="820" spans="2:15" s="3" customFormat="1" x14ac:dyDescent="0.25">
      <c r="B820" s="20"/>
      <c r="C820" s="20"/>
      <c r="D820" s="20"/>
      <c r="F820" s="20"/>
      <c r="J820" s="12"/>
      <c r="K820" s="12"/>
      <c r="L820" s="20"/>
      <c r="M820" s="20"/>
      <c r="N820" s="34"/>
      <c r="O820" s="38"/>
    </row>
    <row r="821" spans="2:15" s="3" customFormat="1" x14ac:dyDescent="0.25">
      <c r="B821" s="20"/>
      <c r="C821" s="20"/>
      <c r="D821" s="20"/>
      <c r="F821" s="20"/>
      <c r="J821" s="12"/>
      <c r="K821" s="12"/>
      <c r="L821" s="20"/>
      <c r="M821" s="20"/>
      <c r="N821" s="34"/>
      <c r="O821" s="38"/>
    </row>
    <row r="822" spans="2:15" s="3" customFormat="1" x14ac:dyDescent="0.25">
      <c r="B822" s="20"/>
      <c r="C822" s="20"/>
      <c r="D822" s="20"/>
      <c r="F822" s="20"/>
      <c r="J822" s="12"/>
      <c r="K822" s="12"/>
      <c r="L822" s="20"/>
      <c r="M822" s="20"/>
      <c r="N822" s="34"/>
      <c r="O822" s="38"/>
    </row>
    <row r="823" spans="2:15" s="3" customFormat="1" x14ac:dyDescent="0.25">
      <c r="B823" s="20"/>
      <c r="C823" s="20"/>
      <c r="D823" s="20"/>
      <c r="F823" s="20"/>
      <c r="J823" s="12"/>
      <c r="K823" s="12"/>
      <c r="L823" s="20"/>
      <c r="M823" s="20"/>
      <c r="N823" s="34"/>
      <c r="O823" s="38"/>
    </row>
    <row r="824" spans="2:15" s="3" customFormat="1" x14ac:dyDescent="0.25">
      <c r="B824" s="20"/>
      <c r="C824" s="20"/>
      <c r="D824" s="20"/>
      <c r="F824" s="20"/>
      <c r="J824" s="12"/>
      <c r="K824" s="12"/>
      <c r="L824" s="20"/>
      <c r="M824" s="20"/>
      <c r="N824" s="34"/>
      <c r="O824" s="38"/>
    </row>
    <row r="825" spans="2:15" s="3" customFormat="1" x14ac:dyDescent="0.25">
      <c r="B825" s="20"/>
      <c r="C825" s="20"/>
      <c r="D825" s="20"/>
      <c r="F825" s="20"/>
      <c r="J825" s="12"/>
      <c r="K825" s="12"/>
      <c r="L825" s="20"/>
      <c r="M825" s="20"/>
      <c r="N825" s="34"/>
      <c r="O825" s="38"/>
    </row>
    <row r="826" spans="2:15" s="3" customFormat="1" x14ac:dyDescent="0.25">
      <c r="B826" s="20"/>
      <c r="C826" s="20"/>
      <c r="D826" s="20"/>
      <c r="F826" s="20"/>
      <c r="J826" s="12"/>
      <c r="K826" s="12"/>
      <c r="L826" s="20"/>
      <c r="M826" s="20"/>
      <c r="N826" s="34"/>
      <c r="O826" s="38"/>
    </row>
    <row r="827" spans="2:15" s="3" customFormat="1" x14ac:dyDescent="0.25">
      <c r="B827" s="20"/>
      <c r="C827" s="20"/>
      <c r="D827" s="20"/>
      <c r="F827" s="20"/>
      <c r="J827" s="12"/>
      <c r="K827" s="12"/>
      <c r="L827" s="20"/>
      <c r="M827" s="20"/>
      <c r="N827" s="34"/>
      <c r="O827" s="38"/>
    </row>
    <row r="828" spans="2:15" s="3" customFormat="1" x14ac:dyDescent="0.25">
      <c r="B828" s="20"/>
      <c r="C828" s="20"/>
      <c r="D828" s="20"/>
      <c r="F828" s="20"/>
      <c r="J828" s="12"/>
      <c r="K828" s="12"/>
      <c r="L828" s="20"/>
      <c r="M828" s="20"/>
      <c r="N828" s="34"/>
      <c r="O828" s="38"/>
    </row>
    <row r="829" spans="2:15" s="3" customFormat="1" x14ac:dyDescent="0.25">
      <c r="B829" s="20"/>
      <c r="C829" s="20"/>
      <c r="D829" s="20"/>
      <c r="F829" s="20"/>
      <c r="J829" s="12"/>
      <c r="K829" s="12"/>
      <c r="L829" s="20"/>
      <c r="M829" s="20"/>
      <c r="N829" s="34"/>
      <c r="O829" s="38"/>
    </row>
    <row r="830" spans="2:15" s="3" customFormat="1" x14ac:dyDescent="0.25">
      <c r="B830" s="20"/>
      <c r="C830" s="20"/>
      <c r="D830" s="20"/>
      <c r="F830" s="20"/>
      <c r="J830" s="12"/>
      <c r="K830" s="12"/>
      <c r="L830" s="20"/>
      <c r="M830" s="20"/>
      <c r="N830" s="34"/>
      <c r="O830" s="38"/>
    </row>
    <row r="831" spans="2:15" s="3" customFormat="1" x14ac:dyDescent="0.25">
      <c r="B831" s="20"/>
      <c r="C831" s="20"/>
      <c r="D831" s="20"/>
      <c r="F831" s="20"/>
      <c r="J831" s="12"/>
      <c r="K831" s="12"/>
      <c r="L831" s="20"/>
      <c r="M831" s="20"/>
      <c r="N831" s="34"/>
      <c r="O831" s="38"/>
    </row>
    <row r="832" spans="2:15" s="3" customFormat="1" x14ac:dyDescent="0.25">
      <c r="B832" s="20"/>
      <c r="C832" s="20"/>
      <c r="D832" s="20"/>
      <c r="F832" s="20"/>
      <c r="J832" s="12"/>
      <c r="K832" s="12"/>
      <c r="L832" s="20"/>
      <c r="M832" s="20"/>
      <c r="N832" s="34"/>
      <c r="O832" s="38"/>
    </row>
    <row r="833" spans="2:15" s="3" customFormat="1" x14ac:dyDescent="0.25">
      <c r="B833" s="20"/>
      <c r="C833" s="20"/>
      <c r="D833" s="20"/>
      <c r="F833" s="20"/>
      <c r="J833" s="12"/>
      <c r="K833" s="12"/>
      <c r="L833" s="20"/>
      <c r="M833" s="20"/>
      <c r="N833" s="34"/>
      <c r="O833" s="38"/>
    </row>
    <row r="834" spans="2:15" s="3" customFormat="1" x14ac:dyDescent="0.25">
      <c r="B834" s="20"/>
      <c r="C834" s="20"/>
      <c r="D834" s="20"/>
      <c r="F834" s="20"/>
      <c r="J834" s="12"/>
      <c r="K834" s="12"/>
      <c r="L834" s="20"/>
      <c r="M834" s="20"/>
      <c r="N834" s="34"/>
      <c r="O834" s="38"/>
    </row>
    <row r="835" spans="2:15" s="3" customFormat="1" x14ac:dyDescent="0.25">
      <c r="B835" s="20"/>
      <c r="C835" s="20"/>
      <c r="D835" s="20"/>
      <c r="F835" s="20"/>
      <c r="J835" s="12"/>
      <c r="K835" s="12"/>
      <c r="L835" s="20"/>
      <c r="M835" s="20"/>
      <c r="N835" s="34"/>
      <c r="O835" s="38"/>
    </row>
    <row r="836" spans="2:15" s="3" customFormat="1" x14ac:dyDescent="0.25">
      <c r="B836" s="20"/>
      <c r="C836" s="20"/>
      <c r="D836" s="20"/>
      <c r="F836" s="20"/>
      <c r="J836" s="12"/>
      <c r="K836" s="12"/>
      <c r="L836" s="20"/>
      <c r="M836" s="20"/>
      <c r="N836" s="34"/>
      <c r="O836" s="38"/>
    </row>
    <row r="837" spans="2:15" s="3" customFormat="1" x14ac:dyDescent="0.25">
      <c r="B837" s="20"/>
      <c r="C837" s="20"/>
      <c r="D837" s="20"/>
      <c r="F837" s="20"/>
      <c r="J837" s="12"/>
      <c r="K837" s="12"/>
      <c r="L837" s="20"/>
      <c r="M837" s="20"/>
      <c r="N837" s="34"/>
      <c r="O837" s="38"/>
    </row>
    <row r="838" spans="2:15" s="3" customFormat="1" x14ac:dyDescent="0.25">
      <c r="B838" s="20"/>
      <c r="C838" s="20"/>
      <c r="D838" s="20"/>
      <c r="F838" s="20"/>
      <c r="J838" s="12"/>
      <c r="K838" s="12"/>
      <c r="L838" s="20"/>
      <c r="M838" s="20"/>
      <c r="N838" s="34"/>
      <c r="O838" s="38"/>
    </row>
    <row r="839" spans="2:15" s="3" customFormat="1" x14ac:dyDescent="0.25">
      <c r="B839" s="20"/>
      <c r="C839" s="20"/>
      <c r="D839" s="20"/>
      <c r="F839" s="20"/>
      <c r="J839" s="12"/>
      <c r="K839" s="12"/>
      <c r="L839" s="20"/>
      <c r="M839" s="20"/>
      <c r="N839" s="34"/>
      <c r="O839" s="38"/>
    </row>
    <row r="840" spans="2:15" s="3" customFormat="1" x14ac:dyDescent="0.25">
      <c r="B840" s="20"/>
      <c r="C840" s="20"/>
      <c r="D840" s="20"/>
      <c r="F840" s="20"/>
      <c r="J840" s="12"/>
      <c r="K840" s="12"/>
      <c r="L840" s="20"/>
      <c r="M840" s="20"/>
      <c r="N840" s="34"/>
      <c r="O840" s="38"/>
    </row>
    <row r="841" spans="2:15" s="3" customFormat="1" x14ac:dyDescent="0.25">
      <c r="B841" s="20"/>
      <c r="C841" s="20"/>
      <c r="D841" s="20"/>
      <c r="F841" s="20"/>
      <c r="J841" s="12"/>
      <c r="K841" s="12"/>
      <c r="L841" s="20"/>
      <c r="M841" s="20"/>
      <c r="N841" s="34"/>
      <c r="O841" s="38"/>
    </row>
    <row r="842" spans="2:15" s="3" customFormat="1" x14ac:dyDescent="0.25">
      <c r="B842" s="20"/>
      <c r="C842" s="20"/>
      <c r="D842" s="20"/>
      <c r="F842" s="20"/>
      <c r="J842" s="12"/>
      <c r="K842" s="12"/>
      <c r="L842" s="20"/>
      <c r="M842" s="20"/>
      <c r="N842" s="34"/>
      <c r="O842" s="38"/>
    </row>
    <row r="843" spans="2:15" s="3" customFormat="1" x14ac:dyDescent="0.25">
      <c r="B843" s="20"/>
      <c r="C843" s="20"/>
      <c r="D843" s="20"/>
      <c r="F843" s="20"/>
      <c r="J843" s="12"/>
      <c r="K843" s="12"/>
      <c r="L843" s="20"/>
      <c r="M843" s="20"/>
      <c r="N843" s="34"/>
      <c r="O843" s="38"/>
    </row>
    <row r="844" spans="2:15" s="3" customFormat="1" x14ac:dyDescent="0.25">
      <c r="B844" s="20"/>
      <c r="C844" s="20"/>
      <c r="D844" s="20"/>
      <c r="F844" s="20"/>
      <c r="J844" s="12"/>
      <c r="K844" s="12"/>
      <c r="L844" s="20"/>
      <c r="M844" s="20"/>
      <c r="N844" s="34"/>
      <c r="O844" s="38"/>
    </row>
    <row r="845" spans="2:15" s="3" customFormat="1" x14ac:dyDescent="0.25">
      <c r="B845" s="20"/>
      <c r="C845" s="20"/>
      <c r="D845" s="20"/>
      <c r="F845" s="20"/>
      <c r="J845" s="12"/>
      <c r="K845" s="12"/>
      <c r="L845" s="20"/>
      <c r="M845" s="20"/>
      <c r="N845" s="34"/>
      <c r="O845" s="38"/>
    </row>
    <row r="846" spans="2:15" s="3" customFormat="1" x14ac:dyDescent="0.25">
      <c r="B846" s="20"/>
      <c r="C846" s="20"/>
      <c r="D846" s="20"/>
      <c r="F846" s="20"/>
      <c r="J846" s="12"/>
      <c r="K846" s="12"/>
      <c r="L846" s="20"/>
      <c r="M846" s="20"/>
      <c r="N846" s="34"/>
      <c r="O846" s="38"/>
    </row>
    <row r="847" spans="2:15" s="3" customFormat="1" x14ac:dyDescent="0.25">
      <c r="B847" s="20"/>
      <c r="C847" s="20"/>
      <c r="D847" s="20"/>
      <c r="F847" s="20"/>
      <c r="J847" s="12"/>
      <c r="K847" s="12"/>
      <c r="L847" s="20"/>
      <c r="M847" s="20"/>
      <c r="N847" s="34"/>
      <c r="O847" s="38"/>
    </row>
    <row r="848" spans="2:15" s="3" customFormat="1" x14ac:dyDescent="0.25">
      <c r="B848" s="20"/>
      <c r="C848" s="20"/>
      <c r="D848" s="20"/>
      <c r="F848" s="20"/>
      <c r="J848" s="12"/>
      <c r="K848" s="12"/>
      <c r="L848" s="20"/>
      <c r="M848" s="20"/>
      <c r="N848" s="34"/>
      <c r="O848" s="38"/>
    </row>
    <row r="849" spans="2:15" s="3" customFormat="1" x14ac:dyDescent="0.25">
      <c r="B849" s="20"/>
      <c r="C849" s="20"/>
      <c r="D849" s="20"/>
      <c r="F849" s="20"/>
      <c r="J849" s="12"/>
      <c r="K849" s="12"/>
      <c r="L849" s="20"/>
      <c r="M849" s="20"/>
      <c r="N849" s="34"/>
      <c r="O849" s="38"/>
    </row>
    <row r="850" spans="2:15" s="3" customFormat="1" x14ac:dyDescent="0.25">
      <c r="B850" s="20"/>
      <c r="C850" s="20"/>
      <c r="D850" s="20"/>
      <c r="F850" s="20"/>
      <c r="J850" s="12"/>
      <c r="K850" s="12"/>
      <c r="L850" s="20"/>
      <c r="M850" s="20"/>
      <c r="N850" s="34"/>
      <c r="O850" s="38"/>
    </row>
    <row r="851" spans="2:15" s="3" customFormat="1" x14ac:dyDescent="0.25">
      <c r="B851" s="20"/>
      <c r="C851" s="20"/>
      <c r="D851" s="20"/>
      <c r="F851" s="20"/>
      <c r="J851" s="12"/>
      <c r="K851" s="12"/>
      <c r="L851" s="20"/>
      <c r="M851" s="20"/>
      <c r="N851" s="34"/>
      <c r="O851" s="38"/>
    </row>
    <row r="852" spans="2:15" s="3" customFormat="1" x14ac:dyDescent="0.25">
      <c r="B852" s="20"/>
      <c r="C852" s="20"/>
      <c r="D852" s="20"/>
      <c r="F852" s="20"/>
      <c r="J852" s="12"/>
      <c r="K852" s="12"/>
      <c r="L852" s="20"/>
      <c r="M852" s="20"/>
      <c r="N852" s="34"/>
      <c r="O852" s="38"/>
    </row>
    <row r="853" spans="2:15" s="3" customFormat="1" x14ac:dyDescent="0.25">
      <c r="B853" s="20"/>
      <c r="C853" s="20"/>
      <c r="D853" s="20"/>
      <c r="F853" s="20"/>
      <c r="J853" s="12"/>
      <c r="K853" s="12"/>
      <c r="L853" s="20"/>
      <c r="M853" s="20"/>
      <c r="N853" s="34"/>
      <c r="O853" s="38"/>
    </row>
    <row r="854" spans="2:15" s="3" customFormat="1" x14ac:dyDescent="0.25">
      <c r="B854" s="20"/>
      <c r="C854" s="20"/>
      <c r="D854" s="20"/>
      <c r="F854" s="20"/>
      <c r="J854" s="12"/>
      <c r="K854" s="12"/>
      <c r="L854" s="20"/>
      <c r="M854" s="20"/>
      <c r="N854" s="34"/>
      <c r="O854" s="38"/>
    </row>
    <row r="855" spans="2:15" s="3" customFormat="1" x14ac:dyDescent="0.25">
      <c r="B855" s="20"/>
      <c r="C855" s="20"/>
      <c r="D855" s="20"/>
      <c r="F855" s="20"/>
      <c r="J855" s="12"/>
      <c r="K855" s="12"/>
      <c r="L855" s="20"/>
      <c r="M855" s="20"/>
      <c r="N855" s="34"/>
      <c r="O855" s="38"/>
    </row>
    <row r="856" spans="2:15" s="3" customFormat="1" x14ac:dyDescent="0.25">
      <c r="B856" s="20"/>
      <c r="C856" s="20"/>
      <c r="D856" s="20"/>
      <c r="F856" s="20"/>
      <c r="J856" s="12"/>
      <c r="K856" s="12"/>
      <c r="L856" s="20"/>
      <c r="M856" s="20"/>
      <c r="N856" s="34"/>
      <c r="O856" s="38"/>
    </row>
    <row r="857" spans="2:15" s="3" customFormat="1" x14ac:dyDescent="0.25">
      <c r="B857" s="20"/>
      <c r="C857" s="20"/>
      <c r="D857" s="20"/>
      <c r="F857" s="20"/>
      <c r="J857" s="12"/>
      <c r="K857" s="12"/>
      <c r="L857" s="20"/>
      <c r="M857" s="20"/>
      <c r="N857" s="34"/>
      <c r="O857" s="38"/>
    </row>
    <row r="858" spans="2:15" s="3" customFormat="1" x14ac:dyDescent="0.25">
      <c r="B858" s="20"/>
      <c r="C858" s="20"/>
      <c r="D858" s="20"/>
      <c r="F858" s="20"/>
      <c r="J858" s="12"/>
      <c r="K858" s="12"/>
      <c r="L858" s="20"/>
      <c r="M858" s="20"/>
      <c r="N858" s="34"/>
      <c r="O858" s="38"/>
    </row>
    <row r="859" spans="2:15" s="3" customFormat="1" x14ac:dyDescent="0.25">
      <c r="B859" s="20"/>
      <c r="C859" s="20"/>
      <c r="D859" s="20"/>
      <c r="F859" s="20"/>
      <c r="J859" s="12"/>
      <c r="K859" s="12"/>
      <c r="L859" s="20"/>
      <c r="M859" s="20"/>
      <c r="N859" s="34"/>
      <c r="O859" s="38"/>
    </row>
    <row r="860" spans="2:15" s="3" customFormat="1" x14ac:dyDescent="0.25">
      <c r="B860" s="20"/>
      <c r="C860" s="20"/>
      <c r="D860" s="20"/>
      <c r="F860" s="20"/>
      <c r="J860" s="12"/>
      <c r="K860" s="12"/>
      <c r="L860" s="20"/>
      <c r="M860" s="20"/>
      <c r="N860" s="34"/>
      <c r="O860" s="38"/>
    </row>
    <row r="861" spans="2:15" s="3" customFormat="1" x14ac:dyDescent="0.25">
      <c r="B861" s="20"/>
      <c r="C861" s="20"/>
      <c r="D861" s="20"/>
      <c r="F861" s="20"/>
      <c r="J861" s="12"/>
      <c r="K861" s="12"/>
      <c r="L861" s="20"/>
      <c r="M861" s="20"/>
      <c r="N861" s="34"/>
      <c r="O861" s="38"/>
    </row>
    <row r="862" spans="2:15" s="3" customFormat="1" x14ac:dyDescent="0.25">
      <c r="B862" s="20"/>
      <c r="C862" s="20"/>
      <c r="D862" s="20"/>
      <c r="F862" s="20"/>
      <c r="J862" s="12"/>
      <c r="K862" s="12"/>
      <c r="L862" s="20"/>
      <c r="M862" s="20"/>
      <c r="N862" s="34"/>
      <c r="O862" s="38"/>
    </row>
    <row r="863" spans="2:15" s="3" customFormat="1" x14ac:dyDescent="0.25">
      <c r="B863" s="20"/>
      <c r="C863" s="20"/>
      <c r="D863" s="20"/>
      <c r="F863" s="20"/>
      <c r="J863" s="12"/>
      <c r="K863" s="12"/>
      <c r="L863" s="20"/>
      <c r="M863" s="20"/>
      <c r="N863" s="34"/>
      <c r="O863" s="38"/>
    </row>
    <row r="864" spans="2:15" s="3" customFormat="1" x14ac:dyDescent="0.25">
      <c r="B864" s="20"/>
      <c r="C864" s="20"/>
      <c r="D864" s="20"/>
      <c r="F864" s="20"/>
      <c r="J864" s="12"/>
      <c r="K864" s="12"/>
      <c r="L864" s="20"/>
      <c r="M864" s="20"/>
      <c r="N864" s="34"/>
      <c r="O864" s="38"/>
    </row>
    <row r="865" spans="2:15" s="3" customFormat="1" x14ac:dyDescent="0.25">
      <c r="B865" s="20"/>
      <c r="C865" s="20"/>
      <c r="D865" s="20"/>
      <c r="F865" s="20"/>
      <c r="J865" s="12"/>
      <c r="K865" s="12"/>
      <c r="L865" s="20"/>
      <c r="M865" s="20"/>
      <c r="N865" s="34"/>
      <c r="O865" s="38"/>
    </row>
    <row r="866" spans="2:15" s="3" customFormat="1" x14ac:dyDescent="0.25">
      <c r="B866" s="20"/>
      <c r="C866" s="20"/>
      <c r="D866" s="20"/>
      <c r="F866" s="20"/>
      <c r="J866" s="12"/>
      <c r="K866" s="12"/>
      <c r="L866" s="20"/>
      <c r="M866" s="20"/>
      <c r="N866" s="34"/>
      <c r="O866" s="38"/>
    </row>
    <row r="867" spans="2:15" s="3" customFormat="1" x14ac:dyDescent="0.25">
      <c r="B867" s="20"/>
      <c r="C867" s="20"/>
      <c r="D867" s="20"/>
      <c r="F867" s="20"/>
      <c r="J867" s="12"/>
      <c r="K867" s="12"/>
      <c r="L867" s="20"/>
      <c r="M867" s="20"/>
      <c r="N867" s="34"/>
      <c r="O867" s="38"/>
    </row>
    <row r="868" spans="2:15" s="3" customFormat="1" x14ac:dyDescent="0.25">
      <c r="B868" s="20"/>
      <c r="C868" s="20"/>
      <c r="D868" s="20"/>
      <c r="F868" s="20"/>
      <c r="J868" s="12"/>
      <c r="K868" s="12"/>
      <c r="L868" s="20"/>
      <c r="M868" s="20"/>
      <c r="N868" s="34"/>
      <c r="O868" s="38"/>
    </row>
    <row r="869" spans="2:15" s="3" customFormat="1" x14ac:dyDescent="0.25">
      <c r="B869" s="20"/>
      <c r="C869" s="20"/>
      <c r="D869" s="20"/>
      <c r="F869" s="20"/>
      <c r="J869" s="12"/>
      <c r="K869" s="12"/>
      <c r="L869" s="20"/>
      <c r="M869" s="20"/>
      <c r="N869" s="34"/>
      <c r="O869" s="38"/>
    </row>
    <row r="870" spans="2:15" s="3" customFormat="1" x14ac:dyDescent="0.25">
      <c r="B870" s="20"/>
      <c r="C870" s="20"/>
      <c r="D870" s="20"/>
      <c r="F870" s="20"/>
      <c r="J870" s="12"/>
      <c r="K870" s="12"/>
      <c r="L870" s="20"/>
      <c r="M870" s="20"/>
      <c r="N870" s="34"/>
      <c r="O870" s="38"/>
    </row>
    <row r="871" spans="2:15" s="3" customFormat="1" x14ac:dyDescent="0.25">
      <c r="B871" s="20"/>
      <c r="C871" s="20"/>
      <c r="D871" s="20"/>
      <c r="F871" s="20"/>
      <c r="J871" s="12"/>
      <c r="K871" s="12"/>
      <c r="L871" s="20"/>
      <c r="M871" s="20"/>
      <c r="N871" s="34"/>
      <c r="O871" s="38"/>
    </row>
    <row r="872" spans="2:15" s="3" customFormat="1" x14ac:dyDescent="0.25">
      <c r="B872" s="20"/>
      <c r="C872" s="20"/>
      <c r="D872" s="20"/>
      <c r="F872" s="20"/>
      <c r="J872" s="12"/>
      <c r="K872" s="12"/>
      <c r="L872" s="20"/>
      <c r="M872" s="20"/>
      <c r="N872" s="34"/>
      <c r="O872" s="38"/>
    </row>
    <row r="873" spans="2:15" s="3" customFormat="1" x14ac:dyDescent="0.25">
      <c r="B873" s="20"/>
      <c r="C873" s="20"/>
      <c r="D873" s="20"/>
      <c r="F873" s="20"/>
      <c r="J873" s="12"/>
      <c r="K873" s="12"/>
      <c r="L873" s="20"/>
      <c r="M873" s="20"/>
      <c r="N873" s="34"/>
      <c r="O873" s="38"/>
    </row>
    <row r="874" spans="2:15" s="3" customFormat="1" x14ac:dyDescent="0.25">
      <c r="B874" s="20"/>
      <c r="C874" s="20"/>
      <c r="D874" s="20"/>
      <c r="F874" s="20"/>
      <c r="J874" s="12"/>
      <c r="K874" s="12"/>
      <c r="L874" s="20"/>
      <c r="M874" s="20"/>
      <c r="N874" s="34"/>
      <c r="O874" s="38"/>
    </row>
    <row r="875" spans="2:15" s="3" customFormat="1" x14ac:dyDescent="0.25">
      <c r="B875" s="20"/>
      <c r="C875" s="20"/>
      <c r="D875" s="20"/>
      <c r="F875" s="20"/>
      <c r="J875" s="12"/>
      <c r="K875" s="12"/>
      <c r="L875" s="20"/>
      <c r="M875" s="20"/>
      <c r="N875" s="34"/>
      <c r="O875" s="38"/>
    </row>
    <row r="876" spans="2:15" s="3" customFormat="1" x14ac:dyDescent="0.25">
      <c r="B876" s="20"/>
      <c r="C876" s="20"/>
      <c r="D876" s="20"/>
      <c r="F876" s="20"/>
      <c r="J876" s="12"/>
      <c r="K876" s="12"/>
      <c r="L876" s="20"/>
      <c r="M876" s="20"/>
      <c r="N876" s="34"/>
      <c r="O876" s="38"/>
    </row>
    <row r="877" spans="2:15" s="3" customFormat="1" x14ac:dyDescent="0.25">
      <c r="B877" s="20"/>
      <c r="C877" s="20"/>
      <c r="D877" s="20"/>
      <c r="F877" s="20"/>
      <c r="J877" s="12"/>
      <c r="K877" s="12"/>
      <c r="L877" s="20"/>
      <c r="M877" s="20"/>
      <c r="N877" s="34"/>
      <c r="O877" s="38"/>
    </row>
    <row r="878" spans="2:15" s="3" customFormat="1" x14ac:dyDescent="0.25">
      <c r="B878" s="20"/>
      <c r="C878" s="20"/>
      <c r="D878" s="20"/>
      <c r="F878" s="20"/>
      <c r="J878" s="12"/>
      <c r="K878" s="12"/>
      <c r="L878" s="20"/>
      <c r="M878" s="20"/>
      <c r="N878" s="34"/>
      <c r="O878" s="38"/>
    </row>
    <row r="879" spans="2:15" s="3" customFormat="1" x14ac:dyDescent="0.25">
      <c r="B879" s="20"/>
      <c r="C879" s="20"/>
      <c r="D879" s="20"/>
      <c r="F879" s="20"/>
      <c r="J879" s="12"/>
      <c r="K879" s="12"/>
      <c r="L879" s="20"/>
      <c r="M879" s="20"/>
      <c r="N879" s="34"/>
      <c r="O879" s="38"/>
    </row>
    <row r="880" spans="2:15" s="3" customFormat="1" x14ac:dyDescent="0.25">
      <c r="B880" s="20"/>
      <c r="C880" s="20"/>
      <c r="D880" s="20"/>
      <c r="F880" s="20"/>
      <c r="J880" s="12"/>
      <c r="K880" s="12"/>
      <c r="L880" s="20"/>
      <c r="M880" s="20"/>
      <c r="N880" s="34"/>
      <c r="O880" s="38"/>
    </row>
    <row r="881" spans="2:15" s="3" customFormat="1" x14ac:dyDescent="0.25">
      <c r="B881" s="20"/>
      <c r="C881" s="20"/>
      <c r="D881" s="20"/>
      <c r="F881" s="20"/>
      <c r="J881" s="12"/>
      <c r="K881" s="12"/>
      <c r="L881" s="20"/>
      <c r="M881" s="20"/>
      <c r="N881" s="34"/>
      <c r="O881" s="38"/>
    </row>
    <row r="882" spans="2:15" s="3" customFormat="1" x14ac:dyDescent="0.25">
      <c r="B882" s="20"/>
      <c r="C882" s="20"/>
      <c r="D882" s="20"/>
      <c r="F882" s="20"/>
      <c r="J882" s="12"/>
      <c r="K882" s="12"/>
      <c r="L882" s="20"/>
      <c r="M882" s="20"/>
      <c r="N882" s="34"/>
      <c r="O882" s="38"/>
    </row>
    <row r="883" spans="2:15" s="3" customFormat="1" x14ac:dyDescent="0.25">
      <c r="B883" s="20"/>
      <c r="C883" s="20"/>
      <c r="D883" s="20"/>
      <c r="F883" s="20"/>
      <c r="J883" s="12"/>
      <c r="K883" s="12"/>
      <c r="L883" s="20"/>
      <c r="M883" s="20"/>
      <c r="N883" s="34"/>
      <c r="O883" s="38"/>
    </row>
    <row r="884" spans="2:15" s="3" customFormat="1" x14ac:dyDescent="0.25">
      <c r="B884" s="20"/>
      <c r="C884" s="20"/>
      <c r="D884" s="20"/>
      <c r="F884" s="20"/>
      <c r="J884" s="12"/>
      <c r="K884" s="12"/>
      <c r="L884" s="20"/>
      <c r="M884" s="20"/>
      <c r="N884" s="34"/>
      <c r="O884" s="38"/>
    </row>
    <row r="885" spans="2:15" s="3" customFormat="1" x14ac:dyDescent="0.25">
      <c r="B885" s="20"/>
      <c r="C885" s="20"/>
      <c r="D885" s="20"/>
      <c r="F885" s="20"/>
      <c r="J885" s="12"/>
      <c r="K885" s="12"/>
      <c r="L885" s="20"/>
      <c r="M885" s="20"/>
      <c r="N885" s="34"/>
      <c r="O885" s="38"/>
    </row>
    <row r="886" spans="2:15" s="3" customFormat="1" x14ac:dyDescent="0.25">
      <c r="B886" s="20"/>
      <c r="C886" s="20"/>
      <c r="D886" s="20"/>
      <c r="F886" s="20"/>
      <c r="J886" s="12"/>
      <c r="K886" s="12"/>
      <c r="L886" s="20"/>
      <c r="M886" s="20"/>
      <c r="N886" s="34"/>
      <c r="O886" s="38"/>
    </row>
    <row r="887" spans="2:15" s="3" customFormat="1" x14ac:dyDescent="0.25">
      <c r="B887" s="20"/>
      <c r="C887" s="20"/>
      <c r="D887" s="20"/>
      <c r="F887" s="20"/>
      <c r="J887" s="12"/>
      <c r="K887" s="12"/>
      <c r="L887" s="20"/>
      <c r="M887" s="20"/>
      <c r="N887" s="34"/>
      <c r="O887" s="38"/>
    </row>
    <row r="888" spans="2:15" s="3" customFormat="1" x14ac:dyDescent="0.25">
      <c r="B888" s="20"/>
      <c r="C888" s="20"/>
      <c r="D888" s="20"/>
      <c r="F888" s="20"/>
      <c r="J888" s="12"/>
      <c r="K888" s="12"/>
      <c r="L888" s="20"/>
      <c r="M888" s="20"/>
      <c r="N888" s="34"/>
      <c r="O888" s="38"/>
    </row>
    <row r="889" spans="2:15" s="3" customFormat="1" x14ac:dyDescent="0.25">
      <c r="B889" s="20"/>
      <c r="C889" s="20"/>
      <c r="D889" s="20"/>
      <c r="F889" s="20"/>
      <c r="J889" s="12"/>
      <c r="K889" s="12"/>
      <c r="L889" s="20"/>
      <c r="M889" s="20"/>
      <c r="N889" s="34"/>
      <c r="O889" s="38"/>
    </row>
    <row r="890" spans="2:15" s="3" customFormat="1" x14ac:dyDescent="0.25">
      <c r="B890" s="20"/>
      <c r="C890" s="20"/>
      <c r="D890" s="20"/>
      <c r="F890" s="20"/>
      <c r="J890" s="12"/>
      <c r="K890" s="12"/>
      <c r="L890" s="20"/>
      <c r="M890" s="20"/>
      <c r="N890" s="34"/>
      <c r="O890" s="38"/>
    </row>
    <row r="891" spans="2:15" s="3" customFormat="1" x14ac:dyDescent="0.25">
      <c r="B891" s="20"/>
      <c r="C891" s="20"/>
      <c r="D891" s="20"/>
      <c r="F891" s="20"/>
      <c r="J891" s="12"/>
      <c r="K891" s="12"/>
      <c r="L891" s="20"/>
      <c r="M891" s="20"/>
      <c r="N891" s="34"/>
      <c r="O891" s="38"/>
    </row>
    <row r="892" spans="2:15" s="3" customFormat="1" x14ac:dyDescent="0.25">
      <c r="B892" s="20"/>
      <c r="C892" s="20"/>
      <c r="D892" s="20"/>
      <c r="F892" s="20"/>
      <c r="J892" s="12"/>
      <c r="K892" s="12"/>
      <c r="L892" s="20"/>
      <c r="M892" s="20"/>
      <c r="N892" s="34"/>
      <c r="O892" s="38"/>
    </row>
    <row r="893" spans="2:15" s="3" customFormat="1" x14ac:dyDescent="0.25">
      <c r="B893" s="20"/>
      <c r="C893" s="20"/>
      <c r="D893" s="20"/>
      <c r="F893" s="20"/>
      <c r="J893" s="12"/>
      <c r="K893" s="12"/>
      <c r="L893" s="20"/>
      <c r="M893" s="20"/>
      <c r="N893" s="34"/>
      <c r="O893" s="38"/>
    </row>
    <row r="894" spans="2:15" s="3" customFormat="1" x14ac:dyDescent="0.25">
      <c r="B894" s="20"/>
      <c r="C894" s="20"/>
      <c r="D894" s="20"/>
      <c r="F894" s="20"/>
      <c r="J894" s="12"/>
      <c r="K894" s="12"/>
      <c r="L894" s="20"/>
      <c r="M894" s="20"/>
      <c r="N894" s="34"/>
      <c r="O894" s="38"/>
    </row>
    <row r="895" spans="2:15" s="3" customFormat="1" x14ac:dyDescent="0.25">
      <c r="B895" s="20"/>
      <c r="C895" s="20"/>
      <c r="D895" s="20"/>
      <c r="F895" s="20"/>
      <c r="J895" s="12"/>
      <c r="K895" s="12"/>
      <c r="L895" s="20"/>
      <c r="M895" s="20"/>
      <c r="N895" s="34"/>
      <c r="O895" s="38"/>
    </row>
    <row r="896" spans="2:15" s="3" customFormat="1" x14ac:dyDescent="0.25">
      <c r="B896" s="20"/>
      <c r="C896" s="20"/>
      <c r="D896" s="20"/>
      <c r="F896" s="20"/>
      <c r="J896" s="12"/>
      <c r="K896" s="12"/>
      <c r="L896" s="20"/>
      <c r="M896" s="20"/>
      <c r="N896" s="34"/>
      <c r="O896" s="38"/>
    </row>
    <row r="897" spans="2:15" s="3" customFormat="1" x14ac:dyDescent="0.25">
      <c r="B897" s="20"/>
      <c r="C897" s="20"/>
      <c r="D897" s="20"/>
      <c r="F897" s="20"/>
      <c r="J897" s="12"/>
      <c r="K897" s="12"/>
      <c r="L897" s="20"/>
      <c r="M897" s="20"/>
      <c r="N897" s="34"/>
      <c r="O897" s="38"/>
    </row>
    <row r="898" spans="2:15" s="3" customFormat="1" x14ac:dyDescent="0.25">
      <c r="B898" s="20"/>
      <c r="C898" s="20"/>
      <c r="D898" s="20"/>
      <c r="F898" s="20"/>
      <c r="J898" s="12"/>
      <c r="K898" s="12"/>
      <c r="L898" s="20"/>
      <c r="M898" s="20"/>
      <c r="N898" s="34"/>
      <c r="O898" s="38"/>
    </row>
    <row r="899" spans="2:15" s="3" customFormat="1" x14ac:dyDescent="0.25">
      <c r="B899" s="20"/>
      <c r="C899" s="20"/>
      <c r="D899" s="20"/>
      <c r="F899" s="20"/>
      <c r="J899" s="12"/>
      <c r="K899" s="12"/>
      <c r="L899" s="20"/>
      <c r="M899" s="20"/>
      <c r="N899" s="34"/>
      <c r="O899" s="38"/>
    </row>
    <row r="900" spans="2:15" s="3" customFormat="1" x14ac:dyDescent="0.25">
      <c r="B900" s="20"/>
      <c r="C900" s="20"/>
      <c r="D900" s="20"/>
      <c r="F900" s="20"/>
      <c r="J900" s="12"/>
      <c r="K900" s="12"/>
      <c r="L900" s="20"/>
      <c r="M900" s="20"/>
      <c r="N900" s="34"/>
      <c r="O900" s="38"/>
    </row>
    <row r="901" spans="2:15" s="3" customFormat="1" x14ac:dyDescent="0.25">
      <c r="B901" s="20"/>
      <c r="C901" s="20"/>
      <c r="D901" s="20"/>
      <c r="F901" s="20"/>
      <c r="J901" s="12"/>
      <c r="K901" s="12"/>
      <c r="L901" s="20"/>
      <c r="M901" s="20"/>
      <c r="N901" s="34"/>
      <c r="O901" s="38"/>
    </row>
    <row r="902" spans="2:15" s="3" customFormat="1" x14ac:dyDescent="0.25">
      <c r="B902" s="20"/>
      <c r="C902" s="20"/>
      <c r="D902" s="20"/>
      <c r="F902" s="20"/>
      <c r="J902" s="12"/>
      <c r="K902" s="12"/>
      <c r="L902" s="20"/>
      <c r="M902" s="20"/>
      <c r="N902" s="34"/>
      <c r="O902" s="38"/>
    </row>
    <row r="903" spans="2:15" s="3" customFormat="1" x14ac:dyDescent="0.25">
      <c r="B903" s="20"/>
      <c r="C903" s="20"/>
      <c r="D903" s="20"/>
      <c r="F903" s="20"/>
      <c r="J903" s="12"/>
      <c r="K903" s="12"/>
      <c r="L903" s="20"/>
      <c r="M903" s="20"/>
      <c r="N903" s="34"/>
      <c r="O903" s="38"/>
    </row>
    <row r="904" spans="2:15" s="3" customFormat="1" x14ac:dyDescent="0.25">
      <c r="B904" s="20"/>
      <c r="C904" s="20"/>
      <c r="D904" s="20"/>
      <c r="F904" s="20"/>
      <c r="J904" s="12"/>
      <c r="K904" s="12"/>
      <c r="L904" s="20"/>
      <c r="M904" s="20"/>
      <c r="N904" s="34"/>
      <c r="O904" s="38"/>
    </row>
    <row r="905" spans="2:15" s="3" customFormat="1" x14ac:dyDescent="0.25">
      <c r="B905" s="20"/>
      <c r="C905" s="20"/>
      <c r="D905" s="20"/>
      <c r="F905" s="20"/>
      <c r="J905" s="12"/>
      <c r="K905" s="12"/>
      <c r="L905" s="20"/>
      <c r="M905" s="20"/>
      <c r="N905" s="34"/>
      <c r="O905" s="38"/>
    </row>
    <row r="906" spans="2:15" s="3" customFormat="1" x14ac:dyDescent="0.25">
      <c r="B906" s="20"/>
      <c r="C906" s="20"/>
      <c r="D906" s="20"/>
      <c r="F906" s="20"/>
      <c r="J906" s="12"/>
      <c r="K906" s="12"/>
      <c r="L906" s="20"/>
      <c r="M906" s="20"/>
      <c r="N906" s="34"/>
      <c r="O906" s="38"/>
    </row>
    <row r="907" spans="2:15" s="3" customFormat="1" x14ac:dyDescent="0.25">
      <c r="B907" s="20"/>
      <c r="C907" s="20"/>
      <c r="D907" s="20"/>
      <c r="F907" s="20"/>
      <c r="J907" s="12"/>
      <c r="K907" s="12"/>
      <c r="L907" s="20"/>
      <c r="M907" s="20"/>
      <c r="N907" s="34"/>
      <c r="O907" s="38"/>
    </row>
    <row r="908" spans="2:15" s="3" customFormat="1" x14ac:dyDescent="0.25">
      <c r="B908" s="20"/>
      <c r="C908" s="20"/>
      <c r="D908" s="20"/>
      <c r="F908" s="20"/>
      <c r="J908" s="12"/>
      <c r="K908" s="12"/>
      <c r="L908" s="20"/>
      <c r="M908" s="20"/>
      <c r="N908" s="34"/>
      <c r="O908" s="38"/>
    </row>
    <row r="909" spans="2:15" s="3" customFormat="1" x14ac:dyDescent="0.25">
      <c r="B909" s="20"/>
      <c r="C909" s="20"/>
      <c r="D909" s="20"/>
      <c r="F909" s="20"/>
      <c r="J909" s="12"/>
      <c r="K909" s="12"/>
      <c r="L909" s="20"/>
      <c r="M909" s="20"/>
      <c r="N909" s="34"/>
      <c r="O909" s="38"/>
    </row>
    <row r="910" spans="2:15" s="3" customFormat="1" x14ac:dyDescent="0.25">
      <c r="B910" s="20"/>
      <c r="C910" s="20"/>
      <c r="D910" s="20"/>
      <c r="F910" s="20"/>
      <c r="J910" s="12"/>
      <c r="K910" s="12"/>
      <c r="L910" s="20"/>
      <c r="M910" s="20"/>
      <c r="N910" s="34"/>
      <c r="O910" s="38"/>
    </row>
    <row r="911" spans="2:15" s="3" customFormat="1" x14ac:dyDescent="0.25">
      <c r="B911" s="20"/>
      <c r="C911" s="20"/>
      <c r="D911" s="20"/>
      <c r="F911" s="20"/>
      <c r="J911" s="12"/>
      <c r="K911" s="12"/>
      <c r="L911" s="20"/>
      <c r="M911" s="20"/>
      <c r="N911" s="34"/>
      <c r="O911" s="38"/>
    </row>
    <row r="912" spans="2:15" s="3" customFormat="1" x14ac:dyDescent="0.25">
      <c r="B912" s="20"/>
      <c r="C912" s="20"/>
      <c r="D912" s="20"/>
      <c r="F912" s="20"/>
      <c r="J912" s="12"/>
      <c r="K912" s="12"/>
      <c r="L912" s="20"/>
      <c r="M912" s="20"/>
      <c r="N912" s="34"/>
      <c r="O912" s="38"/>
    </row>
    <row r="913" spans="2:15" s="3" customFormat="1" x14ac:dyDescent="0.25">
      <c r="B913" s="20"/>
      <c r="C913" s="20"/>
      <c r="D913" s="20"/>
      <c r="F913" s="20"/>
      <c r="J913" s="12"/>
      <c r="K913" s="12"/>
      <c r="L913" s="20"/>
      <c r="M913" s="20"/>
      <c r="N913" s="34"/>
      <c r="O913" s="38"/>
    </row>
    <row r="914" spans="2:15" s="3" customFormat="1" x14ac:dyDescent="0.25">
      <c r="B914" s="20"/>
      <c r="C914" s="20"/>
      <c r="D914" s="20"/>
      <c r="F914" s="20"/>
      <c r="J914" s="12"/>
      <c r="K914" s="12"/>
      <c r="L914" s="20"/>
      <c r="M914" s="20"/>
      <c r="N914" s="34"/>
      <c r="O914" s="38"/>
    </row>
    <row r="915" spans="2:15" s="3" customFormat="1" x14ac:dyDescent="0.25">
      <c r="B915" s="20"/>
      <c r="C915" s="20"/>
      <c r="D915" s="20"/>
      <c r="F915" s="20"/>
      <c r="J915" s="12"/>
      <c r="K915" s="12"/>
      <c r="L915" s="20"/>
      <c r="M915" s="20"/>
      <c r="N915" s="34"/>
      <c r="O915" s="38"/>
    </row>
    <row r="916" spans="2:15" s="3" customFormat="1" x14ac:dyDescent="0.25">
      <c r="B916" s="20"/>
      <c r="C916" s="20"/>
      <c r="D916" s="20"/>
      <c r="F916" s="20"/>
      <c r="J916" s="12"/>
      <c r="K916" s="12"/>
      <c r="L916" s="20"/>
      <c r="M916" s="20"/>
      <c r="N916" s="34"/>
      <c r="O916" s="38"/>
    </row>
    <row r="917" spans="2:15" s="3" customFormat="1" x14ac:dyDescent="0.25">
      <c r="B917" s="20"/>
      <c r="C917" s="20"/>
      <c r="D917" s="20"/>
      <c r="F917" s="20"/>
      <c r="J917" s="12"/>
      <c r="K917" s="12"/>
      <c r="L917" s="20"/>
      <c r="M917" s="20"/>
      <c r="N917" s="34"/>
      <c r="O917" s="38"/>
    </row>
    <row r="918" spans="2:15" s="3" customFormat="1" x14ac:dyDescent="0.25">
      <c r="B918" s="20"/>
      <c r="C918" s="20"/>
      <c r="D918" s="20"/>
      <c r="F918" s="20"/>
      <c r="J918" s="12"/>
      <c r="K918" s="12"/>
      <c r="L918" s="20"/>
      <c r="M918" s="20"/>
      <c r="N918" s="34"/>
      <c r="O918" s="38"/>
    </row>
    <row r="919" spans="2:15" s="3" customFormat="1" x14ac:dyDescent="0.25">
      <c r="B919" s="20"/>
      <c r="C919" s="20"/>
      <c r="D919" s="20"/>
      <c r="F919" s="20"/>
      <c r="J919" s="12"/>
      <c r="K919" s="12"/>
      <c r="L919" s="20"/>
      <c r="M919" s="20"/>
      <c r="N919" s="34"/>
      <c r="O919" s="38"/>
    </row>
    <row r="920" spans="2:15" s="3" customFormat="1" x14ac:dyDescent="0.25">
      <c r="B920" s="20"/>
      <c r="C920" s="20"/>
      <c r="D920" s="20"/>
      <c r="F920" s="20"/>
      <c r="J920" s="12"/>
      <c r="K920" s="12"/>
      <c r="L920" s="20"/>
      <c r="M920" s="20"/>
      <c r="N920" s="34"/>
      <c r="O920" s="38"/>
    </row>
    <row r="921" spans="2:15" s="3" customFormat="1" x14ac:dyDescent="0.25">
      <c r="B921" s="20"/>
      <c r="C921" s="20"/>
      <c r="D921" s="20"/>
      <c r="F921" s="20"/>
      <c r="J921" s="12"/>
      <c r="K921" s="12"/>
      <c r="L921" s="20"/>
      <c r="M921" s="20"/>
      <c r="N921" s="34"/>
      <c r="O921" s="38"/>
    </row>
    <row r="922" spans="2:15" s="3" customFormat="1" x14ac:dyDescent="0.25">
      <c r="B922" s="20"/>
      <c r="C922" s="20"/>
      <c r="D922" s="20"/>
      <c r="F922" s="20"/>
      <c r="J922" s="12"/>
      <c r="K922" s="12"/>
      <c r="L922" s="20"/>
      <c r="M922" s="20"/>
      <c r="N922" s="34"/>
      <c r="O922" s="38"/>
    </row>
    <row r="923" spans="2:15" s="3" customFormat="1" x14ac:dyDescent="0.25">
      <c r="B923" s="20"/>
      <c r="C923" s="20"/>
      <c r="D923" s="20"/>
      <c r="F923" s="20"/>
      <c r="J923" s="12"/>
      <c r="K923" s="12"/>
      <c r="L923" s="20"/>
      <c r="M923" s="20"/>
      <c r="N923" s="34"/>
      <c r="O923" s="38"/>
    </row>
    <row r="924" spans="2:15" s="3" customFormat="1" x14ac:dyDescent="0.25">
      <c r="B924" s="20"/>
      <c r="C924" s="20"/>
      <c r="D924" s="20"/>
      <c r="F924" s="20"/>
      <c r="J924" s="12"/>
      <c r="K924" s="12"/>
      <c r="L924" s="20"/>
      <c r="M924" s="20"/>
      <c r="N924" s="34"/>
      <c r="O924" s="38"/>
    </row>
    <row r="925" spans="2:15" s="3" customFormat="1" x14ac:dyDescent="0.25">
      <c r="B925" s="20"/>
      <c r="C925" s="20"/>
      <c r="D925" s="20"/>
      <c r="F925" s="20"/>
      <c r="J925" s="12"/>
      <c r="K925" s="12"/>
      <c r="L925" s="20"/>
      <c r="M925" s="20"/>
      <c r="N925" s="34"/>
      <c r="O925" s="38"/>
    </row>
    <row r="926" spans="2:15" s="3" customFormat="1" x14ac:dyDescent="0.25">
      <c r="B926" s="20"/>
      <c r="C926" s="20"/>
      <c r="D926" s="20"/>
      <c r="F926" s="20"/>
      <c r="J926" s="12"/>
      <c r="K926" s="12"/>
      <c r="L926" s="20"/>
      <c r="M926" s="20"/>
      <c r="N926" s="34"/>
      <c r="O926" s="38"/>
    </row>
    <row r="927" spans="2:15" s="3" customFormat="1" x14ac:dyDescent="0.25">
      <c r="B927" s="20"/>
      <c r="C927" s="20"/>
      <c r="D927" s="20"/>
      <c r="F927" s="20"/>
      <c r="J927" s="12"/>
      <c r="K927" s="12"/>
      <c r="L927" s="20"/>
      <c r="M927" s="20"/>
      <c r="N927" s="34"/>
      <c r="O927" s="38"/>
    </row>
    <row r="928" spans="2:15" s="3" customFormat="1" x14ac:dyDescent="0.25">
      <c r="B928" s="20"/>
      <c r="C928" s="20"/>
      <c r="D928" s="20"/>
      <c r="F928" s="20"/>
      <c r="J928" s="12"/>
      <c r="K928" s="12"/>
      <c r="L928" s="20"/>
      <c r="M928" s="20"/>
      <c r="N928" s="34"/>
      <c r="O928" s="38"/>
    </row>
    <row r="929" spans="2:15" s="3" customFormat="1" x14ac:dyDescent="0.25">
      <c r="B929" s="20"/>
      <c r="C929" s="20"/>
      <c r="D929" s="20"/>
      <c r="F929" s="20"/>
      <c r="J929" s="12"/>
      <c r="K929" s="12"/>
      <c r="L929" s="20"/>
      <c r="M929" s="20"/>
      <c r="N929" s="34"/>
      <c r="O929" s="38"/>
    </row>
    <row r="930" spans="2:15" s="3" customFormat="1" x14ac:dyDescent="0.25">
      <c r="B930" s="20"/>
      <c r="C930" s="20"/>
      <c r="D930" s="20"/>
      <c r="F930" s="20"/>
      <c r="J930" s="12"/>
      <c r="K930" s="12"/>
      <c r="L930" s="20"/>
      <c r="M930" s="20"/>
      <c r="N930" s="34"/>
      <c r="O930" s="38"/>
    </row>
    <row r="931" spans="2:15" s="3" customFormat="1" x14ac:dyDescent="0.25">
      <c r="B931" s="20"/>
      <c r="C931" s="20"/>
      <c r="D931" s="20"/>
      <c r="F931" s="20"/>
      <c r="J931" s="12"/>
      <c r="K931" s="12"/>
      <c r="L931" s="20"/>
      <c r="M931" s="20"/>
      <c r="N931" s="34"/>
      <c r="O931" s="38"/>
    </row>
    <row r="932" spans="2:15" s="3" customFormat="1" x14ac:dyDescent="0.25">
      <c r="B932" s="20"/>
      <c r="C932" s="20"/>
      <c r="D932" s="20"/>
      <c r="F932" s="20"/>
      <c r="J932" s="12"/>
      <c r="K932" s="12"/>
      <c r="L932" s="20"/>
      <c r="M932" s="20"/>
      <c r="N932" s="34"/>
      <c r="O932" s="38"/>
    </row>
    <row r="933" spans="2:15" s="3" customFormat="1" x14ac:dyDescent="0.25">
      <c r="B933" s="20"/>
      <c r="C933" s="20"/>
      <c r="D933" s="20"/>
      <c r="F933" s="20"/>
      <c r="J933" s="12"/>
      <c r="K933" s="12"/>
      <c r="L933" s="20"/>
      <c r="M933" s="20"/>
      <c r="N933" s="34"/>
      <c r="O933" s="38"/>
    </row>
    <row r="934" spans="2:15" s="3" customFormat="1" x14ac:dyDescent="0.25">
      <c r="B934" s="20"/>
      <c r="C934" s="20"/>
      <c r="D934" s="20"/>
      <c r="F934" s="20"/>
      <c r="J934" s="12"/>
      <c r="K934" s="12"/>
      <c r="L934" s="20"/>
      <c r="M934" s="20"/>
      <c r="N934" s="34"/>
      <c r="O934" s="38"/>
    </row>
    <row r="935" spans="2:15" s="3" customFormat="1" x14ac:dyDescent="0.25">
      <c r="B935" s="20"/>
      <c r="C935" s="20"/>
      <c r="D935" s="20"/>
      <c r="F935" s="20"/>
      <c r="J935" s="12"/>
      <c r="K935" s="12"/>
      <c r="L935" s="20"/>
      <c r="M935" s="20"/>
      <c r="N935" s="34"/>
      <c r="O935" s="38"/>
    </row>
    <row r="936" spans="2:15" s="3" customFormat="1" x14ac:dyDescent="0.25">
      <c r="B936" s="20"/>
      <c r="C936" s="20"/>
      <c r="D936" s="20"/>
      <c r="F936" s="20"/>
      <c r="J936" s="12"/>
      <c r="K936" s="12"/>
      <c r="L936" s="20"/>
      <c r="M936" s="20"/>
      <c r="N936" s="34"/>
      <c r="O936" s="38"/>
    </row>
    <row r="937" spans="2:15" s="3" customFormat="1" x14ac:dyDescent="0.25">
      <c r="B937" s="20"/>
      <c r="C937" s="20"/>
      <c r="D937" s="20"/>
      <c r="F937" s="20"/>
      <c r="J937" s="12"/>
      <c r="K937" s="12"/>
      <c r="L937" s="20"/>
      <c r="M937" s="20"/>
      <c r="N937" s="34"/>
      <c r="O937" s="38"/>
    </row>
    <row r="938" spans="2:15" s="3" customFormat="1" x14ac:dyDescent="0.25">
      <c r="B938" s="20"/>
      <c r="C938" s="20"/>
      <c r="D938" s="20"/>
      <c r="F938" s="20"/>
      <c r="J938" s="12"/>
      <c r="K938" s="12"/>
      <c r="L938" s="20"/>
      <c r="M938" s="20"/>
      <c r="N938" s="34"/>
      <c r="O938" s="38"/>
    </row>
    <row r="939" spans="2:15" s="3" customFormat="1" x14ac:dyDescent="0.25">
      <c r="B939" s="20"/>
      <c r="C939" s="20"/>
      <c r="D939" s="20"/>
      <c r="F939" s="20"/>
      <c r="J939" s="12"/>
      <c r="K939" s="12"/>
      <c r="L939" s="20"/>
      <c r="M939" s="20"/>
      <c r="N939" s="34"/>
      <c r="O939" s="38"/>
    </row>
    <row r="940" spans="2:15" s="3" customFormat="1" x14ac:dyDescent="0.25">
      <c r="B940" s="20"/>
      <c r="C940" s="20"/>
      <c r="D940" s="20"/>
      <c r="F940" s="20"/>
      <c r="J940" s="12"/>
      <c r="K940" s="12"/>
      <c r="L940" s="20"/>
      <c r="M940" s="20"/>
      <c r="N940" s="34"/>
      <c r="O940" s="38"/>
    </row>
    <row r="941" spans="2:15" s="3" customFormat="1" x14ac:dyDescent="0.25">
      <c r="B941" s="20"/>
      <c r="C941" s="20"/>
      <c r="D941" s="20"/>
      <c r="F941" s="20"/>
      <c r="J941" s="12"/>
      <c r="K941" s="12"/>
      <c r="L941" s="20"/>
      <c r="M941" s="20"/>
      <c r="N941" s="34"/>
      <c r="O941" s="38"/>
    </row>
    <row r="942" spans="2:15" s="3" customFormat="1" x14ac:dyDescent="0.25">
      <c r="B942" s="20"/>
      <c r="C942" s="20"/>
      <c r="D942" s="20"/>
      <c r="F942" s="20"/>
      <c r="J942" s="12"/>
      <c r="K942" s="12"/>
      <c r="L942" s="20"/>
      <c r="M942" s="20"/>
      <c r="N942" s="34"/>
      <c r="O942" s="38"/>
    </row>
    <row r="943" spans="2:15" s="3" customFormat="1" x14ac:dyDescent="0.25">
      <c r="B943" s="20"/>
      <c r="C943" s="20"/>
      <c r="D943" s="20"/>
      <c r="F943" s="20"/>
      <c r="J943" s="12"/>
      <c r="K943" s="12"/>
      <c r="L943" s="20"/>
      <c r="M943" s="20"/>
      <c r="N943" s="34"/>
      <c r="O943" s="38"/>
    </row>
    <row r="944" spans="2:15" s="3" customFormat="1" x14ac:dyDescent="0.25">
      <c r="B944" s="20"/>
      <c r="C944" s="20"/>
      <c r="D944" s="20"/>
      <c r="F944" s="20"/>
      <c r="J944" s="12"/>
      <c r="K944" s="12"/>
      <c r="L944" s="20"/>
      <c r="M944" s="20"/>
      <c r="N944" s="34"/>
      <c r="O944" s="38"/>
    </row>
    <row r="945" spans="2:15" s="3" customFormat="1" x14ac:dyDescent="0.25">
      <c r="B945" s="20"/>
      <c r="C945" s="20"/>
      <c r="D945" s="20"/>
      <c r="F945" s="20"/>
      <c r="J945" s="12"/>
      <c r="K945" s="12"/>
      <c r="L945" s="20"/>
      <c r="M945" s="20"/>
      <c r="N945" s="34"/>
      <c r="O945" s="38"/>
    </row>
    <row r="946" spans="2:15" s="3" customFormat="1" x14ac:dyDescent="0.25">
      <c r="B946" s="20"/>
      <c r="C946" s="20"/>
      <c r="D946" s="20"/>
      <c r="F946" s="20"/>
      <c r="J946" s="12"/>
      <c r="K946" s="12"/>
      <c r="L946" s="20"/>
      <c r="M946" s="20"/>
      <c r="N946" s="34"/>
      <c r="O946" s="38"/>
    </row>
    <row r="947" spans="2:15" s="3" customFormat="1" x14ac:dyDescent="0.25">
      <c r="B947" s="20"/>
      <c r="C947" s="20"/>
      <c r="D947" s="20"/>
      <c r="F947" s="20"/>
      <c r="J947" s="12"/>
      <c r="K947" s="12"/>
      <c r="L947" s="20"/>
      <c r="M947" s="20"/>
      <c r="N947" s="34"/>
      <c r="O947" s="38"/>
    </row>
    <row r="948" spans="2:15" s="3" customFormat="1" x14ac:dyDescent="0.25">
      <c r="B948" s="20"/>
      <c r="C948" s="20"/>
      <c r="D948" s="20"/>
      <c r="F948" s="20"/>
      <c r="J948" s="12"/>
      <c r="K948" s="12"/>
      <c r="L948" s="20"/>
      <c r="M948" s="20"/>
      <c r="N948" s="34"/>
      <c r="O948" s="38"/>
    </row>
    <row r="949" spans="2:15" s="3" customFormat="1" x14ac:dyDescent="0.25">
      <c r="B949" s="20"/>
      <c r="C949" s="20"/>
      <c r="D949" s="20"/>
      <c r="F949" s="20"/>
      <c r="J949" s="12"/>
      <c r="K949" s="12"/>
      <c r="L949" s="20"/>
      <c r="M949" s="20"/>
      <c r="N949" s="34"/>
      <c r="O949" s="38"/>
    </row>
    <row r="950" spans="2:15" s="3" customFormat="1" x14ac:dyDescent="0.25">
      <c r="B950" s="20"/>
      <c r="C950" s="20"/>
      <c r="D950" s="20"/>
      <c r="F950" s="20"/>
      <c r="J950" s="12"/>
      <c r="K950" s="12"/>
      <c r="L950" s="20"/>
      <c r="M950" s="20"/>
      <c r="N950" s="34"/>
      <c r="O950" s="38"/>
    </row>
    <row r="951" spans="2:15" s="3" customFormat="1" x14ac:dyDescent="0.25">
      <c r="B951" s="20"/>
      <c r="C951" s="20"/>
      <c r="D951" s="20"/>
      <c r="F951" s="20"/>
      <c r="J951" s="12"/>
      <c r="K951" s="12"/>
      <c r="L951" s="20"/>
      <c r="M951" s="20"/>
      <c r="N951" s="34"/>
      <c r="O951" s="38"/>
    </row>
    <row r="952" spans="2:15" s="3" customFormat="1" x14ac:dyDescent="0.25">
      <c r="B952" s="20"/>
      <c r="C952" s="20"/>
      <c r="D952" s="20"/>
      <c r="F952" s="20"/>
      <c r="J952" s="12"/>
      <c r="K952" s="12"/>
      <c r="L952" s="20"/>
      <c r="M952" s="20"/>
      <c r="N952" s="34"/>
      <c r="O952" s="38"/>
    </row>
    <row r="953" spans="2:15" s="3" customFormat="1" x14ac:dyDescent="0.25">
      <c r="B953" s="20"/>
      <c r="C953" s="20"/>
      <c r="D953" s="20"/>
      <c r="F953" s="20"/>
      <c r="J953" s="12"/>
      <c r="K953" s="12"/>
      <c r="L953" s="20"/>
      <c r="M953" s="20"/>
      <c r="N953" s="34"/>
      <c r="O953" s="38"/>
    </row>
    <row r="954" spans="2:15" s="3" customFormat="1" x14ac:dyDescent="0.25">
      <c r="B954" s="20"/>
      <c r="C954" s="20"/>
      <c r="D954" s="20"/>
      <c r="F954" s="20"/>
      <c r="J954" s="12"/>
      <c r="K954" s="12"/>
      <c r="L954" s="20"/>
      <c r="M954" s="20"/>
      <c r="N954" s="34"/>
      <c r="O954" s="38"/>
    </row>
    <row r="955" spans="2:15" s="3" customFormat="1" x14ac:dyDescent="0.25">
      <c r="B955" s="20"/>
      <c r="C955" s="20"/>
      <c r="D955" s="20"/>
      <c r="F955" s="20"/>
      <c r="J955" s="12"/>
      <c r="K955" s="12"/>
      <c r="L955" s="20"/>
      <c r="M955" s="20"/>
      <c r="N955" s="34"/>
      <c r="O955" s="38"/>
    </row>
    <row r="956" spans="2:15" s="3" customFormat="1" x14ac:dyDescent="0.25">
      <c r="B956" s="20"/>
      <c r="C956" s="20"/>
      <c r="D956" s="20"/>
      <c r="F956" s="20"/>
      <c r="J956" s="12"/>
      <c r="K956" s="12"/>
      <c r="L956" s="20"/>
      <c r="M956" s="20"/>
      <c r="N956" s="34"/>
      <c r="O956" s="38"/>
    </row>
    <row r="957" spans="2:15" s="3" customFormat="1" x14ac:dyDescent="0.25">
      <c r="B957" s="20"/>
      <c r="C957" s="20"/>
      <c r="D957" s="20"/>
      <c r="F957" s="20"/>
      <c r="J957" s="12"/>
      <c r="K957" s="12"/>
      <c r="L957" s="20"/>
      <c r="M957" s="20"/>
      <c r="N957" s="34"/>
      <c r="O957" s="38"/>
    </row>
    <row r="958" spans="2:15" s="3" customFormat="1" x14ac:dyDescent="0.25">
      <c r="B958" s="20"/>
      <c r="C958" s="20"/>
      <c r="D958" s="20"/>
      <c r="F958" s="20"/>
      <c r="J958" s="12"/>
      <c r="K958" s="12"/>
      <c r="L958" s="20"/>
      <c r="M958" s="20"/>
      <c r="N958" s="34"/>
      <c r="O958" s="38"/>
    </row>
    <row r="959" spans="2:15" s="3" customFormat="1" x14ac:dyDescent="0.25">
      <c r="B959" s="20"/>
      <c r="C959" s="20"/>
      <c r="D959" s="20"/>
      <c r="F959" s="20"/>
      <c r="J959" s="12"/>
      <c r="K959" s="12"/>
      <c r="L959" s="20"/>
      <c r="M959" s="20"/>
      <c r="N959" s="34"/>
      <c r="O959" s="38"/>
    </row>
    <row r="960" spans="2:15" s="3" customFormat="1" x14ac:dyDescent="0.25">
      <c r="B960" s="20"/>
      <c r="C960" s="20"/>
      <c r="D960" s="20"/>
      <c r="F960" s="20"/>
      <c r="J960" s="12"/>
      <c r="K960" s="12"/>
      <c r="L960" s="20"/>
      <c r="M960" s="20"/>
      <c r="N960" s="34"/>
      <c r="O960" s="38"/>
    </row>
    <row r="961" spans="2:15" s="3" customFormat="1" x14ac:dyDescent="0.25">
      <c r="B961" s="20"/>
      <c r="C961" s="20"/>
      <c r="D961" s="20"/>
      <c r="F961" s="20"/>
      <c r="J961" s="12"/>
      <c r="K961" s="12"/>
      <c r="L961" s="20"/>
      <c r="M961" s="20"/>
      <c r="N961" s="34"/>
      <c r="O961" s="38"/>
    </row>
    <row r="962" spans="2:15" s="3" customFormat="1" x14ac:dyDescent="0.25">
      <c r="B962" s="20"/>
      <c r="C962" s="20"/>
      <c r="D962" s="20"/>
      <c r="F962" s="20"/>
      <c r="J962" s="12"/>
      <c r="K962" s="12"/>
      <c r="L962" s="20"/>
      <c r="M962" s="20"/>
      <c r="N962" s="34"/>
      <c r="O962" s="38"/>
    </row>
    <row r="963" spans="2:15" s="3" customFormat="1" x14ac:dyDescent="0.25">
      <c r="B963" s="20"/>
      <c r="C963" s="20"/>
      <c r="D963" s="20"/>
      <c r="F963" s="20"/>
      <c r="J963" s="12"/>
      <c r="K963" s="12"/>
      <c r="L963" s="20"/>
      <c r="M963" s="20"/>
      <c r="N963" s="34"/>
      <c r="O963" s="38"/>
    </row>
    <row r="964" spans="2:15" s="3" customFormat="1" x14ac:dyDescent="0.25">
      <c r="B964" s="20"/>
      <c r="C964" s="20"/>
      <c r="D964" s="20"/>
      <c r="F964" s="20"/>
      <c r="J964" s="12"/>
      <c r="K964" s="12"/>
      <c r="L964" s="20"/>
      <c r="M964" s="20"/>
      <c r="N964" s="34"/>
      <c r="O964" s="38"/>
    </row>
    <row r="965" spans="2:15" s="3" customFormat="1" x14ac:dyDescent="0.25">
      <c r="B965" s="20"/>
      <c r="C965" s="20"/>
      <c r="D965" s="20"/>
      <c r="F965" s="20"/>
      <c r="J965" s="12"/>
      <c r="K965" s="12"/>
      <c r="L965" s="20"/>
      <c r="M965" s="20"/>
      <c r="N965" s="34"/>
      <c r="O965" s="38"/>
    </row>
    <row r="966" spans="2:15" s="3" customFormat="1" x14ac:dyDescent="0.25">
      <c r="B966" s="20"/>
      <c r="C966" s="20"/>
      <c r="D966" s="20"/>
      <c r="F966" s="20"/>
      <c r="J966" s="12"/>
      <c r="K966" s="12"/>
      <c r="L966" s="20"/>
      <c r="M966" s="20"/>
      <c r="N966" s="34"/>
      <c r="O966" s="38"/>
    </row>
    <row r="967" spans="2:15" s="3" customFormat="1" x14ac:dyDescent="0.25">
      <c r="B967" s="20"/>
      <c r="C967" s="20"/>
      <c r="D967" s="20"/>
      <c r="F967" s="20"/>
      <c r="J967" s="12"/>
      <c r="K967" s="12"/>
      <c r="L967" s="20"/>
      <c r="M967" s="20"/>
      <c r="N967" s="34"/>
      <c r="O967" s="38"/>
    </row>
    <row r="968" spans="2:15" s="3" customFormat="1" x14ac:dyDescent="0.25">
      <c r="B968" s="20"/>
      <c r="C968" s="20"/>
      <c r="D968" s="20"/>
      <c r="F968" s="20"/>
      <c r="J968" s="12"/>
      <c r="K968" s="12"/>
      <c r="L968" s="20"/>
      <c r="M968" s="20"/>
      <c r="N968" s="34"/>
      <c r="O968" s="38"/>
    </row>
    <row r="969" spans="2:15" s="3" customFormat="1" x14ac:dyDescent="0.25">
      <c r="B969" s="20"/>
      <c r="C969" s="20"/>
      <c r="D969" s="20"/>
      <c r="F969" s="20"/>
      <c r="J969" s="12"/>
      <c r="K969" s="12"/>
      <c r="L969" s="20"/>
      <c r="M969" s="20"/>
      <c r="N969" s="34"/>
      <c r="O969" s="38"/>
    </row>
    <row r="970" spans="2:15" s="3" customFormat="1" x14ac:dyDescent="0.25">
      <c r="B970" s="20"/>
      <c r="C970" s="20"/>
      <c r="D970" s="20"/>
      <c r="F970" s="20"/>
      <c r="J970" s="12"/>
      <c r="K970" s="12"/>
      <c r="L970" s="20"/>
      <c r="M970" s="20"/>
      <c r="N970" s="34"/>
      <c r="O970" s="38"/>
    </row>
    <row r="971" spans="2:15" s="3" customFormat="1" x14ac:dyDescent="0.25">
      <c r="B971" s="20"/>
      <c r="C971" s="20"/>
      <c r="D971" s="20"/>
      <c r="F971" s="20"/>
      <c r="J971" s="12"/>
      <c r="K971" s="12"/>
      <c r="L971" s="20"/>
      <c r="M971" s="20"/>
      <c r="N971" s="34"/>
      <c r="O971" s="38"/>
    </row>
    <row r="972" spans="2:15" s="3" customFormat="1" x14ac:dyDescent="0.25">
      <c r="B972" s="20"/>
      <c r="C972" s="20"/>
      <c r="D972" s="20"/>
      <c r="F972" s="20"/>
      <c r="J972" s="12"/>
      <c r="K972" s="12"/>
      <c r="L972" s="20"/>
      <c r="M972" s="20"/>
      <c r="N972" s="34"/>
      <c r="O972" s="38"/>
    </row>
    <row r="973" spans="2:15" s="3" customFormat="1" x14ac:dyDescent="0.25">
      <c r="B973" s="20"/>
      <c r="C973" s="20"/>
      <c r="D973" s="20"/>
      <c r="F973" s="20"/>
      <c r="J973" s="12"/>
      <c r="K973" s="12"/>
      <c r="L973" s="20"/>
      <c r="M973" s="20"/>
      <c r="N973" s="34"/>
      <c r="O973" s="38"/>
    </row>
    <row r="974" spans="2:15" s="3" customFormat="1" x14ac:dyDescent="0.25">
      <c r="B974" s="20"/>
      <c r="C974" s="20"/>
      <c r="D974" s="20"/>
      <c r="F974" s="20"/>
      <c r="J974" s="12"/>
      <c r="K974" s="12"/>
      <c r="L974" s="20"/>
      <c r="M974" s="20"/>
      <c r="N974" s="34"/>
      <c r="O974" s="38"/>
    </row>
    <row r="975" spans="2:15" s="3" customFormat="1" x14ac:dyDescent="0.25">
      <c r="B975" s="20"/>
      <c r="C975" s="20"/>
      <c r="D975" s="20"/>
      <c r="F975" s="20"/>
      <c r="J975" s="12"/>
      <c r="K975" s="12"/>
      <c r="L975" s="20"/>
      <c r="M975" s="20"/>
      <c r="N975" s="34"/>
      <c r="O975" s="38"/>
    </row>
    <row r="976" spans="2:15" s="3" customFormat="1" x14ac:dyDescent="0.25">
      <c r="B976" s="20"/>
      <c r="C976" s="20"/>
      <c r="D976" s="20"/>
      <c r="F976" s="20"/>
      <c r="J976" s="12"/>
      <c r="K976" s="12"/>
      <c r="L976" s="20"/>
      <c r="M976" s="20"/>
      <c r="N976" s="34"/>
      <c r="O976" s="38"/>
    </row>
    <row r="977" spans="2:15" s="3" customFormat="1" x14ac:dyDescent="0.25">
      <c r="B977" s="20"/>
      <c r="C977" s="20"/>
      <c r="D977" s="20"/>
      <c r="F977" s="20"/>
      <c r="J977" s="12"/>
      <c r="K977" s="12"/>
      <c r="L977" s="20"/>
      <c r="M977" s="20"/>
      <c r="N977" s="34"/>
      <c r="O977" s="38"/>
    </row>
    <row r="978" spans="2:15" s="3" customFormat="1" x14ac:dyDescent="0.25">
      <c r="B978" s="20"/>
      <c r="C978" s="20"/>
      <c r="D978" s="20"/>
      <c r="F978" s="20"/>
      <c r="J978" s="12"/>
      <c r="K978" s="12"/>
      <c r="L978" s="20"/>
      <c r="M978" s="20"/>
      <c r="N978" s="34"/>
      <c r="O978" s="38"/>
    </row>
    <row r="979" spans="2:15" s="3" customFormat="1" x14ac:dyDescent="0.25">
      <c r="B979" s="20"/>
      <c r="C979" s="20"/>
      <c r="D979" s="20"/>
      <c r="F979" s="20"/>
      <c r="J979" s="12"/>
      <c r="K979" s="12"/>
      <c r="L979" s="20"/>
      <c r="M979" s="20"/>
      <c r="N979" s="34"/>
      <c r="O979" s="38"/>
    </row>
    <row r="980" spans="2:15" s="3" customFormat="1" x14ac:dyDescent="0.25">
      <c r="B980" s="20"/>
      <c r="C980" s="20"/>
      <c r="D980" s="20"/>
      <c r="F980" s="20"/>
      <c r="J980" s="12"/>
      <c r="K980" s="12"/>
      <c r="L980" s="20"/>
      <c r="M980" s="20"/>
      <c r="N980" s="34"/>
      <c r="O980" s="38"/>
    </row>
    <row r="981" spans="2:15" s="3" customFormat="1" x14ac:dyDescent="0.25">
      <c r="B981" s="20"/>
      <c r="C981" s="20"/>
      <c r="D981" s="20"/>
      <c r="F981" s="20"/>
      <c r="J981" s="12"/>
      <c r="K981" s="12"/>
      <c r="L981" s="20"/>
      <c r="M981" s="20"/>
      <c r="N981" s="34"/>
      <c r="O981" s="38"/>
    </row>
    <row r="982" spans="2:15" s="3" customFormat="1" x14ac:dyDescent="0.25">
      <c r="B982" s="20"/>
      <c r="C982" s="20"/>
      <c r="D982" s="20"/>
      <c r="F982" s="20"/>
      <c r="J982" s="12"/>
      <c r="K982" s="12"/>
      <c r="L982" s="20"/>
      <c r="M982" s="20"/>
      <c r="N982" s="34"/>
      <c r="O982" s="38"/>
    </row>
    <row r="983" spans="2:15" s="3" customFormat="1" x14ac:dyDescent="0.25">
      <c r="B983" s="20"/>
      <c r="C983" s="20"/>
      <c r="D983" s="20"/>
      <c r="F983" s="20"/>
      <c r="J983" s="12"/>
      <c r="K983" s="12"/>
      <c r="L983" s="20"/>
      <c r="M983" s="20"/>
      <c r="N983" s="34"/>
      <c r="O983" s="38"/>
    </row>
    <row r="984" spans="2:15" s="3" customFormat="1" x14ac:dyDescent="0.25">
      <c r="B984" s="20"/>
      <c r="C984" s="20"/>
      <c r="D984" s="20"/>
      <c r="F984" s="20"/>
      <c r="J984" s="12"/>
      <c r="K984" s="12"/>
      <c r="L984" s="20"/>
      <c r="M984" s="20"/>
      <c r="N984" s="34"/>
      <c r="O984" s="38"/>
    </row>
    <row r="985" spans="2:15" s="3" customFormat="1" x14ac:dyDescent="0.25">
      <c r="B985" s="20"/>
      <c r="C985" s="20"/>
      <c r="D985" s="20"/>
      <c r="F985" s="20"/>
      <c r="J985" s="12"/>
      <c r="K985" s="12"/>
      <c r="L985" s="20"/>
      <c r="M985" s="20"/>
      <c r="N985" s="34"/>
      <c r="O985" s="38"/>
    </row>
    <row r="986" spans="2:15" s="3" customFormat="1" x14ac:dyDescent="0.25">
      <c r="B986" s="20"/>
      <c r="C986" s="20"/>
      <c r="D986" s="20"/>
      <c r="F986" s="20"/>
      <c r="J986" s="12"/>
      <c r="K986" s="12"/>
      <c r="L986" s="20"/>
      <c r="M986" s="20"/>
      <c r="N986" s="34"/>
      <c r="O986" s="38"/>
    </row>
    <row r="987" spans="2:15" s="3" customFormat="1" x14ac:dyDescent="0.25">
      <c r="B987" s="20"/>
      <c r="C987" s="20"/>
      <c r="D987" s="20"/>
      <c r="F987" s="20"/>
      <c r="J987" s="12"/>
      <c r="K987" s="12"/>
      <c r="L987" s="20"/>
      <c r="M987" s="20"/>
      <c r="N987" s="34"/>
      <c r="O987" s="38"/>
    </row>
    <row r="988" spans="2:15" s="3" customFormat="1" x14ac:dyDescent="0.25">
      <c r="B988" s="20"/>
      <c r="C988" s="20"/>
      <c r="D988" s="20"/>
      <c r="F988" s="20"/>
      <c r="J988" s="12"/>
      <c r="K988" s="12"/>
      <c r="L988" s="20"/>
      <c r="M988" s="20"/>
      <c r="N988" s="34"/>
      <c r="O988" s="38"/>
    </row>
    <row r="989" spans="2:15" s="3" customFormat="1" x14ac:dyDescent="0.25">
      <c r="B989" s="20"/>
      <c r="C989" s="20"/>
      <c r="D989" s="20"/>
      <c r="F989" s="20"/>
      <c r="J989" s="12"/>
      <c r="K989" s="12"/>
      <c r="L989" s="20"/>
      <c r="M989" s="20"/>
      <c r="N989" s="34"/>
      <c r="O989" s="38"/>
    </row>
    <row r="990" spans="2:15" s="3" customFormat="1" x14ac:dyDescent="0.25">
      <c r="B990" s="20"/>
      <c r="C990" s="20"/>
      <c r="D990" s="20"/>
      <c r="F990" s="20"/>
      <c r="J990" s="12"/>
      <c r="K990" s="12"/>
      <c r="L990" s="20"/>
      <c r="M990" s="20"/>
      <c r="N990" s="34"/>
      <c r="O990" s="38"/>
    </row>
    <row r="991" spans="2:15" s="3" customFormat="1" x14ac:dyDescent="0.25">
      <c r="B991" s="20"/>
      <c r="C991" s="20"/>
      <c r="D991" s="20"/>
      <c r="F991" s="20"/>
      <c r="J991" s="12"/>
      <c r="K991" s="12"/>
      <c r="L991" s="20"/>
      <c r="M991" s="20"/>
      <c r="N991" s="34"/>
      <c r="O991" s="38"/>
    </row>
    <row r="992" spans="2:15" s="3" customFormat="1" x14ac:dyDescent="0.25">
      <c r="B992" s="20"/>
      <c r="C992" s="20"/>
      <c r="D992" s="20"/>
      <c r="F992" s="20"/>
      <c r="J992" s="12"/>
      <c r="K992" s="12"/>
      <c r="L992" s="20"/>
      <c r="M992" s="20"/>
      <c r="N992" s="34"/>
      <c r="O992" s="38"/>
    </row>
    <row r="993" spans="2:15" s="3" customFormat="1" x14ac:dyDescent="0.25">
      <c r="B993" s="20"/>
      <c r="C993" s="20"/>
      <c r="D993" s="20"/>
      <c r="F993" s="20"/>
      <c r="J993" s="12"/>
      <c r="K993" s="12"/>
      <c r="L993" s="20"/>
      <c r="M993" s="20"/>
      <c r="N993" s="34"/>
      <c r="O993" s="38"/>
    </row>
    <row r="994" spans="2:15" s="3" customFormat="1" x14ac:dyDescent="0.25">
      <c r="B994" s="20"/>
      <c r="C994" s="20"/>
      <c r="D994" s="20"/>
      <c r="F994" s="20"/>
      <c r="J994" s="12"/>
      <c r="K994" s="12"/>
      <c r="L994" s="20"/>
      <c r="M994" s="20"/>
      <c r="N994" s="34"/>
      <c r="O994" s="38"/>
    </row>
    <row r="995" spans="2:15" s="3" customFormat="1" x14ac:dyDescent="0.25">
      <c r="B995" s="20"/>
      <c r="C995" s="20"/>
      <c r="D995" s="20"/>
      <c r="F995" s="20"/>
      <c r="J995" s="12"/>
      <c r="K995" s="12"/>
      <c r="L995" s="20"/>
      <c r="M995" s="20"/>
      <c r="N995" s="34"/>
      <c r="O995" s="38"/>
    </row>
    <row r="996" spans="2:15" s="3" customFormat="1" x14ac:dyDescent="0.25">
      <c r="B996" s="20"/>
      <c r="C996" s="20"/>
      <c r="D996" s="20"/>
      <c r="F996" s="20"/>
      <c r="J996" s="12"/>
      <c r="K996" s="12"/>
      <c r="L996" s="20"/>
      <c r="M996" s="20"/>
      <c r="N996" s="34"/>
      <c r="O996" s="38"/>
    </row>
    <row r="997" spans="2:15" s="3" customFormat="1" x14ac:dyDescent="0.25">
      <c r="B997" s="20"/>
      <c r="C997" s="20"/>
      <c r="D997" s="20"/>
      <c r="F997" s="20"/>
      <c r="J997" s="12"/>
      <c r="K997" s="12"/>
      <c r="L997" s="20"/>
      <c r="M997" s="20"/>
      <c r="N997" s="34"/>
      <c r="O997" s="38"/>
    </row>
    <row r="998" spans="2:15" s="3" customFormat="1" x14ac:dyDescent="0.25">
      <c r="B998" s="20"/>
      <c r="C998" s="20"/>
      <c r="D998" s="20"/>
      <c r="F998" s="20"/>
      <c r="J998" s="12"/>
      <c r="K998" s="12"/>
      <c r="L998" s="20"/>
      <c r="M998" s="20"/>
      <c r="N998" s="34"/>
      <c r="O998" s="38"/>
    </row>
    <row r="999" spans="2:15" s="3" customFormat="1" x14ac:dyDescent="0.25">
      <c r="B999" s="20"/>
      <c r="C999" s="20"/>
      <c r="D999" s="20"/>
      <c r="F999" s="20"/>
      <c r="J999" s="12"/>
      <c r="K999" s="12"/>
      <c r="L999" s="20"/>
      <c r="M999" s="20"/>
      <c r="N999" s="34"/>
      <c r="O999" s="38"/>
    </row>
    <row r="1000" spans="2:15" s="3" customFormat="1" x14ac:dyDescent="0.25">
      <c r="B1000" s="20"/>
      <c r="C1000" s="20"/>
      <c r="D1000" s="20"/>
      <c r="F1000" s="20"/>
      <c r="J1000" s="12"/>
      <c r="K1000" s="12"/>
      <c r="L1000" s="20"/>
      <c r="M1000" s="20"/>
      <c r="N1000" s="34"/>
      <c r="O1000" s="38"/>
    </row>
    <row r="1001" spans="2:15" s="3" customFormat="1" x14ac:dyDescent="0.25">
      <c r="B1001" s="20"/>
      <c r="C1001" s="20"/>
      <c r="D1001" s="20"/>
      <c r="F1001" s="20"/>
      <c r="J1001" s="12"/>
      <c r="K1001" s="12"/>
      <c r="L1001" s="20"/>
      <c r="M1001" s="20"/>
      <c r="N1001" s="34"/>
      <c r="O1001" s="38"/>
    </row>
    <row r="1002" spans="2:15" s="3" customFormat="1" x14ac:dyDescent="0.25">
      <c r="B1002" s="20"/>
      <c r="C1002" s="20"/>
      <c r="D1002" s="20"/>
      <c r="F1002" s="20"/>
      <c r="J1002" s="12"/>
      <c r="K1002" s="12"/>
      <c r="L1002" s="20"/>
      <c r="M1002" s="20"/>
      <c r="N1002" s="34"/>
      <c r="O1002" s="38"/>
    </row>
    <row r="1003" spans="2:15" s="3" customFormat="1" x14ac:dyDescent="0.25">
      <c r="B1003" s="20"/>
      <c r="C1003" s="20"/>
      <c r="D1003" s="20"/>
      <c r="F1003" s="20"/>
      <c r="J1003" s="12"/>
      <c r="K1003" s="12"/>
      <c r="L1003" s="20"/>
      <c r="M1003" s="20"/>
      <c r="N1003" s="34"/>
      <c r="O1003" s="38"/>
    </row>
    <row r="1004" spans="2:15" s="3" customFormat="1" x14ac:dyDescent="0.25">
      <c r="B1004" s="20"/>
      <c r="C1004" s="20"/>
      <c r="D1004" s="20"/>
      <c r="F1004" s="20"/>
      <c r="J1004" s="12"/>
      <c r="K1004" s="12"/>
      <c r="L1004" s="20"/>
      <c r="M1004" s="20"/>
      <c r="N1004" s="34"/>
      <c r="O1004" s="38"/>
    </row>
    <row r="1005" spans="2:15" s="3" customFormat="1" x14ac:dyDescent="0.25">
      <c r="B1005" s="20"/>
      <c r="C1005" s="20"/>
      <c r="D1005" s="20"/>
      <c r="F1005" s="20"/>
      <c r="J1005" s="12"/>
      <c r="K1005" s="12"/>
      <c r="L1005" s="20"/>
      <c r="M1005" s="20"/>
      <c r="N1005" s="34"/>
      <c r="O1005" s="38"/>
    </row>
    <row r="1006" spans="2:15" s="3" customFormat="1" x14ac:dyDescent="0.25">
      <c r="B1006" s="20"/>
      <c r="C1006" s="20"/>
      <c r="D1006" s="20"/>
      <c r="F1006" s="20"/>
      <c r="J1006" s="12"/>
      <c r="K1006" s="12"/>
      <c r="L1006" s="20"/>
      <c r="M1006" s="20"/>
      <c r="N1006" s="34"/>
      <c r="O1006" s="38"/>
    </row>
    <row r="1007" spans="2:15" s="3" customFormat="1" x14ac:dyDescent="0.25">
      <c r="B1007" s="20"/>
      <c r="C1007" s="20"/>
      <c r="D1007" s="20"/>
      <c r="F1007" s="20"/>
      <c r="J1007" s="12"/>
      <c r="K1007" s="12"/>
      <c r="L1007" s="20"/>
      <c r="M1007" s="20"/>
      <c r="N1007" s="34"/>
      <c r="O1007" s="38"/>
    </row>
    <row r="1008" spans="2:15" s="3" customFormat="1" x14ac:dyDescent="0.25">
      <c r="B1008" s="20"/>
      <c r="C1008" s="20"/>
      <c r="D1008" s="20"/>
      <c r="F1008" s="20"/>
      <c r="J1008" s="12"/>
      <c r="K1008" s="12"/>
      <c r="L1008" s="20"/>
      <c r="M1008" s="20"/>
      <c r="N1008" s="34"/>
      <c r="O1008" s="38"/>
    </row>
    <row r="1009" spans="2:15" s="3" customFormat="1" x14ac:dyDescent="0.25">
      <c r="B1009" s="20"/>
      <c r="C1009" s="20"/>
      <c r="D1009" s="20"/>
      <c r="F1009" s="20"/>
      <c r="J1009" s="12"/>
      <c r="K1009" s="12"/>
      <c r="L1009" s="20"/>
      <c r="M1009" s="20"/>
      <c r="N1009" s="34"/>
      <c r="O1009" s="38"/>
    </row>
    <row r="1010" spans="2:15" s="3" customFormat="1" x14ac:dyDescent="0.25">
      <c r="B1010" s="20"/>
      <c r="C1010" s="20"/>
      <c r="D1010" s="20"/>
      <c r="F1010" s="20"/>
      <c r="J1010" s="12"/>
      <c r="K1010" s="12"/>
      <c r="L1010" s="20"/>
      <c r="M1010" s="20"/>
      <c r="N1010" s="34"/>
      <c r="O1010" s="38"/>
    </row>
    <row r="1011" spans="2:15" s="3" customFormat="1" x14ac:dyDescent="0.25">
      <c r="B1011" s="20"/>
      <c r="C1011" s="20"/>
      <c r="D1011" s="20"/>
      <c r="F1011" s="20"/>
      <c r="J1011" s="12"/>
      <c r="K1011" s="12"/>
      <c r="L1011" s="20"/>
      <c r="M1011" s="20"/>
      <c r="N1011" s="34"/>
      <c r="O1011" s="38"/>
    </row>
    <row r="1012" spans="2:15" s="3" customFormat="1" x14ac:dyDescent="0.25">
      <c r="B1012" s="20"/>
      <c r="C1012" s="20"/>
      <c r="D1012" s="20"/>
      <c r="F1012" s="20"/>
      <c r="J1012" s="12"/>
      <c r="K1012" s="12"/>
      <c r="L1012" s="20"/>
      <c r="M1012" s="20"/>
      <c r="N1012" s="34"/>
      <c r="O1012" s="38"/>
    </row>
    <row r="1013" spans="2:15" s="3" customFormat="1" x14ac:dyDescent="0.25">
      <c r="B1013" s="20"/>
      <c r="C1013" s="20"/>
      <c r="D1013" s="20"/>
      <c r="F1013" s="20"/>
      <c r="J1013" s="12"/>
      <c r="K1013" s="12"/>
      <c r="L1013" s="20"/>
      <c r="M1013" s="20"/>
      <c r="N1013" s="34"/>
      <c r="O1013" s="38"/>
    </row>
    <row r="1014" spans="2:15" s="3" customFormat="1" x14ac:dyDescent="0.25">
      <c r="B1014" s="20"/>
      <c r="C1014" s="20"/>
      <c r="D1014" s="20"/>
      <c r="F1014" s="20"/>
      <c r="J1014" s="12"/>
      <c r="K1014" s="12"/>
      <c r="L1014" s="20"/>
      <c r="M1014" s="20"/>
      <c r="N1014" s="34"/>
      <c r="O1014" s="38"/>
    </row>
    <row r="1015" spans="2:15" s="3" customFormat="1" x14ac:dyDescent="0.25">
      <c r="B1015" s="20"/>
      <c r="C1015" s="20"/>
      <c r="D1015" s="20"/>
      <c r="F1015" s="20"/>
      <c r="J1015" s="12"/>
      <c r="K1015" s="12"/>
      <c r="L1015" s="20"/>
      <c r="M1015" s="20"/>
      <c r="N1015" s="34"/>
      <c r="O1015" s="38"/>
    </row>
    <row r="1016" spans="2:15" s="3" customFormat="1" x14ac:dyDescent="0.25">
      <c r="B1016" s="20"/>
      <c r="C1016" s="20"/>
      <c r="D1016" s="20"/>
      <c r="F1016" s="20"/>
      <c r="J1016" s="12"/>
      <c r="K1016" s="12"/>
      <c r="L1016" s="20"/>
      <c r="M1016" s="20"/>
      <c r="N1016" s="34"/>
      <c r="O1016" s="38"/>
    </row>
    <row r="1017" spans="2:15" s="3" customFormat="1" x14ac:dyDescent="0.25">
      <c r="B1017" s="20"/>
      <c r="C1017" s="20"/>
      <c r="D1017" s="20"/>
      <c r="F1017" s="20"/>
      <c r="J1017" s="12"/>
      <c r="K1017" s="12"/>
      <c r="L1017" s="20"/>
      <c r="M1017" s="20"/>
      <c r="N1017" s="34"/>
      <c r="O1017" s="38"/>
    </row>
    <row r="1018" spans="2:15" s="3" customFormat="1" x14ac:dyDescent="0.25">
      <c r="B1018" s="20"/>
      <c r="C1018" s="20"/>
      <c r="D1018" s="20"/>
      <c r="F1018" s="20"/>
      <c r="J1018" s="12"/>
      <c r="K1018" s="12"/>
      <c r="L1018" s="20"/>
      <c r="M1018" s="20"/>
      <c r="N1018" s="34"/>
      <c r="O1018" s="38"/>
    </row>
    <row r="1019" spans="2:15" s="3" customFormat="1" x14ac:dyDescent="0.25">
      <c r="B1019" s="20"/>
      <c r="C1019" s="20"/>
      <c r="D1019" s="20"/>
      <c r="F1019" s="20"/>
      <c r="J1019" s="12"/>
      <c r="K1019" s="12"/>
      <c r="L1019" s="20"/>
      <c r="M1019" s="20"/>
      <c r="N1019" s="34"/>
      <c r="O1019" s="38"/>
    </row>
    <row r="1020" spans="2:15" s="3" customFormat="1" x14ac:dyDescent="0.25">
      <c r="B1020" s="20"/>
      <c r="C1020" s="20"/>
      <c r="D1020" s="20"/>
      <c r="F1020" s="20"/>
      <c r="J1020" s="12"/>
      <c r="K1020" s="12"/>
      <c r="L1020" s="20"/>
      <c r="M1020" s="20"/>
      <c r="N1020" s="34"/>
      <c r="O1020" s="38"/>
    </row>
    <row r="1021" spans="2:15" s="3" customFormat="1" x14ac:dyDescent="0.25">
      <c r="B1021" s="20"/>
      <c r="C1021" s="20"/>
      <c r="D1021" s="20"/>
      <c r="F1021" s="20"/>
      <c r="J1021" s="12"/>
      <c r="K1021" s="12"/>
      <c r="L1021" s="20"/>
      <c r="M1021" s="20"/>
      <c r="N1021" s="34"/>
      <c r="O1021" s="38"/>
    </row>
    <row r="1022" spans="2:15" s="3" customFormat="1" x14ac:dyDescent="0.25">
      <c r="B1022" s="20"/>
      <c r="C1022" s="20"/>
      <c r="D1022" s="20"/>
      <c r="F1022" s="20"/>
      <c r="J1022" s="12"/>
      <c r="K1022" s="12"/>
      <c r="L1022" s="20"/>
      <c r="M1022" s="20"/>
      <c r="N1022" s="34"/>
      <c r="O1022" s="38"/>
    </row>
    <row r="1023" spans="2:15" s="3" customFormat="1" x14ac:dyDescent="0.25">
      <c r="B1023" s="20"/>
      <c r="C1023" s="20"/>
      <c r="D1023" s="20"/>
      <c r="F1023" s="20"/>
      <c r="J1023" s="12"/>
      <c r="K1023" s="12"/>
      <c r="L1023" s="20"/>
      <c r="M1023" s="20"/>
      <c r="N1023" s="34"/>
      <c r="O1023" s="38"/>
    </row>
    <row r="1024" spans="2:15" s="3" customFormat="1" x14ac:dyDescent="0.25">
      <c r="B1024" s="20"/>
      <c r="C1024" s="20"/>
      <c r="D1024" s="20"/>
      <c r="F1024" s="20"/>
      <c r="J1024" s="12"/>
      <c r="K1024" s="12"/>
      <c r="L1024" s="20"/>
      <c r="M1024" s="20"/>
      <c r="N1024" s="34"/>
      <c r="O1024" s="38"/>
    </row>
    <row r="1025" spans="2:15" s="3" customFormat="1" x14ac:dyDescent="0.25">
      <c r="B1025" s="20"/>
      <c r="C1025" s="20"/>
      <c r="D1025" s="20"/>
      <c r="F1025" s="20"/>
      <c r="J1025" s="12"/>
      <c r="K1025" s="12"/>
      <c r="L1025" s="20"/>
      <c r="M1025" s="20"/>
      <c r="N1025" s="34"/>
      <c r="O1025" s="38"/>
    </row>
    <row r="1026" spans="2:15" s="3" customFormat="1" x14ac:dyDescent="0.25">
      <c r="B1026" s="20"/>
      <c r="C1026" s="20"/>
      <c r="D1026" s="20"/>
      <c r="F1026" s="20"/>
      <c r="J1026" s="12"/>
      <c r="K1026" s="12"/>
      <c r="L1026" s="20"/>
      <c r="M1026" s="20"/>
      <c r="N1026" s="34"/>
      <c r="O1026" s="38"/>
    </row>
    <row r="1027" spans="2:15" s="3" customFormat="1" x14ac:dyDescent="0.25">
      <c r="B1027" s="20"/>
      <c r="C1027" s="20"/>
      <c r="D1027" s="20"/>
      <c r="F1027" s="20"/>
      <c r="J1027" s="12"/>
      <c r="K1027" s="12"/>
      <c r="L1027" s="20"/>
      <c r="M1027" s="20"/>
      <c r="N1027" s="34"/>
      <c r="O1027" s="38"/>
    </row>
    <row r="1028" spans="2:15" s="3" customFormat="1" x14ac:dyDescent="0.25">
      <c r="B1028" s="20"/>
      <c r="C1028" s="20"/>
      <c r="D1028" s="20"/>
      <c r="F1028" s="20"/>
      <c r="J1028" s="12"/>
      <c r="K1028" s="12"/>
      <c r="L1028" s="20"/>
      <c r="M1028" s="20"/>
      <c r="N1028" s="34"/>
      <c r="O1028" s="38"/>
    </row>
    <row r="1029" spans="2:15" s="3" customFormat="1" x14ac:dyDescent="0.25">
      <c r="B1029" s="20"/>
      <c r="C1029" s="20"/>
      <c r="D1029" s="20"/>
      <c r="F1029" s="20"/>
      <c r="J1029" s="12"/>
      <c r="K1029" s="12"/>
      <c r="L1029" s="20"/>
      <c r="M1029" s="20"/>
      <c r="N1029" s="34"/>
      <c r="O1029" s="38"/>
    </row>
    <row r="1030" spans="2:15" s="3" customFormat="1" x14ac:dyDescent="0.25">
      <c r="B1030" s="20"/>
      <c r="C1030" s="20"/>
      <c r="D1030" s="20"/>
      <c r="F1030" s="20"/>
      <c r="J1030" s="12"/>
      <c r="K1030" s="12"/>
      <c r="L1030" s="20"/>
      <c r="M1030" s="20"/>
      <c r="N1030" s="34"/>
      <c r="O1030" s="38"/>
    </row>
    <row r="1031" spans="2:15" s="3" customFormat="1" x14ac:dyDescent="0.25">
      <c r="B1031" s="20"/>
      <c r="C1031" s="20"/>
      <c r="D1031" s="20"/>
      <c r="F1031" s="20"/>
      <c r="J1031" s="12"/>
      <c r="K1031" s="12"/>
      <c r="L1031" s="20"/>
      <c r="M1031" s="20"/>
      <c r="N1031" s="34"/>
      <c r="O1031" s="38"/>
    </row>
    <row r="1032" spans="2:15" s="3" customFormat="1" x14ac:dyDescent="0.25">
      <c r="B1032" s="20"/>
      <c r="C1032" s="20"/>
      <c r="D1032" s="20"/>
      <c r="F1032" s="20"/>
      <c r="J1032" s="12"/>
      <c r="K1032" s="12"/>
      <c r="L1032" s="20"/>
      <c r="M1032" s="20"/>
      <c r="N1032" s="34"/>
      <c r="O1032" s="38"/>
    </row>
    <row r="1033" spans="2:15" s="3" customFormat="1" x14ac:dyDescent="0.25">
      <c r="B1033" s="20"/>
      <c r="C1033" s="20"/>
      <c r="D1033" s="20"/>
      <c r="F1033" s="20"/>
      <c r="J1033" s="12"/>
      <c r="K1033" s="12"/>
      <c r="L1033" s="20"/>
      <c r="M1033" s="20"/>
      <c r="N1033" s="34"/>
      <c r="O1033" s="38"/>
    </row>
    <row r="1034" spans="2:15" s="3" customFormat="1" x14ac:dyDescent="0.25">
      <c r="B1034" s="20"/>
      <c r="C1034" s="20"/>
      <c r="D1034" s="20"/>
      <c r="F1034" s="20"/>
      <c r="J1034" s="12"/>
      <c r="K1034" s="12"/>
      <c r="L1034" s="20"/>
      <c r="M1034" s="20"/>
      <c r="N1034" s="34"/>
      <c r="O1034" s="38"/>
    </row>
    <row r="1035" spans="2:15" s="3" customFormat="1" x14ac:dyDescent="0.25">
      <c r="B1035" s="20"/>
      <c r="C1035" s="20"/>
      <c r="D1035" s="20"/>
      <c r="F1035" s="20"/>
      <c r="J1035" s="12"/>
      <c r="K1035" s="12"/>
      <c r="L1035" s="20"/>
      <c r="M1035" s="20"/>
      <c r="N1035" s="34"/>
      <c r="O1035" s="38"/>
    </row>
    <row r="1036" spans="2:15" s="3" customFormat="1" x14ac:dyDescent="0.25">
      <c r="B1036" s="20"/>
      <c r="C1036" s="20"/>
      <c r="D1036" s="20"/>
      <c r="F1036" s="20"/>
      <c r="J1036" s="12"/>
      <c r="K1036" s="12"/>
      <c r="L1036" s="20"/>
      <c r="M1036" s="20"/>
      <c r="N1036" s="34"/>
      <c r="O1036" s="38"/>
    </row>
    <row r="1037" spans="2:15" s="3" customFormat="1" x14ac:dyDescent="0.25">
      <c r="B1037" s="20"/>
      <c r="C1037" s="20"/>
      <c r="D1037" s="20"/>
      <c r="F1037" s="20"/>
      <c r="J1037" s="12"/>
      <c r="K1037" s="12"/>
      <c r="L1037" s="20"/>
      <c r="M1037" s="20"/>
      <c r="N1037" s="34"/>
      <c r="O1037" s="38"/>
    </row>
    <row r="1038" spans="2:15" s="3" customFormat="1" x14ac:dyDescent="0.25">
      <c r="B1038" s="20"/>
      <c r="C1038" s="20"/>
      <c r="D1038" s="20"/>
      <c r="F1038" s="20"/>
      <c r="J1038" s="12"/>
      <c r="K1038" s="12"/>
      <c r="L1038" s="20"/>
      <c r="M1038" s="20"/>
      <c r="N1038" s="34"/>
      <c r="O1038" s="38"/>
    </row>
    <row r="1039" spans="2:15" s="3" customFormat="1" x14ac:dyDescent="0.25">
      <c r="B1039" s="20"/>
      <c r="C1039" s="20"/>
      <c r="D1039" s="20"/>
      <c r="F1039" s="20"/>
      <c r="J1039" s="12"/>
      <c r="K1039" s="12"/>
      <c r="L1039" s="20"/>
      <c r="M1039" s="20"/>
      <c r="N1039" s="34"/>
      <c r="O1039" s="38"/>
    </row>
    <row r="1040" spans="2:15" s="3" customFormat="1" x14ac:dyDescent="0.25">
      <c r="B1040" s="20"/>
      <c r="C1040" s="20"/>
      <c r="D1040" s="20"/>
      <c r="F1040" s="20"/>
      <c r="J1040" s="12"/>
      <c r="K1040" s="12"/>
      <c r="L1040" s="20"/>
      <c r="M1040" s="20"/>
      <c r="N1040" s="34"/>
      <c r="O1040" s="38"/>
    </row>
    <row r="1041" spans="2:15" s="3" customFormat="1" x14ac:dyDescent="0.25">
      <c r="B1041" s="20"/>
      <c r="C1041" s="20"/>
      <c r="D1041" s="20"/>
      <c r="F1041" s="20"/>
      <c r="J1041" s="12"/>
      <c r="K1041" s="12"/>
      <c r="L1041" s="20"/>
      <c r="M1041" s="20"/>
      <c r="N1041" s="34"/>
      <c r="O1041" s="38"/>
    </row>
    <row r="1042" spans="2:15" s="3" customFormat="1" x14ac:dyDescent="0.25">
      <c r="B1042" s="20"/>
      <c r="C1042" s="20"/>
      <c r="D1042" s="20"/>
      <c r="F1042" s="20"/>
      <c r="J1042" s="12"/>
      <c r="K1042" s="12"/>
      <c r="L1042" s="20"/>
      <c r="M1042" s="20"/>
      <c r="N1042" s="34"/>
      <c r="O1042" s="38"/>
    </row>
    <row r="1043" spans="2:15" s="3" customFormat="1" x14ac:dyDescent="0.25">
      <c r="B1043" s="20"/>
      <c r="C1043" s="20"/>
      <c r="D1043" s="20"/>
      <c r="F1043" s="20"/>
      <c r="J1043" s="12"/>
      <c r="K1043" s="12"/>
      <c r="L1043" s="20"/>
      <c r="M1043" s="20"/>
      <c r="N1043" s="34"/>
      <c r="O1043" s="38"/>
    </row>
    <row r="1044" spans="2:15" s="3" customFormat="1" x14ac:dyDescent="0.25">
      <c r="B1044" s="20"/>
      <c r="C1044" s="20"/>
      <c r="D1044" s="20"/>
      <c r="F1044" s="20"/>
      <c r="J1044" s="12"/>
      <c r="K1044" s="12"/>
      <c r="L1044" s="20"/>
      <c r="M1044" s="20"/>
      <c r="N1044" s="34"/>
      <c r="O1044" s="38"/>
    </row>
    <row r="1045" spans="2:15" s="3" customFormat="1" x14ac:dyDescent="0.25">
      <c r="B1045" s="20"/>
      <c r="C1045" s="20"/>
      <c r="D1045" s="20"/>
      <c r="F1045" s="20"/>
      <c r="J1045" s="12"/>
      <c r="K1045" s="12"/>
      <c r="L1045" s="20"/>
      <c r="M1045" s="20"/>
      <c r="N1045" s="34"/>
      <c r="O1045" s="38"/>
    </row>
    <row r="1046" spans="2:15" s="3" customFormat="1" x14ac:dyDescent="0.25">
      <c r="B1046" s="20"/>
      <c r="C1046" s="20"/>
      <c r="D1046" s="20"/>
      <c r="F1046" s="20"/>
      <c r="J1046" s="12"/>
      <c r="K1046" s="12"/>
      <c r="L1046" s="20"/>
      <c r="M1046" s="20"/>
      <c r="N1046" s="34"/>
      <c r="O1046" s="38"/>
    </row>
    <row r="1047" spans="2:15" s="3" customFormat="1" x14ac:dyDescent="0.25">
      <c r="B1047" s="20"/>
      <c r="C1047" s="20"/>
      <c r="D1047" s="20"/>
      <c r="F1047" s="20"/>
      <c r="J1047" s="12"/>
      <c r="K1047" s="12"/>
      <c r="L1047" s="20"/>
      <c r="M1047" s="20"/>
      <c r="N1047" s="34"/>
      <c r="O1047" s="38"/>
    </row>
    <row r="1048" spans="2:15" s="3" customFormat="1" x14ac:dyDescent="0.25">
      <c r="B1048" s="20"/>
      <c r="C1048" s="20"/>
      <c r="D1048" s="20"/>
      <c r="F1048" s="20"/>
      <c r="J1048" s="12"/>
      <c r="K1048" s="12"/>
      <c r="L1048" s="20"/>
      <c r="M1048" s="20"/>
      <c r="N1048" s="34"/>
      <c r="O1048" s="38"/>
    </row>
    <row r="1049" spans="2:15" s="3" customFormat="1" x14ac:dyDescent="0.25">
      <c r="B1049" s="20"/>
      <c r="C1049" s="20"/>
      <c r="D1049" s="20"/>
      <c r="F1049" s="20"/>
      <c r="J1049" s="12"/>
      <c r="K1049" s="12"/>
      <c r="L1049" s="20"/>
      <c r="M1049" s="20"/>
      <c r="N1049" s="34"/>
      <c r="O1049" s="38"/>
    </row>
    <row r="1050" spans="2:15" s="3" customFormat="1" x14ac:dyDescent="0.25">
      <c r="B1050" s="20"/>
      <c r="C1050" s="20"/>
      <c r="D1050" s="20"/>
      <c r="F1050" s="20"/>
      <c r="J1050" s="12"/>
      <c r="K1050" s="12"/>
      <c r="L1050" s="20"/>
      <c r="M1050" s="20"/>
      <c r="N1050" s="34"/>
      <c r="O1050" s="38"/>
    </row>
    <row r="1051" spans="2:15" s="3" customFormat="1" x14ac:dyDescent="0.25">
      <c r="B1051" s="20"/>
      <c r="C1051" s="20"/>
      <c r="D1051" s="20"/>
      <c r="F1051" s="20"/>
      <c r="J1051" s="12"/>
      <c r="K1051" s="12"/>
      <c r="L1051" s="20"/>
      <c r="M1051" s="20"/>
      <c r="N1051" s="34"/>
      <c r="O1051" s="38"/>
    </row>
    <row r="1052" spans="2:15" s="3" customFormat="1" x14ac:dyDescent="0.25">
      <c r="B1052" s="20"/>
      <c r="C1052" s="20"/>
      <c r="D1052" s="20"/>
      <c r="F1052" s="20"/>
      <c r="J1052" s="12"/>
      <c r="K1052" s="12"/>
      <c r="L1052" s="20"/>
      <c r="M1052" s="20"/>
      <c r="N1052" s="34"/>
      <c r="O1052" s="38"/>
    </row>
    <row r="1053" spans="2:15" s="3" customFormat="1" x14ac:dyDescent="0.25">
      <c r="B1053" s="20"/>
      <c r="C1053" s="20"/>
      <c r="D1053" s="20"/>
      <c r="F1053" s="20"/>
      <c r="J1053" s="12"/>
      <c r="K1053" s="12"/>
      <c r="L1053" s="20"/>
      <c r="M1053" s="20"/>
      <c r="N1053" s="34"/>
      <c r="O1053" s="38"/>
    </row>
    <row r="1054" spans="2:15" s="3" customFormat="1" x14ac:dyDescent="0.25">
      <c r="B1054" s="20"/>
      <c r="C1054" s="20"/>
      <c r="D1054" s="20"/>
      <c r="F1054" s="20"/>
      <c r="J1054" s="12"/>
      <c r="K1054" s="12"/>
      <c r="L1054" s="20"/>
      <c r="M1054" s="20"/>
      <c r="N1054" s="34"/>
      <c r="O1054" s="38"/>
    </row>
    <row r="1055" spans="2:15" s="3" customFormat="1" x14ac:dyDescent="0.25">
      <c r="B1055" s="20"/>
      <c r="C1055" s="20"/>
      <c r="D1055" s="20"/>
      <c r="F1055" s="20"/>
      <c r="J1055" s="12"/>
      <c r="K1055" s="12"/>
      <c r="L1055" s="20"/>
      <c r="M1055" s="20"/>
      <c r="N1055" s="34"/>
      <c r="O1055" s="38"/>
    </row>
    <row r="1056" spans="2:15" s="3" customFormat="1" x14ac:dyDescent="0.25">
      <c r="B1056" s="20"/>
      <c r="C1056" s="20"/>
      <c r="D1056" s="20"/>
      <c r="F1056" s="20"/>
      <c r="J1056" s="12"/>
      <c r="K1056" s="12"/>
      <c r="L1056" s="20"/>
      <c r="M1056" s="20"/>
      <c r="N1056" s="34"/>
      <c r="O1056" s="38"/>
    </row>
    <row r="1057" spans="2:15" s="3" customFormat="1" x14ac:dyDescent="0.25">
      <c r="B1057" s="20"/>
      <c r="C1057" s="20"/>
      <c r="D1057" s="20"/>
      <c r="F1057" s="20"/>
      <c r="J1057" s="12"/>
      <c r="K1057" s="12"/>
      <c r="L1057" s="20"/>
      <c r="M1057" s="20"/>
      <c r="N1057" s="34"/>
      <c r="O1057" s="38"/>
    </row>
    <row r="1058" spans="2:15" s="3" customFormat="1" x14ac:dyDescent="0.25">
      <c r="B1058" s="20"/>
      <c r="C1058" s="20"/>
      <c r="D1058" s="20"/>
      <c r="F1058" s="20"/>
      <c r="J1058" s="12"/>
      <c r="K1058" s="12"/>
      <c r="L1058" s="20"/>
      <c r="M1058" s="20"/>
      <c r="N1058" s="34"/>
      <c r="O1058" s="38"/>
    </row>
    <row r="1059" spans="2:15" s="3" customFormat="1" x14ac:dyDescent="0.25">
      <c r="B1059" s="20"/>
      <c r="C1059" s="20"/>
      <c r="D1059" s="20"/>
      <c r="F1059" s="20"/>
      <c r="J1059" s="12"/>
      <c r="K1059" s="12"/>
      <c r="L1059" s="20"/>
      <c r="M1059" s="20"/>
      <c r="N1059" s="34"/>
      <c r="O1059" s="38"/>
    </row>
    <row r="1060" spans="2:15" s="3" customFormat="1" x14ac:dyDescent="0.25">
      <c r="B1060" s="20"/>
      <c r="C1060" s="20"/>
      <c r="D1060" s="20"/>
      <c r="F1060" s="20"/>
      <c r="J1060" s="12"/>
      <c r="K1060" s="12"/>
      <c r="L1060" s="20"/>
      <c r="M1060" s="20"/>
      <c r="N1060" s="34"/>
      <c r="O1060" s="38"/>
    </row>
    <row r="1061" spans="2:15" s="3" customFormat="1" x14ac:dyDescent="0.25">
      <c r="B1061" s="20"/>
      <c r="C1061" s="20"/>
      <c r="D1061" s="20"/>
      <c r="F1061" s="20"/>
      <c r="J1061" s="12"/>
      <c r="K1061" s="12"/>
      <c r="L1061" s="20"/>
      <c r="M1061" s="20"/>
      <c r="N1061" s="34"/>
      <c r="O1061" s="38"/>
    </row>
    <row r="1062" spans="2:15" s="3" customFormat="1" x14ac:dyDescent="0.25">
      <c r="B1062" s="20"/>
      <c r="C1062" s="20"/>
      <c r="D1062" s="20"/>
      <c r="F1062" s="20"/>
      <c r="J1062" s="12"/>
      <c r="K1062" s="12"/>
      <c r="L1062" s="20"/>
      <c r="M1062" s="20"/>
      <c r="N1062" s="34"/>
      <c r="O1062" s="38"/>
    </row>
    <row r="1063" spans="2:15" s="3" customFormat="1" x14ac:dyDescent="0.25">
      <c r="B1063" s="20"/>
      <c r="C1063" s="20"/>
      <c r="D1063" s="20"/>
      <c r="F1063" s="20"/>
      <c r="J1063" s="12"/>
      <c r="K1063" s="12"/>
      <c r="L1063" s="20"/>
      <c r="M1063" s="20"/>
      <c r="N1063" s="34"/>
      <c r="O1063" s="38"/>
    </row>
    <row r="1064" spans="2:15" s="3" customFormat="1" x14ac:dyDescent="0.25">
      <c r="B1064" s="20"/>
      <c r="C1064" s="20"/>
      <c r="D1064" s="20"/>
      <c r="F1064" s="20"/>
      <c r="J1064" s="12"/>
      <c r="K1064" s="12"/>
      <c r="L1064" s="20"/>
      <c r="M1064" s="20"/>
      <c r="N1064" s="34"/>
      <c r="O1064" s="38"/>
    </row>
    <row r="1065" spans="2:15" s="3" customFormat="1" x14ac:dyDescent="0.25">
      <c r="B1065" s="20"/>
      <c r="C1065" s="20"/>
      <c r="D1065" s="20"/>
      <c r="F1065" s="20"/>
      <c r="J1065" s="12"/>
      <c r="K1065" s="12"/>
      <c r="L1065" s="20"/>
      <c r="M1065" s="20"/>
      <c r="N1065" s="34"/>
      <c r="O1065" s="38"/>
    </row>
    <row r="1066" spans="2:15" s="3" customFormat="1" x14ac:dyDescent="0.25">
      <c r="B1066" s="20"/>
      <c r="C1066" s="20"/>
      <c r="D1066" s="20"/>
      <c r="F1066" s="20"/>
      <c r="J1066" s="12"/>
      <c r="K1066" s="12"/>
      <c r="L1066" s="20"/>
      <c r="M1066" s="20"/>
      <c r="N1066" s="34"/>
      <c r="O1066" s="38"/>
    </row>
    <row r="1067" spans="2:15" s="3" customFormat="1" x14ac:dyDescent="0.25">
      <c r="B1067" s="20"/>
      <c r="C1067" s="20"/>
      <c r="D1067" s="20"/>
      <c r="F1067" s="20"/>
      <c r="J1067" s="12"/>
      <c r="K1067" s="12"/>
      <c r="L1067" s="20"/>
      <c r="M1067" s="20"/>
      <c r="N1067" s="34"/>
      <c r="O1067" s="38"/>
    </row>
    <row r="1068" spans="2:15" s="3" customFormat="1" x14ac:dyDescent="0.25">
      <c r="B1068" s="20"/>
      <c r="C1068" s="20"/>
      <c r="D1068" s="20"/>
      <c r="F1068" s="20"/>
      <c r="J1068" s="12"/>
      <c r="K1068" s="12"/>
      <c r="L1068" s="20"/>
      <c r="M1068" s="20"/>
      <c r="N1068" s="34"/>
      <c r="O1068" s="38"/>
    </row>
    <row r="1069" spans="2:15" s="3" customFormat="1" x14ac:dyDescent="0.25">
      <c r="B1069" s="20"/>
      <c r="C1069" s="20"/>
      <c r="D1069" s="20"/>
      <c r="F1069" s="20"/>
      <c r="J1069" s="12"/>
      <c r="K1069" s="12"/>
      <c r="L1069" s="20"/>
      <c r="M1069" s="20"/>
      <c r="N1069" s="34"/>
      <c r="O1069" s="38"/>
    </row>
    <row r="1070" spans="2:15" s="3" customFormat="1" x14ac:dyDescent="0.25">
      <c r="B1070" s="20"/>
      <c r="C1070" s="20"/>
      <c r="D1070" s="20"/>
      <c r="F1070" s="20"/>
      <c r="J1070" s="12"/>
      <c r="K1070" s="12"/>
      <c r="L1070" s="20"/>
      <c r="M1070" s="20"/>
      <c r="N1070" s="34"/>
      <c r="O1070" s="38"/>
    </row>
    <row r="1071" spans="2:15" s="3" customFormat="1" x14ac:dyDescent="0.25">
      <c r="B1071" s="20"/>
      <c r="C1071" s="20"/>
      <c r="D1071" s="20"/>
      <c r="F1071" s="20"/>
      <c r="J1071" s="12"/>
      <c r="K1071" s="12"/>
      <c r="L1071" s="20"/>
      <c r="M1071" s="20"/>
      <c r="N1071" s="34"/>
      <c r="O1071" s="38"/>
    </row>
    <row r="1072" spans="2:15" s="3" customFormat="1" x14ac:dyDescent="0.25">
      <c r="B1072" s="20"/>
      <c r="C1072" s="20"/>
      <c r="D1072" s="20"/>
      <c r="F1072" s="20"/>
      <c r="J1072" s="12"/>
      <c r="K1072" s="12"/>
      <c r="L1072" s="20"/>
      <c r="M1072" s="20"/>
      <c r="N1072" s="34"/>
      <c r="O1072" s="38"/>
    </row>
    <row r="1073" spans="2:15" s="3" customFormat="1" x14ac:dyDescent="0.25">
      <c r="B1073" s="20"/>
      <c r="C1073" s="20"/>
      <c r="D1073" s="20"/>
      <c r="F1073" s="20"/>
      <c r="J1073" s="12"/>
      <c r="K1073" s="12"/>
      <c r="L1073" s="20"/>
      <c r="M1073" s="20"/>
      <c r="N1073" s="34"/>
      <c r="O1073" s="38"/>
    </row>
    <row r="1074" spans="2:15" s="3" customFormat="1" x14ac:dyDescent="0.25">
      <c r="B1074" s="20"/>
      <c r="C1074" s="20"/>
      <c r="D1074" s="20"/>
      <c r="F1074" s="20"/>
      <c r="J1074" s="12"/>
      <c r="K1074" s="12"/>
      <c r="L1074" s="20"/>
      <c r="M1074" s="20"/>
      <c r="N1074" s="34"/>
      <c r="O1074" s="38"/>
    </row>
    <row r="1075" spans="2:15" s="3" customFormat="1" x14ac:dyDescent="0.25">
      <c r="B1075" s="20"/>
      <c r="C1075" s="20"/>
      <c r="D1075" s="20"/>
      <c r="F1075" s="20"/>
      <c r="J1075" s="12"/>
      <c r="K1075" s="12"/>
      <c r="L1075" s="20"/>
      <c r="M1075" s="20"/>
      <c r="N1075" s="34"/>
      <c r="O1075" s="38"/>
    </row>
    <row r="1076" spans="2:15" s="3" customFormat="1" x14ac:dyDescent="0.25">
      <c r="B1076" s="20"/>
      <c r="C1076" s="20"/>
      <c r="D1076" s="20"/>
      <c r="F1076" s="20"/>
      <c r="J1076" s="12"/>
      <c r="K1076" s="12"/>
      <c r="L1076" s="20"/>
      <c r="M1076" s="20"/>
      <c r="N1076" s="34"/>
      <c r="O1076" s="38"/>
    </row>
    <row r="1077" spans="2:15" s="3" customFormat="1" x14ac:dyDescent="0.25">
      <c r="B1077" s="20"/>
      <c r="C1077" s="20"/>
      <c r="D1077" s="20"/>
      <c r="F1077" s="20"/>
      <c r="J1077" s="12"/>
      <c r="K1077" s="12"/>
      <c r="L1077" s="20"/>
      <c r="M1077" s="20"/>
      <c r="N1077" s="34"/>
      <c r="O1077" s="38"/>
    </row>
    <row r="1078" spans="2:15" s="3" customFormat="1" x14ac:dyDescent="0.25">
      <c r="B1078" s="20"/>
      <c r="C1078" s="20"/>
      <c r="D1078" s="20"/>
      <c r="F1078" s="20"/>
      <c r="J1078" s="12"/>
      <c r="K1078" s="12"/>
      <c r="L1078" s="20"/>
      <c r="M1078" s="20"/>
      <c r="N1078" s="34"/>
      <c r="O1078" s="38"/>
    </row>
    <row r="1079" spans="2:15" s="3" customFormat="1" x14ac:dyDescent="0.25">
      <c r="B1079" s="20"/>
      <c r="C1079" s="20"/>
      <c r="D1079" s="20"/>
      <c r="F1079" s="20"/>
      <c r="J1079" s="12"/>
      <c r="K1079" s="12"/>
      <c r="L1079" s="20"/>
      <c r="M1079" s="20"/>
      <c r="N1079" s="34"/>
      <c r="O1079" s="38"/>
    </row>
    <row r="1080" spans="2:15" s="3" customFormat="1" x14ac:dyDescent="0.25">
      <c r="B1080" s="20"/>
      <c r="C1080" s="20"/>
      <c r="D1080" s="20"/>
      <c r="F1080" s="20"/>
      <c r="J1080" s="12"/>
      <c r="K1080" s="12"/>
      <c r="L1080" s="20"/>
      <c r="M1080" s="20"/>
      <c r="N1080" s="34"/>
      <c r="O1080" s="38"/>
    </row>
    <row r="1081" spans="2:15" s="3" customFormat="1" x14ac:dyDescent="0.25">
      <c r="B1081" s="20"/>
      <c r="C1081" s="20"/>
      <c r="D1081" s="20"/>
      <c r="F1081" s="20"/>
      <c r="J1081" s="12"/>
      <c r="K1081" s="12"/>
      <c r="L1081" s="20"/>
      <c r="M1081" s="20"/>
      <c r="N1081" s="34"/>
      <c r="O1081" s="38"/>
    </row>
    <row r="1082" spans="2:15" s="3" customFormat="1" x14ac:dyDescent="0.25">
      <c r="B1082" s="20"/>
      <c r="C1082" s="20"/>
      <c r="D1082" s="20"/>
      <c r="F1082" s="20"/>
      <c r="J1082" s="12"/>
      <c r="K1082" s="12"/>
      <c r="L1082" s="20"/>
      <c r="M1082" s="20"/>
      <c r="N1082" s="34"/>
      <c r="O1082" s="38"/>
    </row>
    <row r="1083" spans="2:15" s="3" customFormat="1" x14ac:dyDescent="0.25">
      <c r="B1083" s="20"/>
      <c r="C1083" s="20"/>
      <c r="D1083" s="20"/>
      <c r="F1083" s="20"/>
      <c r="J1083" s="12"/>
      <c r="K1083" s="12"/>
      <c r="L1083" s="20"/>
      <c r="M1083" s="20"/>
      <c r="N1083" s="34"/>
      <c r="O1083" s="38"/>
    </row>
    <row r="1084" spans="2:15" s="3" customFormat="1" x14ac:dyDescent="0.25">
      <c r="B1084" s="20"/>
      <c r="C1084" s="20"/>
      <c r="D1084" s="20"/>
      <c r="F1084" s="20"/>
      <c r="J1084" s="12"/>
      <c r="K1084" s="12"/>
      <c r="L1084" s="20"/>
      <c r="M1084" s="20"/>
      <c r="N1084" s="34"/>
      <c r="O1084" s="38"/>
    </row>
    <row r="1085" spans="2:15" s="3" customFormat="1" x14ac:dyDescent="0.25">
      <c r="B1085" s="20"/>
      <c r="C1085" s="20"/>
      <c r="D1085" s="20"/>
      <c r="F1085" s="20"/>
      <c r="J1085" s="12"/>
      <c r="K1085" s="12"/>
      <c r="L1085" s="20"/>
      <c r="M1085" s="20"/>
      <c r="N1085" s="34"/>
      <c r="O1085" s="38"/>
    </row>
    <row r="1086" spans="2:15" s="3" customFormat="1" x14ac:dyDescent="0.25">
      <c r="B1086" s="20"/>
      <c r="C1086" s="20"/>
      <c r="D1086" s="20"/>
      <c r="F1086" s="20"/>
      <c r="J1086" s="12"/>
      <c r="K1086" s="12"/>
      <c r="L1086" s="20"/>
      <c r="M1086" s="20"/>
      <c r="N1086" s="34"/>
      <c r="O1086" s="38"/>
    </row>
    <row r="1087" spans="2:15" s="3" customFormat="1" x14ac:dyDescent="0.25">
      <c r="B1087" s="20"/>
      <c r="C1087" s="20"/>
      <c r="D1087" s="20"/>
      <c r="F1087" s="20"/>
      <c r="J1087" s="12"/>
      <c r="K1087" s="12"/>
      <c r="L1087" s="20"/>
      <c r="M1087" s="20"/>
      <c r="N1087" s="34"/>
      <c r="O1087" s="38"/>
    </row>
    <row r="1088" spans="2:15" s="3" customFormat="1" x14ac:dyDescent="0.25">
      <c r="B1088" s="20"/>
      <c r="C1088" s="20"/>
      <c r="D1088" s="20"/>
      <c r="F1088" s="20"/>
      <c r="J1088" s="12"/>
      <c r="K1088" s="12"/>
      <c r="L1088" s="20"/>
      <c r="M1088" s="20"/>
      <c r="N1088" s="34"/>
      <c r="O1088" s="38"/>
    </row>
    <row r="1089" spans="2:15" s="3" customFormat="1" x14ac:dyDescent="0.25">
      <c r="B1089" s="20"/>
      <c r="C1089" s="20"/>
      <c r="D1089" s="20"/>
      <c r="F1089" s="20"/>
      <c r="J1089" s="12"/>
      <c r="K1089" s="12"/>
      <c r="L1089" s="20"/>
      <c r="M1089" s="20"/>
      <c r="N1089" s="34"/>
      <c r="O1089" s="38"/>
    </row>
    <row r="1090" spans="2:15" s="3" customFormat="1" x14ac:dyDescent="0.25">
      <c r="B1090" s="20"/>
      <c r="C1090" s="20"/>
      <c r="D1090" s="20"/>
      <c r="F1090" s="20"/>
      <c r="J1090" s="12"/>
      <c r="K1090" s="12"/>
      <c r="L1090" s="20"/>
      <c r="M1090" s="20"/>
      <c r="N1090" s="34"/>
      <c r="O1090" s="38"/>
    </row>
    <row r="1091" spans="2:15" s="3" customFormat="1" x14ac:dyDescent="0.25">
      <c r="B1091" s="20"/>
      <c r="C1091" s="20"/>
      <c r="D1091" s="20"/>
      <c r="F1091" s="20"/>
      <c r="J1091" s="12"/>
      <c r="K1091" s="12"/>
      <c r="L1091" s="20"/>
      <c r="M1091" s="20"/>
      <c r="N1091" s="34"/>
      <c r="O1091" s="38"/>
    </row>
    <row r="1092" spans="2:15" s="3" customFormat="1" x14ac:dyDescent="0.25">
      <c r="B1092" s="20"/>
      <c r="C1092" s="20"/>
      <c r="D1092" s="20"/>
      <c r="F1092" s="20"/>
      <c r="J1092" s="12"/>
      <c r="K1092" s="12"/>
      <c r="L1092" s="20"/>
      <c r="M1092" s="20"/>
      <c r="N1092" s="34"/>
      <c r="O1092" s="38"/>
    </row>
    <row r="1093" spans="2:15" s="3" customFormat="1" x14ac:dyDescent="0.25">
      <c r="B1093" s="20"/>
      <c r="C1093" s="20"/>
      <c r="D1093" s="20"/>
      <c r="F1093" s="20"/>
      <c r="J1093" s="12"/>
      <c r="K1093" s="12"/>
      <c r="L1093" s="20"/>
      <c r="M1093" s="20"/>
      <c r="N1093" s="34"/>
      <c r="O1093" s="38"/>
    </row>
    <row r="1094" spans="2:15" s="3" customFormat="1" x14ac:dyDescent="0.25">
      <c r="B1094" s="20"/>
      <c r="C1094" s="20"/>
      <c r="D1094" s="20"/>
      <c r="F1094" s="20"/>
      <c r="J1094" s="12"/>
      <c r="K1094" s="12"/>
      <c r="L1094" s="20"/>
      <c r="M1094" s="20"/>
      <c r="N1094" s="34"/>
      <c r="O1094" s="38"/>
    </row>
    <row r="1095" spans="2:15" s="3" customFormat="1" x14ac:dyDescent="0.25">
      <c r="B1095" s="20"/>
      <c r="C1095" s="20"/>
      <c r="D1095" s="20"/>
      <c r="F1095" s="20"/>
      <c r="J1095" s="12"/>
      <c r="K1095" s="12"/>
      <c r="L1095" s="20"/>
      <c r="M1095" s="20"/>
      <c r="N1095" s="34"/>
      <c r="O1095" s="38"/>
    </row>
    <row r="1096" spans="2:15" s="3" customFormat="1" x14ac:dyDescent="0.25">
      <c r="B1096" s="20"/>
      <c r="C1096" s="20"/>
      <c r="D1096" s="20"/>
      <c r="F1096" s="20"/>
      <c r="J1096" s="12"/>
      <c r="K1096" s="12"/>
      <c r="L1096" s="20"/>
      <c r="M1096" s="20"/>
      <c r="N1096" s="34"/>
      <c r="O1096" s="38"/>
    </row>
    <row r="1097" spans="2:15" s="3" customFormat="1" x14ac:dyDescent="0.25">
      <c r="B1097" s="20"/>
      <c r="C1097" s="20"/>
      <c r="D1097" s="20"/>
      <c r="F1097" s="20"/>
      <c r="J1097" s="12"/>
      <c r="K1097" s="12"/>
      <c r="L1097" s="20"/>
      <c r="M1097" s="20"/>
      <c r="N1097" s="34"/>
      <c r="O1097" s="38"/>
    </row>
    <row r="1098" spans="2:15" s="3" customFormat="1" x14ac:dyDescent="0.25">
      <c r="B1098" s="20"/>
      <c r="C1098" s="20"/>
      <c r="D1098" s="20"/>
      <c r="F1098" s="20"/>
      <c r="J1098" s="12"/>
      <c r="K1098" s="12"/>
      <c r="L1098" s="20"/>
      <c r="M1098" s="20"/>
      <c r="N1098" s="34"/>
      <c r="O1098" s="38"/>
    </row>
    <row r="1099" spans="2:15" s="3" customFormat="1" x14ac:dyDescent="0.25">
      <c r="B1099" s="20"/>
      <c r="C1099" s="20"/>
      <c r="D1099" s="20"/>
      <c r="F1099" s="20"/>
      <c r="J1099" s="12"/>
      <c r="K1099" s="12"/>
      <c r="L1099" s="20"/>
      <c r="M1099" s="20"/>
      <c r="N1099" s="34"/>
      <c r="O1099" s="38"/>
    </row>
    <row r="1100" spans="2:15" s="3" customFormat="1" x14ac:dyDescent="0.25">
      <c r="B1100" s="20"/>
      <c r="C1100" s="20"/>
      <c r="D1100" s="20"/>
      <c r="F1100" s="20"/>
      <c r="J1100" s="12"/>
      <c r="K1100" s="12"/>
      <c r="L1100" s="20"/>
      <c r="M1100" s="20"/>
      <c r="N1100" s="34"/>
      <c r="O1100" s="38"/>
    </row>
    <row r="1101" spans="2:15" s="3" customFormat="1" x14ac:dyDescent="0.25">
      <c r="B1101" s="20"/>
      <c r="C1101" s="20"/>
      <c r="D1101" s="20"/>
      <c r="F1101" s="20"/>
      <c r="J1101" s="12"/>
      <c r="K1101" s="12"/>
      <c r="L1101" s="20"/>
      <c r="M1101" s="20"/>
      <c r="N1101" s="34"/>
      <c r="O1101" s="38"/>
    </row>
    <row r="1102" spans="2:15" s="3" customFormat="1" x14ac:dyDescent="0.25">
      <c r="B1102" s="20"/>
      <c r="C1102" s="20"/>
      <c r="D1102" s="20"/>
      <c r="F1102" s="20"/>
      <c r="J1102" s="12"/>
      <c r="K1102" s="12"/>
      <c r="L1102" s="20"/>
      <c r="M1102" s="20"/>
      <c r="N1102" s="34"/>
      <c r="O1102" s="38"/>
    </row>
    <row r="1103" spans="2:15" s="3" customFormat="1" x14ac:dyDescent="0.25">
      <c r="B1103" s="20"/>
      <c r="C1103" s="20"/>
      <c r="D1103" s="20"/>
      <c r="F1103" s="20"/>
      <c r="J1103" s="12"/>
      <c r="K1103" s="12"/>
      <c r="L1103" s="20"/>
      <c r="M1103" s="20"/>
      <c r="N1103" s="34"/>
      <c r="O1103" s="38"/>
    </row>
    <row r="1104" spans="2:15" s="3" customFormat="1" x14ac:dyDescent="0.25">
      <c r="B1104" s="20"/>
      <c r="C1104" s="20"/>
      <c r="D1104" s="20"/>
      <c r="F1104" s="20"/>
      <c r="J1104" s="12"/>
      <c r="K1104" s="12"/>
      <c r="L1104" s="20"/>
      <c r="M1104" s="20"/>
      <c r="N1104" s="34"/>
      <c r="O1104" s="38"/>
    </row>
    <row r="1105" spans="2:15" s="3" customFormat="1" x14ac:dyDescent="0.25">
      <c r="B1105" s="20"/>
      <c r="C1105" s="20"/>
      <c r="D1105" s="20"/>
      <c r="F1105" s="20"/>
      <c r="J1105" s="12"/>
      <c r="K1105" s="12"/>
      <c r="L1105" s="20"/>
      <c r="M1105" s="20"/>
      <c r="N1105" s="34"/>
      <c r="O1105" s="38"/>
    </row>
    <row r="1106" spans="2:15" s="3" customFormat="1" x14ac:dyDescent="0.25">
      <c r="B1106" s="20"/>
      <c r="C1106" s="20"/>
      <c r="D1106" s="20"/>
      <c r="F1106" s="20"/>
      <c r="J1106" s="12"/>
      <c r="K1106" s="12"/>
      <c r="L1106" s="20"/>
      <c r="M1106" s="20"/>
      <c r="N1106" s="34"/>
      <c r="O1106" s="38"/>
    </row>
    <row r="1107" spans="2:15" s="3" customFormat="1" x14ac:dyDescent="0.25">
      <c r="B1107" s="20"/>
      <c r="C1107" s="20"/>
      <c r="D1107" s="20"/>
      <c r="F1107" s="20"/>
      <c r="J1107" s="12"/>
      <c r="K1107" s="12"/>
      <c r="L1107" s="20"/>
      <c r="M1107" s="20"/>
      <c r="N1107" s="34"/>
      <c r="O1107" s="38"/>
    </row>
    <row r="1108" spans="2:15" s="3" customFormat="1" x14ac:dyDescent="0.25">
      <c r="B1108" s="20"/>
      <c r="C1108" s="20"/>
      <c r="D1108" s="20"/>
      <c r="F1108" s="20"/>
      <c r="J1108" s="12"/>
      <c r="K1108" s="12"/>
      <c r="L1108" s="20"/>
      <c r="M1108" s="20"/>
      <c r="N1108" s="34"/>
      <c r="O1108" s="38"/>
    </row>
    <row r="1109" spans="2:15" s="3" customFormat="1" x14ac:dyDescent="0.25">
      <c r="B1109" s="20"/>
      <c r="C1109" s="20"/>
      <c r="D1109" s="20"/>
      <c r="F1109" s="20"/>
      <c r="J1109" s="12"/>
      <c r="K1109" s="12"/>
      <c r="L1109" s="20"/>
      <c r="M1109" s="20"/>
      <c r="N1109" s="34"/>
      <c r="O1109" s="38"/>
    </row>
    <row r="1110" spans="2:15" s="3" customFormat="1" x14ac:dyDescent="0.25">
      <c r="B1110" s="20"/>
      <c r="C1110" s="20"/>
      <c r="D1110" s="20"/>
      <c r="F1110" s="20"/>
      <c r="J1110" s="12"/>
      <c r="K1110" s="12"/>
      <c r="L1110" s="20"/>
      <c r="M1110" s="20"/>
      <c r="N1110" s="34"/>
      <c r="O1110" s="38"/>
    </row>
    <row r="1111" spans="2:15" s="3" customFormat="1" x14ac:dyDescent="0.25">
      <c r="B1111" s="20"/>
      <c r="C1111" s="20"/>
      <c r="D1111" s="20"/>
      <c r="F1111" s="20"/>
      <c r="J1111" s="12"/>
      <c r="K1111" s="12"/>
      <c r="L1111" s="20"/>
      <c r="M1111" s="20"/>
      <c r="N1111" s="34"/>
      <c r="O1111" s="38"/>
    </row>
    <row r="1112" spans="2:15" s="3" customFormat="1" x14ac:dyDescent="0.25">
      <c r="B1112" s="20"/>
      <c r="C1112" s="20"/>
      <c r="D1112" s="20"/>
      <c r="F1112" s="20"/>
      <c r="J1112" s="12"/>
      <c r="K1112" s="12"/>
      <c r="L1112" s="20"/>
      <c r="M1112" s="20"/>
      <c r="N1112" s="34"/>
      <c r="O1112" s="38"/>
    </row>
    <row r="1113" spans="2:15" s="3" customFormat="1" x14ac:dyDescent="0.25">
      <c r="B1113" s="20"/>
      <c r="C1113" s="20"/>
      <c r="D1113" s="20"/>
      <c r="F1113" s="20"/>
      <c r="J1113" s="12"/>
      <c r="K1113" s="12"/>
      <c r="L1113" s="20"/>
      <c r="M1113" s="20"/>
      <c r="N1113" s="34"/>
      <c r="O1113" s="38"/>
    </row>
    <row r="1114" spans="2:15" s="3" customFormat="1" x14ac:dyDescent="0.25">
      <c r="B1114" s="20"/>
      <c r="C1114" s="20"/>
      <c r="D1114" s="20"/>
      <c r="F1114" s="20"/>
      <c r="J1114" s="12"/>
      <c r="K1114" s="12"/>
      <c r="L1114" s="20"/>
      <c r="M1114" s="20"/>
      <c r="N1114" s="34"/>
      <c r="O1114" s="38"/>
    </row>
    <row r="1115" spans="2:15" s="3" customFormat="1" x14ac:dyDescent="0.25">
      <c r="B1115" s="20"/>
      <c r="C1115" s="20"/>
      <c r="D1115" s="20"/>
      <c r="F1115" s="20"/>
      <c r="J1115" s="12"/>
      <c r="K1115" s="12"/>
      <c r="L1115" s="20"/>
      <c r="M1115" s="20"/>
      <c r="N1115" s="34"/>
      <c r="O1115" s="38"/>
    </row>
    <row r="1116" spans="2:15" s="3" customFormat="1" x14ac:dyDescent="0.25">
      <c r="B1116" s="20"/>
      <c r="C1116" s="20"/>
      <c r="D1116" s="20"/>
      <c r="F1116" s="20"/>
      <c r="J1116" s="12"/>
      <c r="K1116" s="12"/>
      <c r="L1116" s="20"/>
      <c r="M1116" s="20"/>
      <c r="N1116" s="34"/>
      <c r="O1116" s="38"/>
    </row>
    <row r="1117" spans="2:15" s="3" customFormat="1" x14ac:dyDescent="0.25">
      <c r="B1117" s="20"/>
      <c r="C1117" s="20"/>
      <c r="D1117" s="20"/>
      <c r="F1117" s="20"/>
      <c r="J1117" s="12"/>
      <c r="K1117" s="12"/>
      <c r="L1117" s="20"/>
      <c r="M1117" s="20"/>
      <c r="N1117" s="34"/>
      <c r="O1117" s="38"/>
    </row>
    <row r="1118" spans="2:15" s="3" customFormat="1" x14ac:dyDescent="0.25">
      <c r="B1118" s="20"/>
      <c r="C1118" s="20"/>
      <c r="D1118" s="20"/>
      <c r="F1118" s="20"/>
      <c r="J1118" s="12"/>
      <c r="K1118" s="12"/>
      <c r="L1118" s="20"/>
      <c r="M1118" s="20"/>
      <c r="N1118" s="34"/>
      <c r="O1118" s="38"/>
    </row>
    <row r="1119" spans="2:15" s="3" customFormat="1" x14ac:dyDescent="0.25">
      <c r="B1119" s="20"/>
      <c r="C1119" s="20"/>
      <c r="D1119" s="20"/>
      <c r="F1119" s="20"/>
      <c r="J1119" s="12"/>
      <c r="K1119" s="12"/>
      <c r="L1119" s="20"/>
      <c r="M1119" s="20"/>
      <c r="N1119" s="34"/>
      <c r="O1119" s="38"/>
    </row>
    <row r="1120" spans="2:15" s="3" customFormat="1" x14ac:dyDescent="0.25">
      <c r="B1120" s="20"/>
      <c r="C1120" s="20"/>
      <c r="D1120" s="20"/>
      <c r="F1120" s="20"/>
      <c r="J1120" s="12"/>
      <c r="K1120" s="12"/>
      <c r="L1120" s="20"/>
      <c r="M1120" s="20"/>
      <c r="N1120" s="34"/>
      <c r="O1120" s="38"/>
    </row>
    <row r="1121" spans="2:15" s="3" customFormat="1" x14ac:dyDescent="0.25">
      <c r="B1121" s="20"/>
      <c r="C1121" s="20"/>
      <c r="D1121" s="20"/>
      <c r="F1121" s="20"/>
      <c r="J1121" s="12"/>
      <c r="K1121" s="12"/>
      <c r="L1121" s="20"/>
      <c r="M1121" s="20"/>
      <c r="N1121" s="34"/>
      <c r="O1121" s="38"/>
    </row>
    <row r="1122" spans="2:15" s="3" customFormat="1" x14ac:dyDescent="0.25">
      <c r="B1122" s="20"/>
      <c r="C1122" s="20"/>
      <c r="D1122" s="20"/>
      <c r="F1122" s="20"/>
      <c r="J1122" s="12"/>
      <c r="K1122" s="12"/>
      <c r="L1122" s="20"/>
      <c r="M1122" s="20"/>
      <c r="N1122" s="34"/>
      <c r="O1122" s="38"/>
    </row>
    <row r="1123" spans="2:15" s="3" customFormat="1" x14ac:dyDescent="0.25">
      <c r="B1123" s="20"/>
      <c r="C1123" s="20"/>
      <c r="D1123" s="20"/>
      <c r="F1123" s="20"/>
      <c r="J1123" s="12"/>
      <c r="K1123" s="12"/>
      <c r="L1123" s="20"/>
      <c r="M1123" s="20"/>
      <c r="N1123" s="34"/>
      <c r="O1123" s="38"/>
    </row>
    <row r="1124" spans="2:15" s="3" customFormat="1" x14ac:dyDescent="0.25">
      <c r="B1124" s="20"/>
      <c r="C1124" s="20"/>
      <c r="D1124" s="20"/>
      <c r="F1124" s="20"/>
      <c r="J1124" s="12"/>
      <c r="K1124" s="12"/>
      <c r="L1124" s="20"/>
      <c r="M1124" s="20"/>
      <c r="N1124" s="34"/>
      <c r="O1124" s="38"/>
    </row>
    <row r="1125" spans="2:15" s="3" customFormat="1" x14ac:dyDescent="0.25">
      <c r="B1125" s="20"/>
      <c r="C1125" s="20"/>
      <c r="D1125" s="20"/>
      <c r="F1125" s="20"/>
      <c r="J1125" s="12"/>
      <c r="K1125" s="12"/>
      <c r="L1125" s="20"/>
      <c r="M1125" s="20"/>
      <c r="N1125" s="34"/>
      <c r="O1125" s="38"/>
    </row>
    <row r="1126" spans="2:15" s="3" customFormat="1" x14ac:dyDescent="0.25">
      <c r="B1126" s="20"/>
      <c r="C1126" s="20"/>
      <c r="D1126" s="20"/>
      <c r="F1126" s="20"/>
      <c r="J1126" s="12"/>
      <c r="K1126" s="12"/>
      <c r="L1126" s="20"/>
      <c r="M1126" s="20"/>
      <c r="N1126" s="34"/>
      <c r="O1126" s="38"/>
    </row>
    <row r="1127" spans="2:15" s="3" customFormat="1" x14ac:dyDescent="0.25">
      <c r="B1127" s="20"/>
      <c r="C1127" s="20"/>
      <c r="D1127" s="20"/>
      <c r="F1127" s="20"/>
      <c r="J1127" s="12"/>
      <c r="K1127" s="12"/>
      <c r="L1127" s="20"/>
      <c r="M1127" s="20"/>
      <c r="N1127" s="34"/>
      <c r="O1127" s="38"/>
    </row>
    <row r="1128" spans="2:15" s="3" customFormat="1" x14ac:dyDescent="0.25">
      <c r="B1128" s="20"/>
      <c r="C1128" s="20"/>
      <c r="D1128" s="20"/>
      <c r="F1128" s="20"/>
      <c r="J1128" s="12"/>
      <c r="K1128" s="12"/>
      <c r="L1128" s="20"/>
      <c r="M1128" s="20"/>
      <c r="N1128" s="34"/>
      <c r="O1128" s="38"/>
    </row>
    <row r="1129" spans="2:15" s="3" customFormat="1" x14ac:dyDescent="0.25">
      <c r="B1129" s="20"/>
      <c r="C1129" s="20"/>
      <c r="D1129" s="20"/>
      <c r="F1129" s="20"/>
      <c r="J1129" s="12"/>
      <c r="K1129" s="12"/>
      <c r="L1129" s="20"/>
      <c r="M1129" s="20"/>
      <c r="N1129" s="34"/>
      <c r="O1129" s="38"/>
    </row>
    <row r="1130" spans="2:15" s="3" customFormat="1" x14ac:dyDescent="0.25">
      <c r="B1130" s="20"/>
      <c r="C1130" s="20"/>
      <c r="D1130" s="20"/>
      <c r="F1130" s="20"/>
      <c r="J1130" s="12"/>
      <c r="K1130" s="12"/>
      <c r="L1130" s="20"/>
      <c r="M1130" s="20"/>
      <c r="N1130" s="34"/>
      <c r="O1130" s="38"/>
    </row>
    <row r="1131" spans="2:15" s="3" customFormat="1" x14ac:dyDescent="0.25">
      <c r="B1131" s="20"/>
      <c r="C1131" s="20"/>
      <c r="D1131" s="20"/>
      <c r="F1131" s="20"/>
      <c r="J1131" s="12"/>
      <c r="K1131" s="12"/>
      <c r="L1131" s="20"/>
      <c r="M1131" s="20"/>
      <c r="N1131" s="34"/>
      <c r="O1131" s="38"/>
    </row>
    <row r="1132" spans="2:15" s="3" customFormat="1" x14ac:dyDescent="0.25">
      <c r="B1132" s="20"/>
      <c r="C1132" s="20"/>
      <c r="D1132" s="20"/>
      <c r="F1132" s="20"/>
      <c r="J1132" s="12"/>
      <c r="K1132" s="12"/>
      <c r="L1132" s="20"/>
      <c r="M1132" s="20"/>
      <c r="N1132" s="34"/>
      <c r="O1132" s="38"/>
    </row>
    <row r="1133" spans="2:15" s="3" customFormat="1" x14ac:dyDescent="0.25">
      <c r="B1133" s="20"/>
      <c r="C1133" s="20"/>
      <c r="D1133" s="20"/>
      <c r="F1133" s="20"/>
      <c r="J1133" s="12"/>
      <c r="K1133" s="12"/>
      <c r="L1133" s="20"/>
      <c r="M1133" s="20"/>
      <c r="N1133" s="34"/>
      <c r="O1133" s="38"/>
    </row>
    <row r="1134" spans="2:15" s="3" customFormat="1" x14ac:dyDescent="0.25">
      <c r="B1134" s="20"/>
      <c r="C1134" s="20"/>
      <c r="D1134" s="20"/>
      <c r="F1134" s="20"/>
      <c r="J1134" s="12"/>
      <c r="K1134" s="12"/>
      <c r="L1134" s="20"/>
      <c r="M1134" s="20"/>
      <c r="N1134" s="34"/>
      <c r="O1134" s="38"/>
    </row>
    <row r="1135" spans="2:15" s="3" customFormat="1" x14ac:dyDescent="0.25">
      <c r="B1135" s="20"/>
      <c r="C1135" s="20"/>
      <c r="D1135" s="20"/>
      <c r="F1135" s="20"/>
      <c r="J1135" s="12"/>
      <c r="K1135" s="12"/>
      <c r="L1135" s="20"/>
      <c r="M1135" s="20"/>
      <c r="N1135" s="34"/>
      <c r="O1135" s="38"/>
    </row>
    <row r="1136" spans="2:15" s="3" customFormat="1" x14ac:dyDescent="0.25">
      <c r="B1136" s="20"/>
      <c r="C1136" s="20"/>
      <c r="D1136" s="20"/>
      <c r="F1136" s="20"/>
      <c r="J1136" s="12"/>
      <c r="K1136" s="12"/>
      <c r="L1136" s="20"/>
      <c r="M1136" s="20"/>
      <c r="N1136" s="34"/>
      <c r="O1136" s="38"/>
    </row>
    <row r="1137" spans="2:15" s="3" customFormat="1" x14ac:dyDescent="0.25">
      <c r="B1137" s="20"/>
      <c r="C1137" s="20"/>
      <c r="D1137" s="20"/>
      <c r="F1137" s="20"/>
      <c r="J1137" s="12"/>
      <c r="K1137" s="12"/>
      <c r="L1137" s="20"/>
      <c r="M1137" s="20"/>
      <c r="N1137" s="34"/>
      <c r="O1137" s="38"/>
    </row>
    <row r="1138" spans="2:15" s="3" customFormat="1" x14ac:dyDescent="0.25">
      <c r="B1138" s="20"/>
      <c r="C1138" s="20"/>
      <c r="D1138" s="20"/>
      <c r="F1138" s="20"/>
      <c r="J1138" s="12"/>
      <c r="K1138" s="12"/>
      <c r="L1138" s="20"/>
      <c r="M1138" s="20"/>
      <c r="N1138" s="34"/>
      <c r="O1138" s="38"/>
    </row>
    <row r="1139" spans="2:15" s="3" customFormat="1" x14ac:dyDescent="0.25">
      <c r="B1139" s="20"/>
      <c r="C1139" s="20"/>
      <c r="D1139" s="20"/>
      <c r="F1139" s="20"/>
      <c r="J1139" s="12"/>
      <c r="K1139" s="12"/>
      <c r="L1139" s="20"/>
      <c r="M1139" s="20"/>
      <c r="N1139" s="34"/>
      <c r="O1139" s="38"/>
    </row>
    <row r="1140" spans="2:15" s="3" customFormat="1" x14ac:dyDescent="0.25">
      <c r="B1140" s="20"/>
      <c r="C1140" s="20"/>
      <c r="D1140" s="20"/>
      <c r="F1140" s="20"/>
      <c r="J1140" s="12"/>
      <c r="K1140" s="12"/>
      <c r="L1140" s="20"/>
      <c r="M1140" s="20"/>
      <c r="N1140" s="34"/>
      <c r="O1140" s="38"/>
    </row>
    <row r="1141" spans="2:15" s="3" customFormat="1" x14ac:dyDescent="0.25">
      <c r="B1141" s="20"/>
      <c r="C1141" s="20"/>
      <c r="D1141" s="20"/>
      <c r="F1141" s="20"/>
      <c r="J1141" s="12"/>
      <c r="K1141" s="12"/>
      <c r="L1141" s="20"/>
      <c r="M1141" s="20"/>
      <c r="N1141" s="34"/>
      <c r="O1141" s="38"/>
    </row>
    <row r="1142" spans="2:15" s="3" customFormat="1" x14ac:dyDescent="0.25">
      <c r="B1142" s="20"/>
      <c r="C1142" s="20"/>
      <c r="D1142" s="20"/>
      <c r="F1142" s="20"/>
      <c r="J1142" s="12"/>
      <c r="K1142" s="12"/>
      <c r="L1142" s="20"/>
      <c r="M1142" s="20"/>
      <c r="N1142" s="34"/>
      <c r="O1142" s="38"/>
    </row>
    <row r="1143" spans="2:15" s="3" customFormat="1" x14ac:dyDescent="0.25">
      <c r="B1143" s="20"/>
      <c r="C1143" s="20"/>
      <c r="D1143" s="20"/>
      <c r="F1143" s="20"/>
      <c r="J1143" s="12"/>
      <c r="K1143" s="12"/>
      <c r="L1143" s="20"/>
      <c r="M1143" s="20"/>
      <c r="N1143" s="34"/>
      <c r="O1143" s="38"/>
    </row>
    <row r="1144" spans="2:15" s="3" customFormat="1" x14ac:dyDescent="0.25">
      <c r="B1144" s="20"/>
      <c r="C1144" s="20"/>
      <c r="D1144" s="20"/>
      <c r="F1144" s="20"/>
      <c r="J1144" s="12"/>
      <c r="K1144" s="12"/>
      <c r="L1144" s="20"/>
      <c r="M1144" s="20"/>
      <c r="N1144" s="34"/>
      <c r="O1144" s="38"/>
    </row>
    <row r="1145" spans="2:15" s="3" customFormat="1" x14ac:dyDescent="0.25">
      <c r="B1145" s="20"/>
      <c r="C1145" s="20"/>
      <c r="D1145" s="20"/>
      <c r="F1145" s="20"/>
      <c r="J1145" s="12"/>
      <c r="K1145" s="12"/>
      <c r="L1145" s="20"/>
      <c r="M1145" s="20"/>
      <c r="N1145" s="34"/>
      <c r="O1145" s="38"/>
    </row>
    <row r="1146" spans="2:15" s="3" customFormat="1" x14ac:dyDescent="0.25">
      <c r="B1146" s="20"/>
      <c r="C1146" s="20"/>
      <c r="D1146" s="20"/>
      <c r="F1146" s="20"/>
      <c r="J1146" s="12"/>
      <c r="K1146" s="12"/>
      <c r="L1146" s="20"/>
      <c r="M1146" s="20"/>
      <c r="N1146" s="34"/>
      <c r="O1146" s="38"/>
    </row>
    <row r="1147" spans="2:15" s="3" customFormat="1" x14ac:dyDescent="0.25">
      <c r="B1147" s="20"/>
      <c r="C1147" s="20"/>
      <c r="D1147" s="20"/>
      <c r="F1147" s="20"/>
      <c r="J1147" s="12"/>
      <c r="K1147" s="12"/>
      <c r="L1147" s="20"/>
      <c r="M1147" s="20"/>
      <c r="N1147" s="34"/>
      <c r="O1147" s="38"/>
    </row>
    <row r="1148" spans="2:15" s="3" customFormat="1" x14ac:dyDescent="0.25">
      <c r="B1148" s="20"/>
      <c r="C1148" s="20"/>
      <c r="D1148" s="20"/>
      <c r="F1148" s="20"/>
      <c r="J1148" s="12"/>
      <c r="K1148" s="12"/>
      <c r="L1148" s="20"/>
      <c r="M1148" s="20"/>
      <c r="N1148" s="34"/>
      <c r="O1148" s="38"/>
    </row>
    <row r="1149" spans="2:15" s="3" customFormat="1" x14ac:dyDescent="0.25">
      <c r="B1149" s="20"/>
      <c r="C1149" s="20"/>
      <c r="D1149" s="20"/>
      <c r="F1149" s="20"/>
      <c r="J1149" s="12"/>
      <c r="K1149" s="12"/>
      <c r="L1149" s="20"/>
      <c r="M1149" s="20"/>
      <c r="N1149" s="34"/>
      <c r="O1149" s="38"/>
    </row>
    <row r="1150" spans="2:15" s="3" customFormat="1" x14ac:dyDescent="0.25">
      <c r="B1150" s="20"/>
      <c r="C1150" s="20"/>
      <c r="D1150" s="20"/>
      <c r="F1150" s="20"/>
      <c r="J1150" s="12"/>
      <c r="K1150" s="12"/>
      <c r="L1150" s="20"/>
      <c r="M1150" s="20"/>
      <c r="N1150" s="34"/>
      <c r="O1150" s="38"/>
    </row>
    <row r="1151" spans="2:15" x14ac:dyDescent="0.25"/>
  </sheetData>
  <sheetProtection autoFilter="0"/>
  <mergeCells count="242">
    <mergeCell ref="Y121:AE122"/>
    <mergeCell ref="Y123:Z123"/>
    <mergeCell ref="AA123:AA124"/>
    <mergeCell ref="AB123:AB124"/>
    <mergeCell ref="AC123:AC124"/>
    <mergeCell ref="AD123:AD124"/>
    <mergeCell ref="AE123:AE124"/>
    <mergeCell ref="Y75:AE76"/>
    <mergeCell ref="Y77:Z77"/>
    <mergeCell ref="AA77:AA78"/>
    <mergeCell ref="AB77:AB78"/>
    <mergeCell ref="AC77:AC78"/>
    <mergeCell ref="AD77:AD78"/>
    <mergeCell ref="AE77:AE78"/>
    <mergeCell ref="Y95:AE96"/>
    <mergeCell ref="Y97:Z97"/>
    <mergeCell ref="AA97:AA98"/>
    <mergeCell ref="AB97:AB98"/>
    <mergeCell ref="AC97:AC98"/>
    <mergeCell ref="AD97:AD98"/>
    <mergeCell ref="AE97:AE98"/>
    <mergeCell ref="Y37:AE38"/>
    <mergeCell ref="Y39:Z39"/>
    <mergeCell ref="AA39:AA40"/>
    <mergeCell ref="AB39:AB40"/>
    <mergeCell ref="AC39:AC40"/>
    <mergeCell ref="AD39:AD40"/>
    <mergeCell ref="AE39:AE40"/>
    <mergeCell ref="Y46:AE47"/>
    <mergeCell ref="Y48:Z48"/>
    <mergeCell ref="AA48:AA49"/>
    <mergeCell ref="AB48:AB49"/>
    <mergeCell ref="AC48:AC49"/>
    <mergeCell ref="AD48:AD49"/>
    <mergeCell ref="AE48:AE49"/>
    <mergeCell ref="Y12:AE13"/>
    <mergeCell ref="Y14:Z14"/>
    <mergeCell ref="AA14:AA15"/>
    <mergeCell ref="AB14:AB15"/>
    <mergeCell ref="AC14:AC15"/>
    <mergeCell ref="AD14:AD15"/>
    <mergeCell ref="AE14:AE15"/>
    <mergeCell ref="Y29:AE30"/>
    <mergeCell ref="Y31:Z31"/>
    <mergeCell ref="AA31:AA32"/>
    <mergeCell ref="AB31:AB32"/>
    <mergeCell ref="AC31:AC32"/>
    <mergeCell ref="AD31:AD32"/>
    <mergeCell ref="AE31:AE32"/>
    <mergeCell ref="L31:M31"/>
    <mergeCell ref="B37:K37"/>
    <mergeCell ref="C38:K38"/>
    <mergeCell ref="B36:K36"/>
    <mergeCell ref="L14:M14"/>
    <mergeCell ref="B29:K29"/>
    <mergeCell ref="K14:K15"/>
    <mergeCell ref="B17:B18"/>
    <mergeCell ref="B19:B22"/>
    <mergeCell ref="B23:B25"/>
    <mergeCell ref="B26:B27"/>
    <mergeCell ref="B31:F31"/>
    <mergeCell ref="H31:K31"/>
    <mergeCell ref="E14:E15"/>
    <mergeCell ref="J14:J15"/>
    <mergeCell ref="G14:G15"/>
    <mergeCell ref="D14:D15"/>
    <mergeCell ref="L29:Q30"/>
    <mergeCell ref="L37:Q38"/>
    <mergeCell ref="B33:B34"/>
    <mergeCell ref="F14:F15"/>
    <mergeCell ref="H14:H15"/>
    <mergeCell ref="C30:K30"/>
    <mergeCell ref="P39:P40"/>
    <mergeCell ref="I39:I40"/>
    <mergeCell ref="Q39:Q40"/>
    <mergeCell ref="B70:B72"/>
    <mergeCell ref="H48:H49"/>
    <mergeCell ref="F48:F49"/>
    <mergeCell ref="B50:B54"/>
    <mergeCell ref="B55:B66"/>
    <mergeCell ref="N39:N40"/>
    <mergeCell ref="O39:O40"/>
    <mergeCell ref="N48:N49"/>
    <mergeCell ref="O48:O49"/>
    <mergeCell ref="L39:M39"/>
    <mergeCell ref="D39:D40"/>
    <mergeCell ref="J39:J40"/>
    <mergeCell ref="K39:K40"/>
    <mergeCell ref="B46:K46"/>
    <mergeCell ref="H39:H40"/>
    <mergeCell ref="B41:B43"/>
    <mergeCell ref="B39:B40"/>
    <mergeCell ref="C39:C40"/>
    <mergeCell ref="E39:E40"/>
    <mergeCell ref="B125:B131"/>
    <mergeCell ref="B109:B111"/>
    <mergeCell ref="B112:B113"/>
    <mergeCell ref="B114:B117"/>
    <mergeCell ref="B121:K121"/>
    <mergeCell ref="C122:K122"/>
    <mergeCell ref="B99:B108"/>
    <mergeCell ref="B85:B89"/>
    <mergeCell ref="B90:B92"/>
    <mergeCell ref="B95:K95"/>
    <mergeCell ref="C96:K96"/>
    <mergeCell ref="K123:K124"/>
    <mergeCell ref="I123:I124"/>
    <mergeCell ref="J123:J124"/>
    <mergeCell ref="H123:H124"/>
    <mergeCell ref="K97:K98"/>
    <mergeCell ref="B97:B98"/>
    <mergeCell ref="C97:C98"/>
    <mergeCell ref="B123:B124"/>
    <mergeCell ref="C123:C124"/>
    <mergeCell ref="F97:F98"/>
    <mergeCell ref="G97:G98"/>
    <mergeCell ref="I97:I98"/>
    <mergeCell ref="B75:K75"/>
    <mergeCell ref="C76:K76"/>
    <mergeCell ref="B118:B119"/>
    <mergeCell ref="L123:M123"/>
    <mergeCell ref="B79:B81"/>
    <mergeCell ref="B82:B83"/>
    <mergeCell ref="H77:H78"/>
    <mergeCell ref="F77:F78"/>
    <mergeCell ref="G77:G78"/>
    <mergeCell ref="I77:I78"/>
    <mergeCell ref="B77:B78"/>
    <mergeCell ref="C77:C78"/>
    <mergeCell ref="L121:Q122"/>
    <mergeCell ref="P123:P124"/>
    <mergeCell ref="Q123:Q124"/>
    <mergeCell ref="P97:P98"/>
    <mergeCell ref="Q97:Q98"/>
    <mergeCell ref="N97:N98"/>
    <mergeCell ref="P77:P78"/>
    <mergeCell ref="Q77:Q78"/>
    <mergeCell ref="N77:N78"/>
    <mergeCell ref="O77:O78"/>
    <mergeCell ref="B133:Q141"/>
    <mergeCell ref="B12:K12"/>
    <mergeCell ref="C13:K13"/>
    <mergeCell ref="F123:F124"/>
    <mergeCell ref="G123:G124"/>
    <mergeCell ref="O97:O98"/>
    <mergeCell ref="H97:H98"/>
    <mergeCell ref="J97:J98"/>
    <mergeCell ref="E123:E124"/>
    <mergeCell ref="Q31:Q32"/>
    <mergeCell ref="B14:B15"/>
    <mergeCell ref="C14:C15"/>
    <mergeCell ref="D77:D78"/>
    <mergeCell ref="E77:E78"/>
    <mergeCell ref="J77:J78"/>
    <mergeCell ref="K77:K78"/>
    <mergeCell ref="N123:N124"/>
    <mergeCell ref="O123:O124"/>
    <mergeCell ref="L97:M97"/>
    <mergeCell ref="B67:B69"/>
    <mergeCell ref="L77:M77"/>
    <mergeCell ref="D123:D124"/>
    <mergeCell ref="D97:D98"/>
    <mergeCell ref="E97:E98"/>
    <mergeCell ref="B7:Q7"/>
    <mergeCell ref="L12:Q13"/>
    <mergeCell ref="B48:B49"/>
    <mergeCell ref="C48:C49"/>
    <mergeCell ref="D48:D49"/>
    <mergeCell ref="E48:E49"/>
    <mergeCell ref="G48:G49"/>
    <mergeCell ref="I48:I49"/>
    <mergeCell ref="J48:J49"/>
    <mergeCell ref="K48:K49"/>
    <mergeCell ref="N14:N15"/>
    <mergeCell ref="O14:O15"/>
    <mergeCell ref="P14:P15"/>
    <mergeCell ref="Q14:Q15"/>
    <mergeCell ref="N31:N32"/>
    <mergeCell ref="O31:O32"/>
    <mergeCell ref="P31:P32"/>
    <mergeCell ref="A8:L8"/>
    <mergeCell ref="A9:L9"/>
    <mergeCell ref="A10:L10"/>
    <mergeCell ref="C47:K47"/>
    <mergeCell ref="F39:F40"/>
    <mergeCell ref="G39:G40"/>
    <mergeCell ref="I14:I15"/>
    <mergeCell ref="R12:X13"/>
    <mergeCell ref="R14:S14"/>
    <mergeCell ref="T14:T15"/>
    <mergeCell ref="U14:U15"/>
    <mergeCell ref="W14:W15"/>
    <mergeCell ref="X14:X15"/>
    <mergeCell ref="R31:S31"/>
    <mergeCell ref="T31:T32"/>
    <mergeCell ref="U31:U32"/>
    <mergeCell ref="W31:W32"/>
    <mergeCell ref="X31:X32"/>
    <mergeCell ref="V14:V15"/>
    <mergeCell ref="R29:X30"/>
    <mergeCell ref="V97:V98"/>
    <mergeCell ref="V123:V124"/>
    <mergeCell ref="R123:S123"/>
    <mergeCell ref="T123:T124"/>
    <mergeCell ref="U123:U124"/>
    <mergeCell ref="W123:W124"/>
    <mergeCell ref="X123:X124"/>
    <mergeCell ref="R77:S77"/>
    <mergeCell ref="T77:T78"/>
    <mergeCell ref="U77:U78"/>
    <mergeCell ref="W77:W78"/>
    <mergeCell ref="X77:X78"/>
    <mergeCell ref="R97:S97"/>
    <mergeCell ref="T97:T98"/>
    <mergeCell ref="U97:U98"/>
    <mergeCell ref="W97:W98"/>
    <mergeCell ref="X97:X98"/>
    <mergeCell ref="R121:X122"/>
    <mergeCell ref="R37:X38"/>
    <mergeCell ref="L46:Q47"/>
    <mergeCell ref="R46:X47"/>
    <mergeCell ref="L75:Q76"/>
    <mergeCell ref="R75:X76"/>
    <mergeCell ref="L95:Q96"/>
    <mergeCell ref="R95:X96"/>
    <mergeCell ref="V31:V32"/>
    <mergeCell ref="V39:V40"/>
    <mergeCell ref="V48:V49"/>
    <mergeCell ref="V77:V78"/>
    <mergeCell ref="R39:S39"/>
    <mergeCell ref="T39:T40"/>
    <mergeCell ref="U39:U40"/>
    <mergeCell ref="W39:W40"/>
    <mergeCell ref="X39:X40"/>
    <mergeCell ref="R48:S48"/>
    <mergeCell ref="T48:T49"/>
    <mergeCell ref="U48:U49"/>
    <mergeCell ref="W48:W49"/>
    <mergeCell ref="X48:X49"/>
    <mergeCell ref="P48:P49"/>
    <mergeCell ref="L48:M48"/>
    <mergeCell ref="Q48:Q49"/>
  </mergeCells>
  <printOptions horizontalCentered="1"/>
  <pageMargins left="0.70866141732283472" right="0.51181102362204722" top="0.27559055118110237" bottom="0.47244094488188981" header="0" footer="0"/>
  <pageSetup scale="33" fitToHeight="0" orientation="landscape" r:id="rId1"/>
  <headerFooter>
    <oddFooter>&amp;L&amp;P</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9E3C1FC9CB34046812CDDD7A879758E" ma:contentTypeVersion="13" ma:contentTypeDescription="Crear nuevo documento." ma:contentTypeScope="" ma:versionID="2fa2aed69f075b80bec5d90dafc11257">
  <xsd:schema xmlns:xsd="http://www.w3.org/2001/XMLSchema" xmlns:xs="http://www.w3.org/2001/XMLSchema" xmlns:p="http://schemas.microsoft.com/office/2006/metadata/properties" xmlns:ns3="3018586d-0140-4fcf-9f75-8dd7bc147f7b" xmlns:ns4="0578f5ca-8d2a-4c59-9f76-a81a1a628702" targetNamespace="http://schemas.microsoft.com/office/2006/metadata/properties" ma:root="true" ma:fieldsID="6d5e3f15f1d387ff3c831defb8dd6ae7" ns3:_="" ns4:_="">
    <xsd:import namespace="3018586d-0140-4fcf-9f75-8dd7bc147f7b"/>
    <xsd:import namespace="0578f5ca-8d2a-4c59-9f76-a81a1a628702"/>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OCR" minOccurs="0"/>
                <xsd:element ref="ns4:MediaServiceDateTaken" minOccurs="0"/>
                <xsd:element ref="ns4:MediaServiceLocation"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18586d-0140-4fcf-9f75-8dd7bc147f7b"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SharingHintHash" ma:index="10" nillable="true" ma:displayName="Hash de la sugerencia para comparti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578f5ca-8d2a-4c59-9f76-a81a1a628702"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DD74F1D-A19A-4A31-BA41-0924311CCA9C}">
  <ds:schemaRefs>
    <ds:schemaRef ds:uri="http://schemas.microsoft.com/sharepoint/v3/contenttype/forms"/>
  </ds:schemaRefs>
</ds:datastoreItem>
</file>

<file path=customXml/itemProps2.xml><?xml version="1.0" encoding="utf-8"?>
<ds:datastoreItem xmlns:ds="http://schemas.openxmlformats.org/officeDocument/2006/customXml" ds:itemID="{640B3EF5-9DD4-49A6-BFA4-61736406FCB7}">
  <ds:schemaRefs>
    <ds:schemaRef ds:uri="0578f5ca-8d2a-4c59-9f76-a81a1a628702"/>
    <ds:schemaRef ds:uri="http://purl.org/dc/dcmitype/"/>
    <ds:schemaRef ds:uri="http://schemas.microsoft.com/office/2006/documentManagement/types"/>
    <ds:schemaRef ds:uri="http://www.w3.org/XML/1998/namespace"/>
    <ds:schemaRef ds:uri="http://schemas.microsoft.com/office/2006/metadata/properties"/>
    <ds:schemaRef ds:uri="3018586d-0140-4fcf-9f75-8dd7bc147f7b"/>
    <ds:schemaRef ds:uri="http://purl.org/dc/terms/"/>
    <ds:schemaRef ds:uri="http://purl.org/dc/elements/1.1/"/>
    <ds:schemaRef ds:uri="http://schemas.openxmlformats.org/package/2006/metadata/core-properties"/>
    <ds:schemaRef ds:uri="http://schemas.microsoft.com/office/infopath/2007/PartnerControls"/>
  </ds:schemaRefs>
</ds:datastoreItem>
</file>

<file path=customXml/itemProps3.xml><?xml version="1.0" encoding="utf-8"?>
<ds:datastoreItem xmlns:ds="http://schemas.openxmlformats.org/officeDocument/2006/customXml" ds:itemID="{BC3B91F1-9C49-4A2B-AEB1-7D138CD02D9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18586d-0140-4fcf-9f75-8dd7bc147f7b"/>
    <ds:schemaRef ds:uri="0578f5ca-8d2a-4c59-9f76-a81a1a6287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Instructivo</vt:lpstr>
      <vt:lpstr>Formulación PAAC 2020</vt:lpstr>
      <vt:lpstr>'Formulación PAAC 2020'!Área_de_impresión</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Francisco Rodriguez Tellez</dc:creator>
  <cp:lastModifiedBy>Cindy Carolina Bernal Londono</cp:lastModifiedBy>
  <cp:revision/>
  <cp:lastPrinted>2020-09-14T19:21:39Z</cp:lastPrinted>
  <dcterms:created xsi:type="dcterms:W3CDTF">2019-01-17T15:29:16Z</dcterms:created>
  <dcterms:modified xsi:type="dcterms:W3CDTF">2021-01-15T21:17:34Z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0x010100E9E3C1FC9CB34046812CDDD7A879758E</vt:lpwstr>
  </property>
</Properties>
</file>